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7\BOLETINES\8.- AGOSTO\"/>
    </mc:Choice>
  </mc:AlternateContent>
  <bookViews>
    <workbookView xWindow="360" yWindow="45" windowWidth="9345" windowHeight="5025"/>
  </bookViews>
  <sheets>
    <sheet name="AGOSTO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Print_Area" localSheetId="0">AGOSTO!$B$1:$O$1511</definedName>
  </definedNames>
  <calcPr calcId="152511"/>
</workbook>
</file>

<file path=xl/calcChain.xml><?xml version="1.0" encoding="utf-8"?>
<calcChain xmlns="http://schemas.openxmlformats.org/spreadsheetml/2006/main">
  <c r="I781" i="4" l="1"/>
  <c r="K691" i="4" l="1"/>
  <c r="L691" i="4"/>
  <c r="L690" i="4"/>
  <c r="K690" i="4"/>
  <c r="L628" i="4"/>
  <c r="L627" i="4"/>
  <c r="K628" i="4"/>
  <c r="K627" i="4"/>
  <c r="M627" i="4" l="1"/>
  <c r="M691" i="4"/>
  <c r="M690" i="4"/>
  <c r="M628" i="4"/>
  <c r="N692" i="4"/>
  <c r="K692" i="4"/>
  <c r="L692" i="4"/>
  <c r="J692" i="4"/>
  <c r="H692" i="4"/>
  <c r="G692" i="4"/>
  <c r="I691" i="4"/>
  <c r="I690" i="4"/>
  <c r="F692" i="4"/>
  <c r="D692" i="4"/>
  <c r="C692" i="4"/>
  <c r="E691" i="4"/>
  <c r="E690" i="4"/>
  <c r="N629" i="4"/>
  <c r="J629" i="4"/>
  <c r="H629" i="4"/>
  <c r="G629" i="4"/>
  <c r="I628" i="4"/>
  <c r="I627" i="4"/>
  <c r="F629" i="4"/>
  <c r="M692" i="4" l="1"/>
  <c r="I629" i="4"/>
  <c r="I692" i="4"/>
  <c r="E692" i="4"/>
  <c r="K629" i="4"/>
  <c r="M629" i="4"/>
  <c r="L629" i="4"/>
  <c r="I942" i="4"/>
  <c r="E942" i="4"/>
  <c r="C942" i="4"/>
  <c r="G941" i="4"/>
  <c r="G940" i="4"/>
  <c r="E926" i="4"/>
  <c r="C926" i="4"/>
  <c r="G925" i="4"/>
  <c r="G924" i="4"/>
  <c r="I816" i="4"/>
  <c r="E816" i="4"/>
  <c r="C816" i="4"/>
  <c r="G815" i="4"/>
  <c r="G814" i="4"/>
  <c r="E800" i="4"/>
  <c r="C800" i="4"/>
  <c r="G799" i="4"/>
  <c r="G798" i="4"/>
  <c r="G926" i="4" l="1"/>
  <c r="G816" i="4"/>
  <c r="G800" i="4"/>
  <c r="G942" i="4"/>
  <c r="L1301" i="4"/>
  <c r="L1300" i="4"/>
  <c r="K1261" i="4"/>
  <c r="J1261" i="4"/>
  <c r="I1261" i="4"/>
  <c r="H1261" i="4"/>
  <c r="G1261" i="4"/>
  <c r="F1261" i="4"/>
  <c r="E1261" i="4"/>
  <c r="D1261" i="4"/>
  <c r="C1261" i="4"/>
  <c r="L1260" i="4"/>
  <c r="L1259" i="4"/>
  <c r="L1258" i="4"/>
  <c r="L1257" i="4"/>
  <c r="K1242" i="4"/>
  <c r="J1242" i="4"/>
  <c r="I1242" i="4"/>
  <c r="H1242" i="4"/>
  <c r="G1242" i="4"/>
  <c r="F1242" i="4"/>
  <c r="E1242" i="4"/>
  <c r="D1242" i="4"/>
  <c r="C1242" i="4"/>
  <c r="L1241" i="4"/>
  <c r="L1240" i="4"/>
  <c r="L1239" i="4"/>
  <c r="L1238" i="4"/>
  <c r="J1184" i="4"/>
  <c r="I1184" i="4"/>
  <c r="H1184" i="4"/>
  <c r="G1184" i="4"/>
  <c r="F1184" i="4"/>
  <c r="E1184" i="4"/>
  <c r="D1184" i="4"/>
  <c r="C1184" i="4"/>
  <c r="L1183" i="4"/>
  <c r="K1183" i="4"/>
  <c r="L1182" i="4"/>
  <c r="K1182" i="4"/>
  <c r="L1181" i="4"/>
  <c r="K1181" i="4"/>
  <c r="L1180" i="4"/>
  <c r="K1180" i="4"/>
  <c r="L1179" i="4"/>
  <c r="K1179" i="4"/>
  <c r="L1178" i="4"/>
  <c r="K1178" i="4"/>
  <c r="L1177" i="4"/>
  <c r="K1177" i="4"/>
  <c r="L1176" i="4"/>
  <c r="K1176" i="4"/>
  <c r="L1175" i="4"/>
  <c r="K1175" i="4"/>
  <c r="K1133" i="4"/>
  <c r="J1133" i="4"/>
  <c r="I1133" i="4"/>
  <c r="H1133" i="4"/>
  <c r="G1133" i="4"/>
  <c r="F1133" i="4"/>
  <c r="E1133" i="4"/>
  <c r="D1133" i="4"/>
  <c r="C1133" i="4"/>
  <c r="L1132" i="4"/>
  <c r="L1131" i="4"/>
  <c r="L1130" i="4"/>
  <c r="K1115" i="4"/>
  <c r="J1115" i="4"/>
  <c r="I1115" i="4"/>
  <c r="H1115" i="4"/>
  <c r="G1115" i="4"/>
  <c r="F1115" i="4"/>
  <c r="E1115" i="4"/>
  <c r="D1115" i="4"/>
  <c r="C1115" i="4"/>
  <c r="L1114" i="4"/>
  <c r="L1113" i="4"/>
  <c r="L1112" i="4"/>
  <c r="K1082" i="4"/>
  <c r="I1082" i="4"/>
  <c r="H1082" i="4"/>
  <c r="F1082" i="4"/>
  <c r="E1082" i="4"/>
  <c r="C1082" i="4"/>
  <c r="N1081" i="4"/>
  <c r="L1081" i="4"/>
  <c r="N1080" i="4"/>
  <c r="L1080" i="4"/>
  <c r="N1079" i="4"/>
  <c r="L1079" i="4"/>
  <c r="N1078" i="4"/>
  <c r="L1078" i="4"/>
  <c r="N1077" i="4"/>
  <c r="L1077" i="4"/>
  <c r="N1076" i="4"/>
  <c r="L1076" i="4"/>
  <c r="N1075" i="4"/>
  <c r="L1075" i="4"/>
  <c r="N1074" i="4"/>
  <c r="L1074" i="4"/>
  <c r="N1073" i="4"/>
  <c r="L1073" i="4"/>
  <c r="H1054" i="4"/>
  <c r="G1054" i="4"/>
  <c r="F1054" i="4"/>
  <c r="E1054" i="4"/>
  <c r="D1054" i="4"/>
  <c r="C1054" i="4"/>
  <c r="L1053" i="4"/>
  <c r="K1053" i="4"/>
  <c r="L1052" i="4"/>
  <c r="K1052" i="4"/>
  <c r="G999" i="4"/>
  <c r="F999" i="4"/>
  <c r="D999" i="4"/>
  <c r="C999" i="4"/>
  <c r="H998" i="4"/>
  <c r="E998" i="4"/>
  <c r="H997" i="4"/>
  <c r="E997" i="4"/>
  <c r="H996" i="4"/>
  <c r="E996" i="4"/>
  <c r="H995" i="4"/>
  <c r="E995" i="4"/>
  <c r="H994" i="4"/>
  <c r="E994" i="4"/>
  <c r="H993" i="4"/>
  <c r="E993" i="4"/>
  <c r="H992" i="4"/>
  <c r="E992" i="4"/>
  <c r="H991" i="4"/>
  <c r="E991" i="4"/>
  <c r="H990" i="4"/>
  <c r="E990" i="4"/>
  <c r="I908" i="4"/>
  <c r="E908" i="4"/>
  <c r="C908" i="4"/>
  <c r="G907" i="4"/>
  <c r="G906" i="4"/>
  <c r="E891" i="4"/>
  <c r="C891" i="4"/>
  <c r="G890" i="4"/>
  <c r="G889" i="4"/>
  <c r="G873" i="4"/>
  <c r="F873" i="4"/>
  <c r="D873" i="4"/>
  <c r="C873" i="4"/>
  <c r="H872" i="4"/>
  <c r="E872" i="4"/>
  <c r="H871" i="4"/>
  <c r="E871" i="4"/>
  <c r="H870" i="4"/>
  <c r="E870" i="4"/>
  <c r="H869" i="4"/>
  <c r="E869" i="4"/>
  <c r="H868" i="4"/>
  <c r="E868" i="4"/>
  <c r="H867" i="4"/>
  <c r="E867" i="4"/>
  <c r="H866" i="4"/>
  <c r="E866" i="4"/>
  <c r="H865" i="4"/>
  <c r="E865" i="4"/>
  <c r="H864" i="4"/>
  <c r="E864" i="4"/>
  <c r="E781" i="4"/>
  <c r="C781" i="4"/>
  <c r="G780" i="4"/>
  <c r="G779" i="4"/>
  <c r="E765" i="4"/>
  <c r="C765" i="4"/>
  <c r="G764" i="4"/>
  <c r="G763" i="4"/>
  <c r="G747" i="4"/>
  <c r="F747" i="4"/>
  <c r="D747" i="4"/>
  <c r="C747" i="4"/>
  <c r="H746" i="4"/>
  <c r="E746" i="4"/>
  <c r="H745" i="4"/>
  <c r="E745" i="4"/>
  <c r="H744" i="4"/>
  <c r="E744" i="4"/>
  <c r="H743" i="4"/>
  <c r="E743" i="4"/>
  <c r="H742" i="4"/>
  <c r="E742" i="4"/>
  <c r="H741" i="4"/>
  <c r="E741" i="4"/>
  <c r="H740" i="4"/>
  <c r="E740" i="4"/>
  <c r="H739" i="4"/>
  <c r="E739" i="4"/>
  <c r="H738" i="4"/>
  <c r="E738" i="4"/>
  <c r="E747" i="4" s="1"/>
  <c r="G675" i="4"/>
  <c r="F675" i="4"/>
  <c r="D675" i="4"/>
  <c r="C675" i="4"/>
  <c r="J674" i="4"/>
  <c r="I674" i="4"/>
  <c r="H674" i="4"/>
  <c r="E674" i="4"/>
  <c r="J673" i="4"/>
  <c r="I673" i="4"/>
  <c r="H673" i="4"/>
  <c r="E673" i="4"/>
  <c r="D629" i="4"/>
  <c r="C629" i="4"/>
  <c r="E628" i="4"/>
  <c r="E627" i="4"/>
  <c r="G612" i="4"/>
  <c r="F612" i="4"/>
  <c r="D612" i="4"/>
  <c r="C612" i="4"/>
  <c r="J611" i="4"/>
  <c r="I611" i="4"/>
  <c r="H611" i="4"/>
  <c r="E611" i="4"/>
  <c r="J610" i="4"/>
  <c r="I610" i="4"/>
  <c r="H610" i="4"/>
  <c r="E610" i="4"/>
  <c r="G583" i="4"/>
  <c r="F583" i="4"/>
  <c r="D583" i="4"/>
  <c r="C583" i="4"/>
  <c r="H582" i="4"/>
  <c r="E582" i="4"/>
  <c r="H581" i="4"/>
  <c r="E581" i="4"/>
  <c r="H580" i="4"/>
  <c r="E580" i="4"/>
  <c r="H579" i="4"/>
  <c r="E579" i="4"/>
  <c r="H578" i="4"/>
  <c r="E578" i="4"/>
  <c r="H577" i="4"/>
  <c r="E577" i="4"/>
  <c r="H576" i="4"/>
  <c r="E576" i="4"/>
  <c r="H575" i="4"/>
  <c r="E575" i="4"/>
  <c r="H574" i="4"/>
  <c r="E574" i="4"/>
  <c r="G558" i="4"/>
  <c r="F558" i="4"/>
  <c r="D558" i="4"/>
  <c r="C558" i="4"/>
  <c r="H557" i="4"/>
  <c r="E557" i="4"/>
  <c r="H556" i="4"/>
  <c r="E556" i="4"/>
  <c r="H555" i="4"/>
  <c r="E555" i="4"/>
  <c r="H554" i="4"/>
  <c r="E554" i="4"/>
  <c r="H553" i="4"/>
  <c r="E553" i="4"/>
  <c r="H552" i="4"/>
  <c r="E552" i="4"/>
  <c r="H551" i="4"/>
  <c r="E551" i="4"/>
  <c r="H550" i="4"/>
  <c r="E550" i="4"/>
  <c r="H549" i="4"/>
  <c r="E549" i="4"/>
  <c r="K483" i="4"/>
  <c r="J483" i="4"/>
  <c r="I483" i="4"/>
  <c r="H483" i="4"/>
  <c r="G483" i="4"/>
  <c r="F483" i="4"/>
  <c r="E483" i="4"/>
  <c r="D483" i="4"/>
  <c r="C483" i="4"/>
  <c r="L482" i="4"/>
  <c r="L481" i="4"/>
  <c r="I461" i="4"/>
  <c r="E461" i="4"/>
  <c r="C461" i="4"/>
  <c r="G460" i="4"/>
  <c r="G459" i="4"/>
  <c r="K446" i="4"/>
  <c r="J446" i="4"/>
  <c r="I446" i="4"/>
  <c r="H446" i="4"/>
  <c r="G446" i="4"/>
  <c r="F446" i="4"/>
  <c r="E446" i="4"/>
  <c r="D446" i="4"/>
  <c r="C446" i="4"/>
  <c r="L445" i="4"/>
  <c r="L444" i="4"/>
  <c r="E422" i="4"/>
  <c r="C422" i="4"/>
  <c r="G421" i="4"/>
  <c r="G420" i="4"/>
  <c r="K405" i="4"/>
  <c r="J405" i="4"/>
  <c r="I405" i="4"/>
  <c r="H405" i="4"/>
  <c r="G405" i="4"/>
  <c r="F405" i="4"/>
  <c r="E405" i="4"/>
  <c r="D405" i="4"/>
  <c r="C405" i="4"/>
  <c r="L404" i="4"/>
  <c r="L403" i="4"/>
  <c r="I390" i="4"/>
  <c r="E390" i="4"/>
  <c r="C390" i="4"/>
  <c r="G389" i="4"/>
  <c r="G388" i="4"/>
  <c r="K374" i="4"/>
  <c r="J374" i="4"/>
  <c r="I374" i="4"/>
  <c r="H374" i="4"/>
  <c r="G374" i="4"/>
  <c r="F374" i="4"/>
  <c r="E374" i="4"/>
  <c r="D374" i="4"/>
  <c r="C374" i="4"/>
  <c r="L373" i="4"/>
  <c r="L372" i="4"/>
  <c r="E359" i="4"/>
  <c r="C359" i="4"/>
  <c r="G358" i="4"/>
  <c r="G357" i="4"/>
  <c r="L337" i="4"/>
  <c r="L336" i="4"/>
  <c r="K335" i="4"/>
  <c r="J335" i="4"/>
  <c r="I335" i="4"/>
  <c r="H335" i="4"/>
  <c r="G335" i="4"/>
  <c r="F335" i="4"/>
  <c r="E335" i="4"/>
  <c r="D335" i="4"/>
  <c r="C335" i="4"/>
  <c r="L334" i="4"/>
  <c r="L333" i="4"/>
  <c r="K332" i="4"/>
  <c r="J332" i="4"/>
  <c r="I332" i="4"/>
  <c r="H332" i="4"/>
  <c r="G332" i="4"/>
  <c r="F332" i="4"/>
  <c r="E332" i="4"/>
  <c r="D332" i="4"/>
  <c r="C332" i="4"/>
  <c r="E237" i="4"/>
  <c r="E233" i="4"/>
  <c r="H675" i="4" l="1"/>
  <c r="E612" i="4"/>
  <c r="L1082" i="4"/>
  <c r="N1082" i="4"/>
  <c r="J675" i="4"/>
  <c r="E558" i="4"/>
  <c r="H558" i="4"/>
  <c r="H747" i="4"/>
  <c r="K1184" i="4"/>
  <c r="L1184" i="4"/>
  <c r="I612" i="4"/>
  <c r="H583" i="4"/>
  <c r="E583" i="4"/>
  <c r="L335" i="4"/>
  <c r="G359" i="4"/>
  <c r="G390" i="4"/>
  <c r="L446" i="4"/>
  <c r="G461" i="4"/>
  <c r="L483" i="4"/>
  <c r="K611" i="4"/>
  <c r="G765" i="4"/>
  <c r="E873" i="4"/>
  <c r="H873" i="4"/>
  <c r="G891" i="4"/>
  <c r="E999" i="4"/>
  <c r="H999" i="4"/>
  <c r="L1115" i="4"/>
  <c r="L1242" i="4"/>
  <c r="L340" i="4"/>
  <c r="G422" i="4"/>
  <c r="E629" i="4"/>
  <c r="K1054" i="4"/>
  <c r="L332" i="4"/>
  <c r="L341" i="4"/>
  <c r="L374" i="4"/>
  <c r="L405" i="4"/>
  <c r="H612" i="4"/>
  <c r="J612" i="4"/>
  <c r="K673" i="4"/>
  <c r="E675" i="4"/>
  <c r="I675" i="4"/>
  <c r="G781" i="4"/>
  <c r="G908" i="4"/>
  <c r="L1054" i="4"/>
  <c r="L1133" i="4"/>
  <c r="L1261" i="4"/>
  <c r="K610" i="4"/>
  <c r="K674" i="4"/>
  <c r="K612" i="4" l="1"/>
  <c r="L339" i="4"/>
  <c r="K675" i="4"/>
</calcChain>
</file>

<file path=xl/sharedStrings.xml><?xml version="1.0" encoding="utf-8"?>
<sst xmlns="http://schemas.openxmlformats.org/spreadsheetml/2006/main" count="660" uniqueCount="192">
  <si>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</si>
  <si>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</si>
  <si>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</si>
  <si>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</si>
  <si>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</si>
  <si>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</si>
  <si>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</si>
  <si>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</si>
  <si>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</si>
  <si>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</si>
  <si>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</si>
  <si>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</si>
  <si>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</si>
  <si>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</si>
  <si>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OCUPACION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</si>
  <si>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</si>
  <si>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</si>
  <si>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</si>
  <si>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</si>
  <si>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</si>
  <si>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</si>
  <si>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</si>
  <si>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CAMPAMENTOS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</si>
  <si>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</si>
  <si>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</si>
  <si>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</si>
  <si>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</si>
  <si>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</si>
  <si>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</si>
  <si>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</si>
  <si>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</si>
  <si>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</si>
  <si>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</si>
  <si>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</si>
  <si>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</si>
  <si>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</si>
  <si>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</si>
  <si>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</si>
  <si>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www.jcyl.es (Ruta: Turismo &gt; Estudios Turísticos)</t>
  </si>
  <si>
    <t xml:space="preserve">www.turismocastillayleon.com (Banner: Información para profesionales &gt; Datos Turísticos oficiales) </t>
  </si>
  <si>
    <t>DEFINICIONES EMPLEADAS</t>
  </si>
  <si>
    <t>FICHA TÉCNICA</t>
  </si>
  <si>
    <t>DIRECCIONES WEB: BOLETINES DE COYUNTURA TURISTICA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</si>
  <si>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</si>
  <si>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</si>
  <si>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</si>
  <si>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</si>
  <si>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</si>
  <si>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</si>
  <si>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</si>
  <si>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</si>
  <si>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T. ALOJAMIENTOS HOTELEROS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</si>
  <si>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</si>
  <si>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</si>
  <si>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</si>
  <si>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</si>
  <si>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</si>
  <si>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</si>
  <si>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</si>
  <si>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</si>
  <si>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Pernoctación: </t>
    </r>
    <r>
      <rPr>
        <sz val="12"/>
        <rFont val="Verdana"/>
        <family val="2"/>
      </rPr>
      <t>Ocupación por una persona de una o más plazas dentro de una jornada hotelera en un miso establecimiento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</si>
  <si>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</si>
  <si>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</si>
  <si>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Ámbito de la Investigación: </t>
    </r>
    <r>
      <rPr>
        <sz val="12"/>
        <rFont val="Verdana"/>
        <family val="2"/>
      </rPr>
      <t>Comunidad Autónoma de Castilla y León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</si>
  <si>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</si>
  <si>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</si>
  <si>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</si>
  <si>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</si>
  <si>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</si>
  <si>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</si>
  <si>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</si>
  <si>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</si>
  <si>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</si>
  <si>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</si>
  <si>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</si>
  <si>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Plan Estadístico de Castilla y León 2014-2017: Operación Estadística nº 07012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</si>
  <si>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</si>
  <si>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</si>
  <si>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</si>
  <si>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</si>
  <si>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</si>
  <si>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</si>
  <si>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</si>
  <si>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</si>
  <si>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</si>
  <si>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</si>
  <si>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</si>
  <si>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ALBERG.  TURÍSTICO SUP.</t>
  </si>
  <si>
    <t>ALBERG.TURISTICO C.S.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</si>
  <si>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</si>
  <si>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</si>
  <si>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</si>
  <si>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</si>
  <si>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</si>
  <si>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</si>
  <si>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(p=q0,5, sigma=1,64).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</si>
  <si>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</si>
  <si>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COMPARATIVA PROVINCIAL DEL Nº DE VIAJEROS</t>
  </si>
  <si>
    <t>COMPARATIVA PROVINCIAL DEL Nº DE PERNOCTACIONES</t>
  </si>
  <si>
    <t>T.  ALOJAMIENTOS HOTELEROS</t>
  </si>
  <si>
    <t>V. ESPAÑOLES</t>
  </si>
  <si>
    <t>V. EXTRANJEROS</t>
  </si>
  <si>
    <r>
      <t>NOTA (*)</t>
    </r>
    <r>
      <rPr>
        <sz val="11"/>
        <rFont val="Verdana"/>
        <family val="2"/>
      </rPr>
      <t xml:space="preserve"> </t>
    </r>
    <r>
      <rPr>
        <b/>
        <sz val="11"/>
        <rFont val="Verdana"/>
        <family val="2"/>
      </rPr>
      <t>En el año 2017 se modifica el universo de estudio, al incorporar al análisis los albergues turísticos</t>
    </r>
  </si>
  <si>
    <t>V.ESP.</t>
  </si>
  <si>
    <t>V. EXTR.</t>
  </si>
  <si>
    <t>T. VIAJER</t>
  </si>
  <si>
    <t>P. ESP.</t>
  </si>
  <si>
    <t>P. EXTR.</t>
  </si>
  <si>
    <t>T. PERNOCT.</t>
  </si>
  <si>
    <t>V. ESP.</t>
  </si>
  <si>
    <t>T. VIAJER.</t>
  </si>
  <si>
    <t>P. ESPAÑ.</t>
  </si>
  <si>
    <t xml:space="preserve">P. EXTR. </t>
  </si>
  <si>
    <t>T. PERNOC.</t>
  </si>
  <si>
    <t>PERNOCT.  ESP.</t>
  </si>
  <si>
    <t>PERNOCT. EXTR.</t>
  </si>
  <si>
    <t>VIAJ.  ESPAÑOL.</t>
  </si>
  <si>
    <t>VIAJ.  EXTRANJ.</t>
  </si>
  <si>
    <t>Nº DE PERNOCTAC.</t>
  </si>
  <si>
    <t>ESTANCIA M. EXTRANJ.</t>
  </si>
  <si>
    <t>Melilla</t>
  </si>
  <si>
    <t>Ceuta</t>
  </si>
  <si>
    <t>Baleares (Islas)</t>
  </si>
  <si>
    <t>Canarias</t>
  </si>
  <si>
    <t>Rioja (La)</t>
  </si>
  <si>
    <t>Murcia (Región de)</t>
  </si>
  <si>
    <t>Navarra (Comunidad Foral de)</t>
  </si>
  <si>
    <t>Aragón</t>
  </si>
  <si>
    <t>Cantabria</t>
  </si>
  <si>
    <t>Extremadura</t>
  </si>
  <si>
    <t>Asturias (Principado de)</t>
  </si>
  <si>
    <t>Castilla - La Mancha</t>
  </si>
  <si>
    <t>Comunidad Valenciana</t>
  </si>
  <si>
    <t>País Vasco</t>
  </si>
  <si>
    <t>Cataluña</t>
  </si>
  <si>
    <t>Andalucía</t>
  </si>
  <si>
    <t>Galicia</t>
  </si>
  <si>
    <t>Castilla y León</t>
  </si>
  <si>
    <t>Madrid (Comunidad de)</t>
  </si>
  <si>
    <t>Resto de América</t>
  </si>
  <si>
    <t>Resto del mundo</t>
  </si>
  <si>
    <t>Resto de Europa</t>
  </si>
  <si>
    <t>Canadá</t>
  </si>
  <si>
    <t>Méjico</t>
  </si>
  <si>
    <t>Brasil</t>
  </si>
  <si>
    <t>Japón</t>
  </si>
  <si>
    <t>China</t>
  </si>
  <si>
    <t>Italia</t>
  </si>
  <si>
    <t>EEUU</t>
  </si>
  <si>
    <t>Benelux (Bélgica, Holanda y Luxemburgo)</t>
  </si>
  <si>
    <t>Alemania</t>
  </si>
  <si>
    <t>Portugal</t>
  </si>
  <si>
    <t>Reino Unido</t>
  </si>
  <si>
    <t>Francia</t>
  </si>
  <si>
    <t>ALBERG.  TUR.  SUP.</t>
  </si>
  <si>
    <t>ALBERG.TUR. C.S.</t>
  </si>
  <si>
    <t>ALB. TUR.  C.S. SUP.</t>
  </si>
  <si>
    <t>ALB. TURISTICO C.S. SUP.</t>
  </si>
  <si>
    <r>
      <t xml:space="preserve">Universo: </t>
    </r>
    <r>
      <rPr>
        <sz val="12"/>
        <rFont val="Verdana"/>
        <family val="2"/>
      </rPr>
      <t>En enero de 2017 se modifica el universo de estudio, al incorporar al análisis los albergues turísticos.</t>
    </r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</si>
  <si>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</si>
  <si>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</si>
  <si>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</si>
  <si>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3.- TURISMO RURAL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</si>
  <si>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</si>
  <si>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</si>
  <si>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</si>
  <si>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</si>
  <si>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</si>
  <si>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TOTAL ALOJAMIENTOS HOTELEROS</t>
  </si>
  <si>
    <t>4.- CAMPAMENTOS</t>
  </si>
  <si>
    <t>2.- ALOJAMIENTOS HOTELEROS</t>
  </si>
  <si>
    <t>2a.- DATOS POR PROVINCIAS</t>
  </si>
  <si>
    <t>1.- EVOLUCIÓN DE LA OFERTA DE ALOJAMIENTOS</t>
  </si>
  <si>
    <t>3.- CAMPAMENTOS DE TURISMO</t>
  </si>
  <si>
    <t>6.- RESTAURANTES</t>
  </si>
  <si>
    <t>%</t>
  </si>
  <si>
    <t>DIAS</t>
  </si>
  <si>
    <t>AGOSTO 2017</t>
  </si>
  <si>
    <t>ENERO - AGOSTO 2017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</si>
  <si>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AGOSTO 2016 Y AGOSTO 2017</t>
    </r>
  </si>
  <si>
    <t>AGOSTO 2016</t>
  </si>
  <si>
    <t xml:space="preserve">AGOSTO 2017 </t>
  </si>
  <si>
    <r>
      <rPr>
        <b/>
        <sz val="16"/>
        <color rgb="FF0000FF"/>
        <rFont val="Verdana"/>
        <family val="2"/>
      </rPr>
      <t>1c.-</t>
    </r>
    <r>
      <rPr>
        <b/>
        <sz val="16"/>
        <color indexed="12"/>
        <rFont val="Verdana"/>
        <family val="2"/>
      </rPr>
      <t xml:space="preserve"> COMPARACIÓN DE DATOS ACUMULADOS DE ENERO - AGOSTO DE 2016 - 2017</t>
    </r>
  </si>
  <si>
    <t>ENERO-AGOSTO 2016</t>
  </si>
  <si>
    <t>ENERO-AGOSTO 2017</t>
  </si>
  <si>
    <r>
      <rPr>
        <b/>
        <sz val="16"/>
        <color rgb="FF0000FF"/>
        <rFont val="Verdana"/>
        <family val="2"/>
      </rPr>
      <t xml:space="preserve">2b.- </t>
    </r>
    <r>
      <rPr>
        <b/>
        <sz val="16"/>
        <color indexed="12"/>
        <rFont val="Verdana"/>
        <family val="2"/>
      </rPr>
      <t>COMPARACIONES AGOSTO 2016 Y AGOSTO 2017</t>
    </r>
  </si>
  <si>
    <t>2c.- COMPARACION DE DATOS ACUMULADOS DE ENERO - AGOSTO 2016 - 2017</t>
  </si>
  <si>
    <t>3b.- COMPARACIONES AGOSTO 2016 Y AGOSTO 2017</t>
  </si>
  <si>
    <t>3c.- COMPARACION DE DATOS ACUMULADOS DE ENERO - AGOSTO 2016 - 2017</t>
  </si>
  <si>
    <t>ENERO - AGOSTO 2016</t>
  </si>
  <si>
    <t>4b.- COMPARACIONES AGOSTO 2016 Y AGOSTO 2017</t>
  </si>
  <si>
    <t>4c.- COMPARACION DE DATOS ACUMULADOS DE ENERO - AGOSTO 2016 - 2017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</si>
</sst>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69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indexed="10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Arial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</fills>
  <borders count="10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9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10" fillId="0" borderId="0" xfId="0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6" fillId="0" borderId="0" xfId="0" applyNumberFormat="1" applyFont="1"/>
    <xf numFmtId="10" fontId="6" fillId="0" borderId="0" xfId="0" applyNumberFormat="1" applyFont="1" applyFill="1" applyAlignment="1"/>
    <xf numFmtId="0" fontId="11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5" fillId="0" borderId="0" xfId="0" applyFont="1" applyAlignment="1"/>
    <xf numFmtId="0" fontId="17" fillId="0" borderId="0" xfId="0" applyFont="1" applyAlignment="1">
      <alignment horizontal="left"/>
    </xf>
    <xf numFmtId="0" fontId="18" fillId="0" borderId="0" xfId="0" applyFont="1" applyBorder="1"/>
    <xf numFmtId="0" fontId="18" fillId="0" borderId="0" xfId="0" applyFont="1"/>
    <xf numFmtId="0" fontId="8" fillId="0" borderId="0" xfId="0" applyFont="1" applyAlignment="1"/>
    <xf numFmtId="0" fontId="24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9" fillId="0" borderId="0" xfId="0" applyFont="1"/>
    <xf numFmtId="0" fontId="20" fillId="0" borderId="0" xfId="0" applyFont="1" applyFill="1" applyBorder="1" applyAlignment="1">
      <alignment horizontal="left"/>
    </xf>
    <xf numFmtId="0" fontId="18" fillId="0" borderId="0" xfId="0" applyFont="1" applyFill="1"/>
    <xf numFmtId="0" fontId="20" fillId="0" borderId="0" xfId="0" applyFont="1" applyFill="1" applyBorder="1"/>
    <xf numFmtId="10" fontId="19" fillId="0" borderId="0" xfId="2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>
      <alignment horizontal="center"/>
    </xf>
    <xf numFmtId="10" fontId="20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19" fillId="0" borderId="0" xfId="0" applyFont="1" applyBorder="1"/>
    <xf numFmtId="3" fontId="24" fillId="0" borderId="0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8" fillId="0" borderId="0" xfId="0" applyFont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9" fillId="0" borderId="0" xfId="0" applyNumberFormat="1" applyFont="1" applyBorder="1"/>
    <xf numFmtId="2" fontId="18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0" borderId="0" xfId="0" applyFont="1" applyBorder="1" applyAlignment="1">
      <alignment horizontal="left" vertical="center" wrapText="1"/>
    </xf>
    <xf numFmtId="10" fontId="30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10" fontId="30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44" fillId="0" borderId="0" xfId="0" applyFont="1"/>
    <xf numFmtId="2" fontId="9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8" fillId="0" borderId="0" xfId="0" applyFont="1" applyBorder="1" applyAlignment="1">
      <alignment vertical="center"/>
    </xf>
    <xf numFmtId="0" fontId="20" fillId="0" borderId="0" xfId="0" applyFont="1"/>
    <xf numFmtId="0" fontId="25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5" fillId="0" borderId="0" xfId="0" applyFont="1"/>
    <xf numFmtId="0" fontId="33" fillId="0" borderId="0" xfId="0" applyFont="1"/>
    <xf numFmtId="10" fontId="30" fillId="0" borderId="0" xfId="2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44" fillId="0" borderId="0" xfId="0" applyFont="1" applyFill="1"/>
    <xf numFmtId="0" fontId="46" fillId="0" borderId="0" xfId="0" applyFont="1"/>
    <xf numFmtId="0" fontId="47" fillId="0" borderId="0" xfId="0" applyFont="1"/>
    <xf numFmtId="0" fontId="42" fillId="0" borderId="0" xfId="0" applyFont="1"/>
    <xf numFmtId="0" fontId="42" fillId="0" borderId="0" xfId="0" applyFont="1" applyBorder="1"/>
    <xf numFmtId="0" fontId="42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6" fillId="0" borderId="0" xfId="0" applyFont="1" applyFill="1" applyBorder="1" applyAlignment="1"/>
    <xf numFmtId="0" fontId="48" fillId="0" borderId="0" xfId="0" applyFont="1" applyFill="1" applyBorder="1" applyAlignment="1"/>
    <xf numFmtId="3" fontId="20" fillId="0" borderId="0" xfId="0" applyNumberFormat="1" applyFont="1" applyFill="1" applyBorder="1" applyAlignment="1"/>
    <xf numFmtId="0" fontId="3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9" fillId="0" borderId="0" xfId="0" applyFont="1" applyFill="1"/>
    <xf numFmtId="0" fontId="19" fillId="0" borderId="0" xfId="0" applyFont="1"/>
    <xf numFmtId="0" fontId="29" fillId="0" borderId="0" xfId="0" applyFont="1" applyBorder="1"/>
    <xf numFmtId="3" fontId="30" fillId="0" borderId="0" xfId="0" applyNumberFormat="1" applyFont="1" applyFill="1" applyBorder="1" applyAlignment="1">
      <alignment horizontal="center"/>
    </xf>
    <xf numFmtId="10" fontId="3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47" fillId="0" borderId="0" xfId="0" applyFont="1" applyFill="1"/>
    <xf numFmtId="0" fontId="20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10" fontId="30" fillId="0" borderId="0" xfId="0" applyNumberFormat="1" applyFont="1" applyFill="1" applyBorder="1" applyAlignment="1">
      <alignment horizontal="center"/>
    </xf>
    <xf numFmtId="0" fontId="36" fillId="3" borderId="0" xfId="0" applyFont="1" applyFill="1" applyBorder="1" applyAlignment="1">
      <alignment horizontal="left"/>
    </xf>
    <xf numFmtId="0" fontId="21" fillId="0" borderId="0" xfId="0" applyFont="1" applyAlignment="1"/>
    <xf numFmtId="0" fontId="19" fillId="0" borderId="0" xfId="0" applyFont="1" applyFill="1" applyBorder="1" applyAlignment="1">
      <alignment horizontal="center"/>
    </xf>
    <xf numFmtId="3" fontId="23" fillId="0" borderId="0" xfId="0" applyNumberFormat="1" applyFont="1"/>
    <xf numFmtId="10" fontId="23" fillId="0" borderId="0" xfId="0" applyNumberFormat="1" applyFont="1" applyFill="1" applyAlignment="1"/>
    <xf numFmtId="0" fontId="40" fillId="0" borderId="0" xfId="0" applyFont="1" applyFill="1" applyAlignment="1">
      <alignment horizontal="center"/>
    </xf>
    <xf numFmtId="0" fontId="49" fillId="0" borderId="0" xfId="0" applyFont="1"/>
    <xf numFmtId="10" fontId="29" fillId="5" borderId="2" xfId="0" applyNumberFormat="1" applyFont="1" applyFill="1" applyBorder="1" applyAlignment="1">
      <alignment horizontal="center" vertical="center"/>
    </xf>
    <xf numFmtId="10" fontId="29" fillId="5" borderId="3" xfId="0" applyNumberFormat="1" applyFont="1" applyFill="1" applyBorder="1" applyAlignment="1">
      <alignment horizontal="center" vertical="center"/>
    </xf>
    <xf numFmtId="0" fontId="29" fillId="5" borderId="4" xfId="0" applyFont="1" applyFill="1" applyBorder="1" applyAlignment="1">
      <alignment horizontal="left" vertical="center" wrapText="1"/>
    </xf>
    <xf numFmtId="0" fontId="29" fillId="5" borderId="5" xfId="0" applyFont="1" applyFill="1" applyBorder="1" applyAlignment="1">
      <alignment horizontal="left" vertical="center" wrapText="1"/>
    </xf>
    <xf numFmtId="3" fontId="29" fillId="5" borderId="0" xfId="0" applyNumberFormat="1" applyFont="1" applyFill="1" applyBorder="1" applyAlignment="1">
      <alignment horizontal="center"/>
    </xf>
    <xf numFmtId="2" fontId="29" fillId="5" borderId="0" xfId="0" applyNumberFormat="1" applyFont="1" applyFill="1" applyBorder="1" applyAlignment="1">
      <alignment horizontal="center"/>
    </xf>
    <xf numFmtId="0" fontId="30" fillId="0" borderId="0" xfId="0" applyFont="1" applyBorder="1"/>
    <xf numFmtId="0" fontId="30" fillId="0" borderId="0" xfId="0" applyFont="1" applyFill="1" applyBorder="1"/>
    <xf numFmtId="0" fontId="30" fillId="0" borderId="0" xfId="0" applyFont="1"/>
    <xf numFmtId="43" fontId="0" fillId="0" borderId="0" xfId="1" applyFont="1"/>
    <xf numFmtId="3" fontId="29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5" fillId="0" borderId="0" xfId="0" applyNumberFormat="1" applyFont="1" applyAlignment="1">
      <alignment horizontal="right"/>
    </xf>
    <xf numFmtId="0" fontId="20" fillId="5" borderId="0" xfId="0" applyFont="1" applyFill="1" applyBorder="1" applyAlignment="1">
      <alignment horizontal="left"/>
    </xf>
    <xf numFmtId="10" fontId="30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53" fillId="0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3" fontId="36" fillId="0" borderId="0" xfId="0" applyNumberFormat="1" applyFont="1" applyBorder="1" applyAlignment="1">
      <alignment horizontal="center"/>
    </xf>
    <xf numFmtId="3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10" fontId="6" fillId="5" borderId="0" xfId="0" applyNumberFormat="1" applyFont="1" applyFill="1" applyAlignment="1"/>
    <xf numFmtId="10" fontId="23" fillId="5" borderId="0" xfId="0" applyNumberFormat="1" applyFont="1" applyFill="1" applyAlignment="1"/>
    <xf numFmtId="10" fontId="30" fillId="6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0" fillId="7" borderId="0" xfId="0" applyFill="1"/>
    <xf numFmtId="0" fontId="44" fillId="7" borderId="0" xfId="0" applyFont="1" applyFill="1"/>
    <xf numFmtId="0" fontId="16" fillId="9" borderId="0" xfId="0" applyFont="1" applyFill="1" applyAlignment="1">
      <alignment horizontal="right"/>
    </xf>
    <xf numFmtId="0" fontId="20" fillId="9" borderId="0" xfId="0" applyFont="1" applyFill="1" applyBorder="1" applyAlignment="1">
      <alignment horizontal="center"/>
    </xf>
    <xf numFmtId="0" fontId="20" fillId="9" borderId="0" xfId="0" applyFont="1" applyFill="1" applyBorder="1"/>
    <xf numFmtId="3" fontId="36" fillId="9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9" fontId="50" fillId="9" borderId="0" xfId="2" applyFont="1" applyFill="1" applyBorder="1" applyAlignment="1">
      <alignment horizontal="center"/>
    </xf>
    <xf numFmtId="0" fontId="20" fillId="6" borderId="0" xfId="0" applyFont="1" applyFill="1" applyBorder="1" applyAlignment="1">
      <alignment horizontal="left"/>
    </xf>
    <xf numFmtId="0" fontId="36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0" fillId="11" borderId="0" xfId="0" applyFill="1"/>
    <xf numFmtId="3" fontId="36" fillId="0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50" fillId="9" borderId="0" xfId="0" applyFont="1" applyFill="1" applyBorder="1"/>
    <xf numFmtId="3" fontId="50" fillId="9" borderId="0" xfId="0" applyNumberFormat="1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6" fillId="9" borderId="0" xfId="0" applyFont="1" applyFill="1" applyBorder="1"/>
    <xf numFmtId="3" fontId="30" fillId="9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52" fillId="9" borderId="0" xfId="0" applyFont="1" applyFill="1" applyBorder="1" applyAlignment="1"/>
    <xf numFmtId="10" fontId="58" fillId="0" borderId="0" xfId="2" applyNumberFormat="1" applyFont="1" applyFill="1" applyBorder="1" applyAlignment="1">
      <alignment horizontal="center"/>
    </xf>
    <xf numFmtId="10" fontId="59" fillId="0" borderId="0" xfId="2" applyNumberFormat="1" applyFont="1" applyFill="1" applyBorder="1" applyAlignment="1">
      <alignment horizontal="center"/>
    </xf>
    <xf numFmtId="10" fontId="60" fillId="0" borderId="0" xfId="2" applyNumberFormat="1" applyFont="1" applyFill="1" applyBorder="1" applyAlignment="1">
      <alignment horizontal="center"/>
    </xf>
    <xf numFmtId="0" fontId="61" fillId="0" borderId="0" xfId="0" applyFont="1" applyFill="1" applyBorder="1"/>
    <xf numFmtId="2" fontId="62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9" borderId="0" xfId="0" applyFont="1" applyFill="1"/>
    <xf numFmtId="3" fontId="36" fillId="9" borderId="0" xfId="0" applyNumberFormat="1" applyFont="1" applyFill="1" applyAlignment="1">
      <alignment horizontal="center"/>
    </xf>
    <xf numFmtId="0" fontId="20" fillId="0" borderId="0" xfId="0" applyFont="1" applyFill="1"/>
    <xf numFmtId="0" fontId="52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41" fillId="7" borderId="0" xfId="0" applyFont="1" applyFill="1" applyBorder="1" applyAlignment="1"/>
    <xf numFmtId="0" fontId="42" fillId="7" borderId="0" xfId="0" applyFont="1" applyFill="1" applyBorder="1" applyAlignment="1"/>
    <xf numFmtId="0" fontId="43" fillId="7" borderId="0" xfId="0" applyFont="1" applyFill="1" applyBorder="1" applyAlignment="1"/>
    <xf numFmtId="0" fontId="41" fillId="7" borderId="0" xfId="0" applyFont="1" applyFill="1" applyBorder="1" applyAlignment="1">
      <alignment vertical="top" wrapText="1"/>
    </xf>
    <xf numFmtId="0" fontId="13" fillId="7" borderId="0" xfId="0" applyFont="1" applyFill="1" applyBorder="1"/>
    <xf numFmtId="0" fontId="0" fillId="7" borderId="0" xfId="0" applyFill="1" applyBorder="1"/>
    <xf numFmtId="0" fontId="33" fillId="7" borderId="0" xfId="0" applyFont="1" applyFill="1"/>
    <xf numFmtId="0" fontId="63" fillId="0" borderId="0" xfId="0" applyFont="1" applyFill="1" applyAlignment="1">
      <alignment horizontal="center"/>
    </xf>
    <xf numFmtId="0" fontId="64" fillId="0" borderId="0" xfId="0" applyFont="1"/>
    <xf numFmtId="0" fontId="50" fillId="9" borderId="0" xfId="0" applyFont="1" applyFill="1" applyBorder="1" applyAlignment="1">
      <alignment horizontal="center"/>
    </xf>
    <xf numFmtId="0" fontId="50" fillId="9" borderId="0" xfId="0" applyFont="1" applyFill="1" applyBorder="1" applyAlignment="1"/>
    <xf numFmtId="0" fontId="65" fillId="0" borderId="0" xfId="0" applyFont="1"/>
    <xf numFmtId="3" fontId="29" fillId="0" borderId="0" xfId="0" applyNumberFormat="1" applyFont="1" applyFill="1" applyBorder="1" applyAlignment="1">
      <alignment horizontal="center"/>
    </xf>
    <xf numFmtId="10" fontId="60" fillId="9" borderId="0" xfId="2" applyNumberFormat="1" applyFont="1" applyFill="1" applyBorder="1" applyAlignment="1">
      <alignment horizontal="center"/>
    </xf>
    <xf numFmtId="2" fontId="62" fillId="9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19" fillId="9" borderId="0" xfId="0" applyFont="1" applyFill="1" applyBorder="1" applyAlignment="1"/>
    <xf numFmtId="0" fontId="30" fillId="9" borderId="0" xfId="0" applyFont="1" applyFill="1" applyBorder="1" applyAlignment="1">
      <alignment horizontal="center"/>
    </xf>
    <xf numFmtId="3" fontId="30" fillId="9" borderId="0" xfId="0" applyNumberFormat="1" applyFont="1" applyFill="1" applyAlignment="1">
      <alignment horizontal="center"/>
    </xf>
    <xf numFmtId="3" fontId="30" fillId="0" borderId="0" xfId="0" applyNumberFormat="1" applyFont="1" applyFill="1" applyAlignment="1">
      <alignment horizontal="center"/>
    </xf>
    <xf numFmtId="2" fontId="66" fillId="9" borderId="0" xfId="0" applyNumberFormat="1" applyFont="1" applyFill="1" applyBorder="1" applyAlignment="1">
      <alignment horizontal="center"/>
    </xf>
    <xf numFmtId="10" fontId="58" fillId="9" borderId="0" xfId="2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1" fillId="0" borderId="0" xfId="0" applyFont="1"/>
    <xf numFmtId="3" fontId="1" fillId="5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4" fillId="5" borderId="0" xfId="0" applyFont="1" applyFill="1" applyAlignment="1"/>
    <xf numFmtId="10" fontId="58" fillId="9" borderId="0" xfId="0" applyNumberFormat="1" applyFont="1" applyFill="1" applyBorder="1" applyAlignment="1">
      <alignment horizontal="center"/>
    </xf>
    <xf numFmtId="0" fontId="67" fillId="9" borderId="0" xfId="0" applyFont="1" applyFill="1" applyAlignment="1">
      <alignment horizontal="right"/>
    </xf>
    <xf numFmtId="0" fontId="68" fillId="9" borderId="0" xfId="0" applyFont="1" applyFill="1" applyAlignment="1"/>
    <xf numFmtId="0" fontId="68" fillId="9" borderId="0" xfId="0" applyFont="1" applyFill="1" applyAlignment="1">
      <alignment horizontal="right"/>
    </xf>
    <xf numFmtId="2" fontId="68" fillId="9" borderId="0" xfId="0" applyNumberFormat="1" applyFont="1" applyFill="1" applyAlignment="1">
      <alignment horizontal="right"/>
    </xf>
    <xf numFmtId="10" fontId="67" fillId="9" borderId="0" xfId="0" applyNumberFormat="1" applyFont="1" applyFill="1" applyAlignment="1">
      <alignment horizontal="right"/>
    </xf>
    <xf numFmtId="0" fontId="50" fillId="9" borderId="0" xfId="0" applyFont="1" applyFill="1" applyBorder="1" applyAlignment="1">
      <alignment vertical="center"/>
    </xf>
    <xf numFmtId="0" fontId="52" fillId="9" borderId="0" xfId="0" applyFont="1" applyFill="1" applyBorder="1"/>
    <xf numFmtId="0" fontId="4" fillId="9" borderId="0" xfId="0" applyFont="1" applyFill="1" applyAlignment="1">
      <alignment horizontal="left"/>
    </xf>
    <xf numFmtId="0" fontId="55" fillId="12" borderId="0" xfId="0" applyFont="1" applyFill="1" applyAlignment="1">
      <alignment horizontal="center"/>
    </xf>
    <xf numFmtId="0" fontId="51" fillId="8" borderId="0" xfId="0" applyFont="1" applyFill="1" applyAlignment="1">
      <alignment horizontal="center"/>
    </xf>
    <xf numFmtId="0" fontId="55" fillId="8" borderId="0" xfId="0" applyFont="1" applyFill="1" applyAlignment="1">
      <alignment horizontal="center"/>
    </xf>
    <xf numFmtId="3" fontId="15" fillId="0" borderId="0" xfId="0" applyNumberFormat="1" applyFont="1" applyAlignment="1">
      <alignment horizontal="right"/>
    </xf>
    <xf numFmtId="3" fontId="4" fillId="9" borderId="0" xfId="0" applyNumberFormat="1" applyFont="1" applyFill="1" applyAlignment="1">
      <alignment horizontal="right"/>
    </xf>
    <xf numFmtId="0" fontId="4" fillId="9" borderId="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49" fontId="56" fillId="13" borderId="8" xfId="0" applyNumberFormat="1" applyFont="1" applyFill="1" applyBorder="1" applyAlignment="1">
      <alignment horizontal="center" vertical="center"/>
    </xf>
    <xf numFmtId="49" fontId="22" fillId="13" borderId="9" xfId="0" applyNumberFormat="1" applyFont="1" applyFill="1" applyBorder="1" applyAlignment="1">
      <alignment horizontal="center" vertical="center"/>
    </xf>
    <xf numFmtId="49" fontId="56" fillId="9" borderId="8" xfId="0" applyNumberFormat="1" applyFont="1" applyFill="1" applyBorder="1" applyAlignment="1">
      <alignment horizontal="center" vertical="center"/>
    </xf>
    <xf numFmtId="49" fontId="22" fillId="9" borderId="9" xfId="0" applyNumberFormat="1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9" fontId="19" fillId="9" borderId="0" xfId="2" applyFont="1" applyFill="1" applyBorder="1" applyAlignment="1">
      <alignment horizontal="center"/>
    </xf>
    <xf numFmtId="9" fontId="52" fillId="9" borderId="0" xfId="2" applyFont="1" applyFill="1" applyBorder="1" applyAlignment="1">
      <alignment horizontal="center"/>
    </xf>
    <xf numFmtId="3" fontId="29" fillId="0" borderId="0" xfId="0" applyNumberFormat="1" applyFont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28" fillId="7" borderId="0" xfId="0" applyFont="1" applyFill="1" applyAlignment="1">
      <alignment horizontal="center"/>
    </xf>
    <xf numFmtId="49" fontId="26" fillId="7" borderId="0" xfId="0" applyNumberFormat="1" applyFont="1" applyFill="1" applyAlignment="1">
      <alignment horizontal="center"/>
    </xf>
    <xf numFmtId="49" fontId="27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8" fillId="12" borderId="0" xfId="0" applyFont="1" applyFill="1" applyAlignment="1">
      <alignment horizontal="center" vertical="center"/>
    </xf>
    <xf numFmtId="0" fontId="35" fillId="8" borderId="0" xfId="0" applyFont="1" applyFill="1" applyAlignment="1">
      <alignment horizontal="center"/>
    </xf>
    <xf numFmtId="0" fontId="67" fillId="9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0" fontId="4" fillId="9" borderId="6" xfId="0" applyFont="1" applyFill="1" applyBorder="1" applyAlignment="1">
      <alignment horizontal="center"/>
    </xf>
    <xf numFmtId="0" fontId="22" fillId="9" borderId="7" xfId="0" applyFont="1" applyFill="1" applyBorder="1" applyAlignment="1">
      <alignment horizontal="center"/>
    </xf>
    <xf numFmtId="0" fontId="32" fillId="8" borderId="0" xfId="0" applyFont="1" applyFill="1" applyAlignment="1">
      <alignment horizontal="center"/>
    </xf>
    <xf numFmtId="9" fontId="57" fillId="10" borderId="0" xfId="2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10" fontId="36" fillId="6" borderId="0" xfId="0" applyNumberFormat="1" applyFont="1" applyFill="1" applyBorder="1" applyAlignment="1">
      <alignment horizontal="center"/>
    </xf>
    <xf numFmtId="0" fontId="32" fillId="8" borderId="0" xfId="0" applyFont="1" applyFill="1" applyAlignment="1">
      <alignment horizontal="center" vertical="center"/>
    </xf>
    <xf numFmtId="10" fontId="58" fillId="0" borderId="0" xfId="0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0" fontId="51" fillId="12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0" fontId="51" fillId="9" borderId="0" xfId="0" applyFont="1" applyFill="1" applyBorder="1" applyAlignment="1">
      <alignment horizontal="center" vertical="center"/>
    </xf>
    <xf numFmtId="0" fontId="50" fillId="9" borderId="0" xfId="0" applyFont="1" applyFill="1" applyBorder="1" applyAlignment="1">
      <alignment horizontal="center" vertical="center"/>
    </xf>
    <xf numFmtId="0" fontId="57" fillId="9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 vertical="center"/>
    </xf>
    <xf numFmtId="0" fontId="36" fillId="9" borderId="0" xfId="0" applyFont="1" applyFill="1" applyBorder="1" applyAlignment="1">
      <alignment horizontal="center"/>
    </xf>
    <xf numFmtId="0" fontId="32" fillId="12" borderId="0" xfId="0" applyFont="1" applyFill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51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10" fontId="60" fillId="0" borderId="0" xfId="0" applyNumberFormat="1" applyFont="1" applyFill="1" applyAlignment="1">
      <alignment horizontal="center"/>
    </xf>
    <xf numFmtId="0" fontId="60" fillId="0" borderId="0" xfId="0" applyFont="1" applyFill="1" applyAlignment="1">
      <alignment horizontal="center"/>
    </xf>
    <xf numFmtId="0" fontId="20" fillId="9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40" fillId="9" borderId="0" xfId="0" applyFont="1" applyFill="1" applyBorder="1" applyAlignment="1">
      <alignment horizontal="center"/>
    </xf>
    <xf numFmtId="0" fontId="39" fillId="12" borderId="0" xfId="0" applyFont="1" applyFill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5" fillId="7" borderId="0" xfId="0" applyFont="1" applyFill="1" applyBorder="1" applyAlignment="1">
      <alignment wrapText="1"/>
    </xf>
    <xf numFmtId="0" fontId="5" fillId="7" borderId="0" xfId="0" applyFont="1" applyFill="1" applyBorder="1" applyAlignment="1">
      <alignment horizontal="left"/>
    </xf>
    <xf numFmtId="0" fontId="41" fillId="7" borderId="0" xfId="0" applyFont="1" applyFill="1" applyBorder="1" applyAlignment="1">
      <alignment vertical="top" wrapText="1"/>
    </xf>
    <xf numFmtId="0" fontId="12" fillId="7" borderId="0" xfId="0" applyFont="1" applyFill="1" applyBorder="1" applyAlignment="1">
      <alignment horizontal="left"/>
    </xf>
    <xf numFmtId="0" fontId="41" fillId="7" borderId="0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57" fillId="9" borderId="0" xfId="0" applyFont="1" applyFill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34" fillId="7" borderId="0" xfId="0" applyFont="1" applyFill="1" applyAlignment="1">
      <alignment horizontal="center"/>
    </xf>
    <xf numFmtId="0" fontId="5" fillId="7" borderId="0" xfId="0" applyFont="1" applyFill="1" applyBorder="1" applyAlignment="1">
      <alignment horizontal="justify" vertical="justify" wrapText="1"/>
    </xf>
    <xf numFmtId="0" fontId="13" fillId="7" borderId="0" xfId="0" applyFont="1" applyFill="1" applyBorder="1" applyAlignment="1">
      <alignment horizontal="center"/>
    </xf>
    <xf numFmtId="0" fontId="14" fillId="7" borderId="0" xfId="0" applyFont="1" applyFill="1" applyAlignment="1">
      <alignment horizontal="center"/>
    </xf>
    <xf numFmtId="0" fontId="41" fillId="7" borderId="0" xfId="0" applyFont="1" applyFill="1" applyBorder="1" applyAlignment="1">
      <alignment horizontal="left" wrapText="1"/>
    </xf>
    <xf numFmtId="0" fontId="4" fillId="2" borderId="0" xfId="0" applyFont="1" applyFill="1" applyAlignment="1">
      <alignment horizontal="left"/>
    </xf>
  </cellXfs>
  <cellStyles count="3">
    <cellStyle name="Millares" xfId="1" builtinId="3"/>
    <cellStyle name="Normal" xfId="0" builtinId="0"/>
    <cellStyle name="Porcentaje" xfId="2" builtinId="5"/>
  </cellStyles>
  <dxfs count="32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D1E7A9"/>
      <color rgb="FFC0C0C0"/>
      <color rgb="FF0000FF"/>
      <color rgb="FFA50021"/>
      <color rgb="FF993366"/>
      <color rgb="FFFF00FF"/>
      <color rgb="FFD7E1DC"/>
      <color rgb="FFFFFF99"/>
      <color rgb="FFDBEFD3"/>
      <color rgb="FFC9CB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% DE ESTABLECIMIENTOS</a:t>
            </a:r>
          </a:p>
        </c:rich>
      </c:tx>
      <c:layout>
        <c:manualLayout>
          <c:xMode val="edge"/>
          <c:yMode val="edge"/>
          <c:x val="0.33570442386024646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68150982501737"/>
          <c:y val="0.30303129942425366"/>
          <c:w val="0.5945950075812142"/>
          <c:h val="0.555557382277798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480090408051543E-2"/>
                  <c:y val="-8.741859656103545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616092045215558E-2"/>
                  <c:y val="6.534040727859136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636145715251335E-3"/>
                  <c:y val="-4.725978976189748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1004155441349859E-3"/>
                  <c:y val="-0.1062899542284598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750625820488356E-2"/>
                  <c:y val="-5.205956923729840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4746904683031719E-2"/>
                  <c:y val="-2.773132936512284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DE PLAZAS POR PROVINCIAS</a:t>
            </a:r>
          </a:p>
        </c:rich>
      </c:tx>
      <c:layout>
        <c:manualLayout>
          <c:xMode val="edge"/>
          <c:yMode val="edge"/>
          <c:x val="0.21161825726141079"/>
          <c:y val="2.35690235690235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tx>
            <c:strRef>
              <c:f>[6]Oferta!$I$38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886627242134266E-4"/>
                  <c:y val="5.766050090101992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169928447740603E-3"/>
                  <c:y val="-1.6288704569415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3670728918221305E-2"/>
                  <c:y val="-9.73610876245525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9188856579649507E-2"/>
                  <c:y val="-4.2493006353938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[6]Oferta!$I$39:$I$47</c:f>
              <c:numCache>
                <c:formatCode>General</c:formatCode>
                <c:ptCount val="9"/>
                <c:pt idx="0">
                  <c:v>5668</c:v>
                </c:pt>
                <c:pt idx="1">
                  <c:v>11697</c:v>
                </c:pt>
                <c:pt idx="2">
                  <c:v>13543</c:v>
                </c:pt>
                <c:pt idx="3">
                  <c:v>3815</c:v>
                </c:pt>
                <c:pt idx="4">
                  <c:v>12126</c:v>
                </c:pt>
                <c:pt idx="5">
                  <c:v>6556</c:v>
                </c:pt>
                <c:pt idx="6">
                  <c:v>4356</c:v>
                </c:pt>
                <c:pt idx="7">
                  <c:v>9770</c:v>
                </c:pt>
                <c:pt idx="8">
                  <c:v>3862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0410783055198972"/>
          <c:y val="2.6936026936026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2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15942585286227531"/>
          <c:w val="0.94993581514762515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[6]Oferta!$D$37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[6]Oferta!$F$37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[6]Oferta!$F$39:$F$47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8198312"/>
        <c:axId val="308198704"/>
        <c:axId val="0"/>
      </c:bar3DChart>
      <c:catAx>
        <c:axId val="30819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987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8198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98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27214377406932"/>
          <c:y val="1.6835016835016835E-2"/>
          <c:w val="0.26572528883183566"/>
          <c:h val="0.1212124747032883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[6]Oferta!$A$97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[6]Oferta!$A$96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[6]Oferta!$B$96:$J$96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8199488"/>
        <c:axId val="308199880"/>
      </c:barChart>
      <c:catAx>
        <c:axId val="308199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99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19988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99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261433229937162"/>
          <c:y val="3.0201342281879196E-2"/>
          <c:w val="0.20075777459635724"/>
          <c:h val="0.12080572143247197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589598424097656"/>
          <c:y val="0.34680248711886813"/>
          <c:w val="0.46505746769865519"/>
          <c:h val="0.4882170935168531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6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048277083918725E-2"/>
                  <c:y val="-9.5373107873542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22%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35%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73686180203074E-3"/>
                  <c:y val="5.430954462131387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521478799528272E-2"/>
                  <c:y val="1.924821652952524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639149655321428E-3"/>
                  <c:y val="-2.863390203377130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577089065016486E-2"/>
                  <c:y val="-7.94902312121338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4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[6]Oferta!$B$156:$J$156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[6]Oferta!$B$161:$J$161</c:f>
              <c:numCache>
                <c:formatCode>General</c:formatCode>
                <c:ptCount val="9"/>
                <c:pt idx="0">
                  <c:v>14</c:v>
                </c:pt>
                <c:pt idx="1">
                  <c:v>60</c:v>
                </c:pt>
                <c:pt idx="2">
                  <c:v>91</c:v>
                </c:pt>
                <c:pt idx="3">
                  <c:v>30</c:v>
                </c:pt>
                <c:pt idx="4">
                  <c:v>19</c:v>
                </c:pt>
                <c:pt idx="5">
                  <c:v>19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2267587112248846"/>
          <c:y val="4.2295996638063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270108768322091E-2"/>
          <c:y val="0.22639921215739306"/>
          <c:w val="0.94995366165167394"/>
          <c:h val="0.6678619088398967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[6]Oferta!$A$184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[6]Oferta!$B$184:$J$184</c:f>
              <c:numCache>
                <c:formatCode>General</c:formatCode>
                <c:ptCount val="9"/>
                <c:pt idx="0">
                  <c:v>0</c:v>
                </c:pt>
                <c:pt idx="1">
                  <c:v>465</c:v>
                </c:pt>
                <c:pt idx="2">
                  <c:v>768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93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[6]Oferta!$A$183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[6]Oferta!$B$183:$J$183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363</c:v>
                </c:pt>
                <c:pt idx="3">
                  <c:v>334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38</c:v>
                </c:pt>
              </c:numCache>
            </c:numRef>
          </c:val>
        </c:ser>
        <c:ser>
          <c:idx val="1"/>
          <c:order val="2"/>
          <c:tx>
            <c:strRef>
              <c:f>[6]Oferta!$A$182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[6]Oferta!$B$182:$J$182</c:f>
              <c:numCache>
                <c:formatCode>General</c:formatCode>
                <c:ptCount val="9"/>
                <c:pt idx="0">
                  <c:v>381</c:v>
                </c:pt>
                <c:pt idx="1">
                  <c:v>1098</c:v>
                </c:pt>
                <c:pt idx="2">
                  <c:v>1358</c:v>
                </c:pt>
                <c:pt idx="3">
                  <c:v>361</c:v>
                </c:pt>
                <c:pt idx="4">
                  <c:v>412</c:v>
                </c:pt>
                <c:pt idx="5">
                  <c:v>1197</c:v>
                </c:pt>
                <c:pt idx="6">
                  <c:v>288</c:v>
                </c:pt>
                <c:pt idx="7">
                  <c:v>141</c:v>
                </c:pt>
                <c:pt idx="8">
                  <c:v>118</c:v>
                </c:pt>
              </c:numCache>
            </c:numRef>
          </c:val>
        </c:ser>
        <c:ser>
          <c:idx val="2"/>
          <c:order val="3"/>
          <c:tx>
            <c:strRef>
              <c:f>[6]Oferta!$A$181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[6]Oferta!$B$181:$J$181</c:f>
              <c:numCache>
                <c:formatCode>General</c:formatCode>
                <c:ptCount val="9"/>
                <c:pt idx="0">
                  <c:v>410</c:v>
                </c:pt>
                <c:pt idx="1">
                  <c:v>718</c:v>
                </c:pt>
                <c:pt idx="2">
                  <c:v>825</c:v>
                </c:pt>
                <c:pt idx="3">
                  <c:v>234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167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6408248"/>
        <c:axId val="416408640"/>
      </c:barChart>
      <c:catAx>
        <c:axId val="416408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6408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640864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6408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FF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5179749263076814"/>
          <c:y val="2.8206443754001359E-2"/>
          <c:w val="0.33719856405437065"/>
          <c:h val="0.1316470246416975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15"/>
      <c:hPercent val="2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[7]Oferta!$A$194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[7]Oferta!$B$193:$J$193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[7]Oferta!$B$194:$J$194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6409424"/>
        <c:axId val="416409816"/>
        <c:axId val="0"/>
      </c:bar3DChart>
      <c:catAx>
        <c:axId val="41640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409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6409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40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677350748322254"/>
          <c:y val="0.29665541807274093"/>
          <c:w val="0.62375802591214635"/>
          <c:h val="0.523596693270484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275070566399064E-3"/>
                  <c:y val="-4.98712349397147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('[8]Oferta '!$B$107,'[8]Oferta '!$D$107,'[8]Oferta '!$F$107,'[8]Oferta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('[8]Oferta '!$C$118,'[8]Oferta '!$E$118,'[8]Oferta '!$G$118,'[8]Oferta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AGOSTO 2017</a:t>
            </a:r>
          </a:p>
        </c:rich>
      </c:tx>
      <c:layout>
        <c:manualLayout>
          <c:xMode val="edge"/>
          <c:yMode val="edge"/>
          <c:x val="0.32041728763040239"/>
          <c:y val="2.8776978417266189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959761549925485"/>
          <c:y val="0.12168459367107413"/>
          <c:w val="0.56929955290611023"/>
          <c:h val="0.79378383598276625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[9]Mes!$B$22:$B$40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Extremadura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Murcia (Región de)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Galicia</c:v>
                </c:pt>
                <c:pt idx="12">
                  <c:v>Asturias (Principado de)</c:v>
                </c:pt>
                <c:pt idx="13">
                  <c:v>País Vasco</c:v>
                </c:pt>
                <c:pt idx="14">
                  <c:v>Comunidad Valenciana</c:v>
                </c:pt>
                <c:pt idx="15">
                  <c:v>Andalucía</c:v>
                </c:pt>
                <c:pt idx="16">
                  <c:v>Castilla y León</c:v>
                </c:pt>
                <c:pt idx="17">
                  <c:v>Cataluña</c:v>
                </c:pt>
                <c:pt idx="18">
                  <c:v>Madrid (Comunidad de)</c:v>
                </c:pt>
              </c:strCache>
            </c:strRef>
          </c:cat>
          <c:val>
            <c:numRef>
              <c:f>[9]Mes!$C$22:$C$40</c:f>
              <c:numCache>
                <c:formatCode>General</c:formatCode>
                <c:ptCount val="19"/>
                <c:pt idx="0">
                  <c:v>6.5498451256527338E-4</c:v>
                </c:pt>
                <c:pt idx="1">
                  <c:v>6.68108346681843E-4</c:v>
                </c:pt>
                <c:pt idx="2">
                  <c:v>7.3450645548343903E-3</c:v>
                </c:pt>
                <c:pt idx="3">
                  <c:v>1.035255267131539E-2</c:v>
                </c:pt>
                <c:pt idx="4">
                  <c:v>1.1675831156488299E-2</c:v>
                </c:pt>
                <c:pt idx="5">
                  <c:v>1.7136563071925348E-2</c:v>
                </c:pt>
                <c:pt idx="6">
                  <c:v>1.9463674520476842E-2</c:v>
                </c:pt>
                <c:pt idx="7">
                  <c:v>2.2557099664351807E-2</c:v>
                </c:pt>
                <c:pt idx="8">
                  <c:v>2.3587090924757043E-2</c:v>
                </c:pt>
                <c:pt idx="9">
                  <c:v>2.7639480029124173E-2</c:v>
                </c:pt>
                <c:pt idx="10">
                  <c:v>3.6867243610522925E-2</c:v>
                </c:pt>
                <c:pt idx="11">
                  <c:v>4.7075884120811005E-2</c:v>
                </c:pt>
                <c:pt idx="12">
                  <c:v>6.7688874304514215E-2</c:v>
                </c:pt>
                <c:pt idx="13">
                  <c:v>7.7904903306426063E-2</c:v>
                </c:pt>
                <c:pt idx="14">
                  <c:v>8.1494894915112651E-2</c:v>
                </c:pt>
                <c:pt idx="15">
                  <c:v>0.10917787959161515</c:v>
                </c:pt>
                <c:pt idx="16">
                  <c:v>0.10926278768519078</c:v>
                </c:pt>
                <c:pt idx="17">
                  <c:v>0.11095322239284078</c:v>
                </c:pt>
                <c:pt idx="18">
                  <c:v>0.21849386062044604</c:v>
                </c:pt>
              </c:numCache>
            </c:numRef>
          </c:val>
        </c:ser>
        <c:ser>
          <c:idx val="0"/>
          <c:order val="1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[9]Mes!$B$22:$B$40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Extremadura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Murcia (Región de)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Galicia</c:v>
                </c:pt>
                <c:pt idx="12">
                  <c:v>Asturias (Principado de)</c:v>
                </c:pt>
                <c:pt idx="13">
                  <c:v>País Vasco</c:v>
                </c:pt>
                <c:pt idx="14">
                  <c:v>Comunidad Valenciana</c:v>
                </c:pt>
                <c:pt idx="15">
                  <c:v>Andalucía</c:v>
                </c:pt>
                <c:pt idx="16">
                  <c:v>Castilla y León</c:v>
                </c:pt>
                <c:pt idx="17">
                  <c:v>Cataluña</c:v>
                </c:pt>
                <c:pt idx="18">
                  <c:v>Madrid (Comunidad de)</c:v>
                </c:pt>
              </c:strCache>
            </c:strRef>
          </c:cat>
          <c:val>
            <c:numRef>
              <c:f>[9]Mes!$C$22:$C$40</c:f>
              <c:numCache>
                <c:formatCode>General</c:formatCode>
                <c:ptCount val="19"/>
                <c:pt idx="0">
                  <c:v>6.5498451256527338E-4</c:v>
                </c:pt>
                <c:pt idx="1">
                  <c:v>6.68108346681843E-4</c:v>
                </c:pt>
                <c:pt idx="2">
                  <c:v>7.3450645548343903E-3</c:v>
                </c:pt>
                <c:pt idx="3">
                  <c:v>1.035255267131539E-2</c:v>
                </c:pt>
                <c:pt idx="4">
                  <c:v>1.1675831156488299E-2</c:v>
                </c:pt>
                <c:pt idx="5">
                  <c:v>1.7136563071925348E-2</c:v>
                </c:pt>
                <c:pt idx="6">
                  <c:v>1.9463674520476842E-2</c:v>
                </c:pt>
                <c:pt idx="7">
                  <c:v>2.2557099664351807E-2</c:v>
                </c:pt>
                <c:pt idx="8">
                  <c:v>2.3587090924757043E-2</c:v>
                </c:pt>
                <c:pt idx="9">
                  <c:v>2.7639480029124173E-2</c:v>
                </c:pt>
                <c:pt idx="10">
                  <c:v>3.6867243610522925E-2</c:v>
                </c:pt>
                <c:pt idx="11">
                  <c:v>4.7075884120811005E-2</c:v>
                </c:pt>
                <c:pt idx="12">
                  <c:v>6.7688874304514215E-2</c:v>
                </c:pt>
                <c:pt idx="13">
                  <c:v>7.7904903306426063E-2</c:v>
                </c:pt>
                <c:pt idx="14">
                  <c:v>8.1494894915112651E-2</c:v>
                </c:pt>
                <c:pt idx="15">
                  <c:v>0.10917787959161515</c:v>
                </c:pt>
                <c:pt idx="16">
                  <c:v>0.10926278768519078</c:v>
                </c:pt>
                <c:pt idx="17">
                  <c:v>0.11095322239284078</c:v>
                </c:pt>
                <c:pt idx="18">
                  <c:v>0.21849386062044604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40-4727-8FE5-CCDA73678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16410992"/>
        <c:axId val="416597960"/>
      </c:barChart>
      <c:catAx>
        <c:axId val="416410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597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659796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41099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AGOSTO 2017</a:t>
            </a:r>
          </a:p>
        </c:rich>
      </c:tx>
      <c:layout>
        <c:manualLayout>
          <c:xMode val="edge"/>
          <c:yMode val="edge"/>
          <c:x val="0.32041728763040239"/>
          <c:y val="2.8776978417266189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731570047032711"/>
          <c:y val="0.11409820936844142"/>
          <c:w val="0.68339348940442846"/>
          <c:h val="0.799571617819984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[9]Mes!$C$46:$C$64</c:f>
              <c:numCache>
                <c:formatCode>General</c:formatCode>
                <c:ptCount val="19"/>
                <c:pt idx="0">
                  <c:v>6.8419403396546841E-4</c:v>
                </c:pt>
                <c:pt idx="1">
                  <c:v>9.8237046040594578E-4</c:v>
                </c:pt>
                <c:pt idx="2">
                  <c:v>9.5537509769201279E-3</c:v>
                </c:pt>
                <c:pt idx="3">
                  <c:v>1.2314705178141594E-2</c:v>
                </c:pt>
                <c:pt idx="4">
                  <c:v>1.2409900315105915E-2</c:v>
                </c:pt>
                <c:pt idx="5">
                  <c:v>1.4859911985695362E-2</c:v>
                </c:pt>
                <c:pt idx="6">
                  <c:v>1.843058317899704E-2</c:v>
                </c:pt>
                <c:pt idx="7">
                  <c:v>2.2053292021155357E-2</c:v>
                </c:pt>
                <c:pt idx="8">
                  <c:v>2.368941530585289E-2</c:v>
                </c:pt>
                <c:pt idx="9">
                  <c:v>2.9605040326714516E-2</c:v>
                </c:pt>
                <c:pt idx="10">
                  <c:v>4.2152926325798035E-2</c:v>
                </c:pt>
                <c:pt idx="11">
                  <c:v>5.3125131875276566E-2</c:v>
                </c:pt>
                <c:pt idx="12">
                  <c:v>5.3376276046037674E-2</c:v>
                </c:pt>
                <c:pt idx="13">
                  <c:v>6.2653347849845886E-2</c:v>
                </c:pt>
                <c:pt idx="14">
                  <c:v>6.6142462193965912E-2</c:v>
                </c:pt>
                <c:pt idx="15">
                  <c:v>7.3008939623832703E-2</c:v>
                </c:pt>
                <c:pt idx="16">
                  <c:v>7.7134817838668823E-2</c:v>
                </c:pt>
                <c:pt idx="17">
                  <c:v>0.14771884679794312</c:v>
                </c:pt>
                <c:pt idx="18">
                  <c:v>0.28010404109954834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D4-4D09-A0B4-950A2EB31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16598744"/>
        <c:axId val="416599136"/>
      </c:barChart>
      <c:catAx>
        <c:axId val="416598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59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659913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59874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AGOSTO 2017</a:t>
            </a:r>
          </a:p>
        </c:rich>
      </c:tx>
      <c:layout>
        <c:manualLayout>
          <c:xMode val="edge"/>
          <c:yMode val="edge"/>
          <c:x val="0.29437885353088261"/>
          <c:y val="1.0869565217391304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7627609258574224"/>
          <c:y val="0.11304359825449881"/>
          <c:w val="0.58558209586217835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8.754161602282937E-3"/>
                  <c:y val="-9.699848298779166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566-466D-8F94-B57DAE34B05A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[9]Mes!$B$73:$B$87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Brasil</c:v>
                </c:pt>
                <c:pt idx="5">
                  <c:v>Canadá</c:v>
                </c:pt>
                <c:pt idx="6">
                  <c:v>Méjico</c:v>
                </c:pt>
                <c:pt idx="7">
                  <c:v>China</c:v>
                </c:pt>
                <c:pt idx="8">
                  <c:v>EEUU</c:v>
                </c:pt>
                <c:pt idx="9">
                  <c:v>Alemania</c:v>
                </c:pt>
                <c:pt idx="10">
                  <c:v>Reino Unido</c:v>
                </c:pt>
                <c:pt idx="11">
                  <c:v>Benelux (Bélgica, Holanda y Luxemburgo)</c:v>
                </c:pt>
                <c:pt idx="12">
                  <c:v>Italia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[9]Mes!$C$73:$C$87</c:f>
              <c:numCache>
                <c:formatCode>General</c:formatCode>
                <c:ptCount val="15"/>
                <c:pt idx="0">
                  <c:v>2.2082813736239829E-2</c:v>
                </c:pt>
                <c:pt idx="1">
                  <c:v>4.8234988156283611E-2</c:v>
                </c:pt>
                <c:pt idx="2">
                  <c:v>8.8978792352982838E-2</c:v>
                </c:pt>
                <c:pt idx="3">
                  <c:v>7.9183058982450257E-3</c:v>
                </c:pt>
                <c:pt idx="4">
                  <c:v>9.8508999155714205E-3</c:v>
                </c:pt>
                <c:pt idx="5">
                  <c:v>1.0357845759861664E-2</c:v>
                </c:pt>
                <c:pt idx="6">
                  <c:v>1.1482981797527433E-2</c:v>
                </c:pt>
                <c:pt idx="7">
                  <c:v>1.44243885979454E-2</c:v>
                </c:pt>
                <c:pt idx="8">
                  <c:v>3.7047125806665325E-2</c:v>
                </c:pt>
                <c:pt idx="9">
                  <c:v>7.5698461243360327E-2</c:v>
                </c:pt>
                <c:pt idx="10">
                  <c:v>9.1871487586384359E-2</c:v>
                </c:pt>
                <c:pt idx="11">
                  <c:v>9.2388181903127087E-2</c:v>
                </c:pt>
                <c:pt idx="12">
                  <c:v>0.10004176779514368</c:v>
                </c:pt>
                <c:pt idx="13">
                  <c:v>0.10554419704545068</c:v>
                </c:pt>
                <c:pt idx="14">
                  <c:v>0.28407776240521132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66-466D-8F94-B57DAE34B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16599920"/>
        <c:axId val="416600312"/>
      </c:barChart>
      <c:catAx>
        <c:axId val="416599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600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660031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59992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3954399236217144"/>
          <c:y val="3.36700336700336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6027664"/>
        <c:axId val="306028056"/>
        <c:axId val="0"/>
      </c:bar3DChart>
      <c:catAx>
        <c:axId val="30602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028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6028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027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158521534618061"/>
          <c:y val="1.6835016835016835E-2"/>
          <c:w val="0.24207884660805234"/>
          <c:h val="0.13804749153830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PERIODO ACUMULADO DE ENERO A AGOSTO 2017</a:t>
            </a:r>
          </a:p>
        </c:rich>
      </c:tx>
      <c:layout>
        <c:manualLayout>
          <c:xMode val="edge"/>
          <c:yMode val="edge"/>
          <c:x val="0.30177530323502461"/>
          <c:y val="1.0869565217391304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7651173202011956"/>
          <c:y val="0.11304359825449881"/>
          <c:w val="0.58547402101493162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-1.2336137486987921E-3"/>
                  <c:y val="-7.7310435816698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[9]Mes!$B$95:$B$109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Portugal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[9]Mes!$C$95:$C$109</c:f>
              <c:numCache>
                <c:formatCode>General</c:formatCode>
                <c:ptCount val="15"/>
                <c:pt idx="0">
                  <c:v>3.5652101039886475E-2</c:v>
                </c:pt>
                <c:pt idx="1">
                  <c:v>6.9033883512020111E-2</c:v>
                </c:pt>
                <c:pt idx="2">
                  <c:v>9.1779060661792755E-2</c:v>
                </c:pt>
                <c:pt idx="3">
                  <c:v>1.1102044954895973E-2</c:v>
                </c:pt>
                <c:pt idx="4">
                  <c:v>1.3778683729469776E-2</c:v>
                </c:pt>
                <c:pt idx="5">
                  <c:v>1.4108349569141865E-2</c:v>
                </c:pt>
                <c:pt idx="6">
                  <c:v>1.7514150589704514E-2</c:v>
                </c:pt>
                <c:pt idx="7">
                  <c:v>2.309054508805275E-2</c:v>
                </c:pt>
                <c:pt idx="8">
                  <c:v>5.9112001210451126E-2</c:v>
                </c:pt>
                <c:pt idx="9">
                  <c:v>6.9590657949447632E-2</c:v>
                </c:pt>
                <c:pt idx="10">
                  <c:v>9.3815878033638E-2</c:v>
                </c:pt>
                <c:pt idx="11">
                  <c:v>9.5657609403133392E-2</c:v>
                </c:pt>
                <c:pt idx="12">
                  <c:v>9.7700782120227814E-2</c:v>
                </c:pt>
                <c:pt idx="13">
                  <c:v>0.11656229943037033</c:v>
                </c:pt>
                <c:pt idx="14">
                  <c:v>0.19150196015834808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C3-4604-9F15-C36B5B28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16601096"/>
        <c:axId val="416601488"/>
      </c:barChart>
      <c:catAx>
        <c:axId val="416601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60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660148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60109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NÚMERO DE  VIAJEROS Y PERNOCTACIONES EN CASTILLA Y LEÓN</a:t>
            </a:r>
          </a:p>
          <a:p>
            <a:pPr>
              <a:defRPr sz="1100" b="1"/>
            </a:pPr>
            <a:r>
              <a:rPr lang="es-ES" sz="1100" b="1"/>
              <a:t>AGOSTO</a:t>
            </a:r>
          </a:p>
        </c:rich>
      </c:tx>
      <c:layout>
        <c:manualLayout>
          <c:xMode val="edge"/>
          <c:yMode val="edge"/>
          <c:x val="0.28249035407539042"/>
          <c:y val="4.60251046025104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87570520568808E-2"/>
          <c:y val="0.21338912133891214"/>
          <c:w val="0.8871598701817357"/>
          <c:h val="0.59414225941422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[9]Mes!$A$119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[9]Mes!$C$118:$K$118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[9]Mes!$C$119:$K$119</c:f>
              <c:numCache>
                <c:formatCode>General</c:formatCode>
                <c:ptCount val="9"/>
                <c:pt idx="0">
                  <c:v>95033</c:v>
                </c:pt>
                <c:pt idx="1">
                  <c:v>216243</c:v>
                </c:pt>
                <c:pt idx="2">
                  <c:v>213436</c:v>
                </c:pt>
                <c:pt idx="3">
                  <c:v>56631</c:v>
                </c:pt>
                <c:pt idx="4">
                  <c:v>176164</c:v>
                </c:pt>
                <c:pt idx="5">
                  <c:v>99786</c:v>
                </c:pt>
                <c:pt idx="6">
                  <c:v>69282</c:v>
                </c:pt>
                <c:pt idx="7">
                  <c:v>109234</c:v>
                </c:pt>
                <c:pt idx="8">
                  <c:v>67564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BB-4353-9BDB-55469503D86A}"/>
            </c:ext>
          </c:extLst>
        </c:ser>
        <c:ser>
          <c:idx val="1"/>
          <c:order val="1"/>
          <c:tx>
            <c:strRef>
              <c:f>[9]Mes!$A$122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[9]Mes!$C$118:$K$118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[9]Mes!$C$122:$K$122</c:f>
              <c:numCache>
                <c:formatCode>General</c:formatCode>
                <c:ptCount val="9"/>
                <c:pt idx="0">
                  <c:v>217014</c:v>
                </c:pt>
                <c:pt idx="1">
                  <c:v>364749</c:v>
                </c:pt>
                <c:pt idx="2">
                  <c:v>380483</c:v>
                </c:pt>
                <c:pt idx="3">
                  <c:v>111717</c:v>
                </c:pt>
                <c:pt idx="4">
                  <c:v>333193</c:v>
                </c:pt>
                <c:pt idx="5">
                  <c:v>176563</c:v>
                </c:pt>
                <c:pt idx="6">
                  <c:v>193016</c:v>
                </c:pt>
                <c:pt idx="7">
                  <c:v>180487</c:v>
                </c:pt>
                <c:pt idx="8">
                  <c:v>120724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BB-4353-9BDB-55469503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747856"/>
        <c:axId val="416748248"/>
      </c:barChart>
      <c:catAx>
        <c:axId val="416747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748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674824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747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946720015046974"/>
          <c:y val="4.1560742407199092E-2"/>
          <c:w val="0.25293236553899817"/>
          <c:h val="0.1054242829021372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VIAJEROS 2016/2017</a:t>
            </a:r>
          </a:p>
        </c:rich>
      </c:tx>
      <c:layout>
        <c:manualLayout>
          <c:xMode val="edge"/>
          <c:yMode val="edge"/>
          <c:x val="0.39939024390243905"/>
          <c:y val="3.879310344827586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621951219512195E-2"/>
          <c:y val="0.22068976377952759"/>
          <c:w val="0.91768292682926833"/>
          <c:h val="0.6741393700787400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[9]Mes!$B$156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[9]Mes!$C$155:$E$155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[9]Mes!$C$156:$E$156</c:f>
              <c:numCache>
                <c:formatCode>General</c:formatCode>
                <c:ptCount val="3"/>
                <c:pt idx="0">
                  <c:v>746914</c:v>
                </c:pt>
                <c:pt idx="1">
                  <c:v>236897</c:v>
                </c:pt>
                <c:pt idx="2">
                  <c:v>983811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6F-488B-BF34-53DD60BB5641}"/>
            </c:ext>
          </c:extLst>
        </c:ser>
        <c:ser>
          <c:idx val="1"/>
          <c:order val="1"/>
          <c:tx>
            <c:strRef>
              <c:f>[9]Mes!$B$157</c:f>
              <c:strCache>
                <c:ptCount val="1"/>
                <c:pt idx="0">
                  <c:v>AGOSTO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[9]Mes!$C$155:$E$155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[9]Mes!$C$157:$E$157</c:f>
              <c:numCache>
                <c:formatCode>General</c:formatCode>
                <c:ptCount val="3"/>
                <c:pt idx="0">
                  <c:v>838969</c:v>
                </c:pt>
                <c:pt idx="1">
                  <c:v>264404</c:v>
                </c:pt>
                <c:pt idx="2">
                  <c:v>1103373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6F-488B-BF34-53DD60BB5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6749032"/>
        <c:axId val="416749424"/>
        <c:axId val="0"/>
      </c:bar3DChart>
      <c:catAx>
        <c:axId val="416749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74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6749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749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932930522521456"/>
          <c:y val="2.1551724137931036E-2"/>
          <c:w val="0.25457313379917568"/>
          <c:h val="0.1465521766675717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 DEL NÚMERO DE VIAJEROS
AGOSTO</a:t>
            </a:r>
          </a:p>
        </c:rich>
      </c:tx>
      <c:layout>
        <c:manualLayout>
          <c:xMode val="edge"/>
          <c:yMode val="edge"/>
          <c:x val="0.30333588080901652"/>
          <c:y val="2.3148341397084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665260389089109E-2"/>
          <c:y val="0.20620551181102362"/>
          <c:w val="0.89694911780279096"/>
          <c:h val="0.692002755905511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[9]Mes!$A$169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[9]Mes!$B$168:$J$168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[9]Mes!$B$169:$J$169</c:f>
              <c:numCache>
                <c:formatCode>General</c:formatCode>
                <c:ptCount val="9"/>
                <c:pt idx="0">
                  <c:v>85377</c:v>
                </c:pt>
                <c:pt idx="1">
                  <c:v>194097</c:v>
                </c:pt>
                <c:pt idx="2">
                  <c:v>177436</c:v>
                </c:pt>
                <c:pt idx="3">
                  <c:v>47793</c:v>
                </c:pt>
                <c:pt idx="4">
                  <c:v>171733</c:v>
                </c:pt>
                <c:pt idx="5">
                  <c:v>88648</c:v>
                </c:pt>
                <c:pt idx="6">
                  <c:v>63252</c:v>
                </c:pt>
                <c:pt idx="7">
                  <c:v>98552</c:v>
                </c:pt>
                <c:pt idx="8">
                  <c:v>56923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95-455F-A708-156F8C35EBBC}"/>
            </c:ext>
          </c:extLst>
        </c:ser>
        <c:ser>
          <c:idx val="1"/>
          <c:order val="1"/>
          <c:tx>
            <c:strRef>
              <c:f>[9]Mes!$A$170</c:f>
              <c:strCache>
                <c:ptCount val="1"/>
                <c:pt idx="0">
                  <c:v>AGOSTO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[9]Mes!$B$168:$J$168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[9]Mes!$B$170:$J$170</c:f>
              <c:numCache>
                <c:formatCode>General</c:formatCode>
                <c:ptCount val="9"/>
                <c:pt idx="0">
                  <c:v>95033</c:v>
                </c:pt>
                <c:pt idx="1">
                  <c:v>216243</c:v>
                </c:pt>
                <c:pt idx="2">
                  <c:v>213436</c:v>
                </c:pt>
                <c:pt idx="3">
                  <c:v>56631</c:v>
                </c:pt>
                <c:pt idx="4">
                  <c:v>176164</c:v>
                </c:pt>
                <c:pt idx="5">
                  <c:v>99786</c:v>
                </c:pt>
                <c:pt idx="6">
                  <c:v>69282</c:v>
                </c:pt>
                <c:pt idx="7">
                  <c:v>109234</c:v>
                </c:pt>
                <c:pt idx="8">
                  <c:v>67564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95-455F-A708-156F8C35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750208"/>
        <c:axId val="416750600"/>
      </c:barChart>
      <c:catAx>
        <c:axId val="41675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750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67506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750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501562846943461"/>
          <c:y val="3.0120481927710843E-2"/>
          <c:w val="0.22322159974037947"/>
          <c:h val="0.128916141732283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 2016/2017</a:t>
            </a:r>
          </a:p>
        </c:rich>
      </c:tx>
      <c:layout>
        <c:manualLayout>
          <c:xMode val="edge"/>
          <c:yMode val="edge"/>
          <c:x val="0.32318507483861814"/>
          <c:y val="4.06504965773750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57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69870618759778"/>
          <c:y val="0.14634204435834428"/>
          <c:w val="0.86301427588176627"/>
          <c:h val="0.75610056251811208"/>
        </c:manualLayout>
      </c:layout>
      <c:bar3DChart>
        <c:barDir val="bar"/>
        <c:grouping val="clustered"/>
        <c:varyColors val="0"/>
        <c:ser>
          <c:idx val="1"/>
          <c:order val="0"/>
          <c:tx>
            <c:strRef>
              <c:f>[9]Mes!$A$191</c:f>
              <c:strCache>
                <c:ptCount val="1"/>
                <c:pt idx="0">
                  <c:v>AGOSTO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[9]Mes!$B$189:$D$189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[9]Mes!$B$191:$D$191</c:f>
              <c:numCache>
                <c:formatCode>General</c:formatCode>
                <c:ptCount val="3"/>
                <c:pt idx="0">
                  <c:v>1689295</c:v>
                </c:pt>
                <c:pt idx="1">
                  <c:v>388651</c:v>
                </c:pt>
                <c:pt idx="2">
                  <c:v>2077946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84-463F-AF66-D14B35185B11}"/>
            </c:ext>
          </c:extLst>
        </c:ser>
        <c:ser>
          <c:idx val="0"/>
          <c:order val="1"/>
          <c:tx>
            <c:strRef>
              <c:f>[9]Mes!$A$190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[9]Mes!$B$189:$D$189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[9]Mes!$B$190:$D$190</c:f>
              <c:numCache>
                <c:formatCode>General</c:formatCode>
                <c:ptCount val="3"/>
                <c:pt idx="0">
                  <c:v>1513485</c:v>
                </c:pt>
                <c:pt idx="1">
                  <c:v>349213</c:v>
                </c:pt>
                <c:pt idx="2">
                  <c:v>1862698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84-463F-AF66-D14B3518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7075144"/>
        <c:axId val="417075536"/>
        <c:axId val="0"/>
      </c:bar3DChart>
      <c:catAx>
        <c:axId val="417075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75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07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75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rgbClr val="00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686883734127833"/>
          <c:y val="2.8455284552845527E-2"/>
          <c:w val="0.31806341774845714"/>
          <c:h val="9.9195584220314159E-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rgbClr val="993366"/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 DEL NÚMERO DE PERNOCTACIONES
AGOSTO</a:t>
            </a:r>
          </a:p>
        </c:rich>
      </c:tx>
      <c:layout>
        <c:manualLayout>
          <c:xMode val="edge"/>
          <c:yMode val="edge"/>
          <c:x val="0.25864085765631523"/>
          <c:y val="4.30188976377952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57723417389782E-2"/>
          <c:y val="0.22056614173228348"/>
          <c:w val="0.88819424056965912"/>
          <c:h val="0.67716968503937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[9]Mes!$A$203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[9]Mes!$B$202:$J$202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[9]Mes!$B$203:$J$203</c:f>
              <c:numCache>
                <c:formatCode>General</c:formatCode>
                <c:ptCount val="9"/>
                <c:pt idx="0">
                  <c:v>184301</c:v>
                </c:pt>
                <c:pt idx="1">
                  <c:v>313960</c:v>
                </c:pt>
                <c:pt idx="2">
                  <c:v>342267</c:v>
                </c:pt>
                <c:pt idx="3">
                  <c:v>109540</c:v>
                </c:pt>
                <c:pt idx="4">
                  <c:v>324434</c:v>
                </c:pt>
                <c:pt idx="5">
                  <c:v>153329</c:v>
                </c:pt>
                <c:pt idx="6">
                  <c:v>167722</c:v>
                </c:pt>
                <c:pt idx="7">
                  <c:v>164182</c:v>
                </c:pt>
                <c:pt idx="8">
                  <c:v>102963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FF-4A30-97E5-2A9DAD7E887C}"/>
            </c:ext>
          </c:extLst>
        </c:ser>
        <c:ser>
          <c:idx val="1"/>
          <c:order val="1"/>
          <c:tx>
            <c:strRef>
              <c:f>[9]Mes!$A$204</c:f>
              <c:strCache>
                <c:ptCount val="1"/>
                <c:pt idx="0">
                  <c:v>AGOSTO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[9]Mes!$B$202:$J$202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[9]Mes!$B$204:$J$204</c:f>
              <c:numCache>
                <c:formatCode>General</c:formatCode>
                <c:ptCount val="9"/>
                <c:pt idx="0">
                  <c:v>217014</c:v>
                </c:pt>
                <c:pt idx="1">
                  <c:v>364749</c:v>
                </c:pt>
                <c:pt idx="2">
                  <c:v>380483</c:v>
                </c:pt>
                <c:pt idx="3">
                  <c:v>111717</c:v>
                </c:pt>
                <c:pt idx="4">
                  <c:v>333193</c:v>
                </c:pt>
                <c:pt idx="5">
                  <c:v>176563</c:v>
                </c:pt>
                <c:pt idx="6">
                  <c:v>193016</c:v>
                </c:pt>
                <c:pt idx="7">
                  <c:v>180487</c:v>
                </c:pt>
                <c:pt idx="8">
                  <c:v>120724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FF-4A30-97E5-2A9DAD7E8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076320"/>
        <c:axId val="417076712"/>
      </c:barChart>
      <c:catAx>
        <c:axId val="417076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76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0767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76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218343913295639"/>
          <c:y val="2.8301886792452831E-2"/>
          <c:w val="0.23545734499268495"/>
          <c:h val="0.1142452755905511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DE DATOS ACUMULADOS</a:t>
            </a:r>
          </a:p>
          <a:p>
            <a:pPr>
              <a:defRPr sz="1100" b="1"/>
            </a:pPr>
            <a:r>
              <a:rPr lang="es-ES" sz="1100" b="1"/>
              <a:t>VIAJEROS </a:t>
            </a:r>
          </a:p>
        </c:rich>
      </c:tx>
      <c:layout>
        <c:manualLayout>
          <c:xMode val="edge"/>
          <c:yMode val="edge"/>
          <c:x val="0.1551313901991368"/>
          <c:y val="4.80769230769230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65677653778087E-2"/>
          <c:y val="0.13572706049934713"/>
          <c:w val="0.9164683144323319"/>
          <c:h val="0.7563071261820915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[9]Mes!$A$232</c:f>
              <c:strCache>
                <c:ptCount val="1"/>
                <c:pt idx="0">
                  <c:v>ENERO a 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[9]Mes!$B$231:$D$231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[9]Mes!$B$232:$D$232</c:f>
              <c:numCache>
                <c:formatCode>General</c:formatCode>
                <c:ptCount val="3"/>
                <c:pt idx="0">
                  <c:v>3771884</c:v>
                </c:pt>
                <c:pt idx="1">
                  <c:v>1099798</c:v>
                </c:pt>
                <c:pt idx="2">
                  <c:v>4871682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89-4A77-A122-59D058E06036}"/>
            </c:ext>
          </c:extLst>
        </c:ser>
        <c:ser>
          <c:idx val="0"/>
          <c:order val="1"/>
          <c:tx>
            <c:strRef>
              <c:f>[9]Mes!$A$233</c:f>
              <c:strCache>
                <c:ptCount val="1"/>
                <c:pt idx="0">
                  <c:v>ENERO a AGOSTO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[9]Mes!$B$231:$D$231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[9]Mes!$B$233:$D$233</c:f>
              <c:numCache>
                <c:formatCode>General</c:formatCode>
                <c:ptCount val="3"/>
                <c:pt idx="0">
                  <c:v>4246282</c:v>
                </c:pt>
                <c:pt idx="1">
                  <c:v>1324247</c:v>
                </c:pt>
                <c:pt idx="2">
                  <c:v>5570529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89-4A77-A122-59D058E06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7077496"/>
        <c:axId val="417077888"/>
        <c:axId val="0"/>
      </c:bar3DChart>
      <c:catAx>
        <c:axId val="41707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77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077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77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5875829425816157"/>
          <c:y val="2.403846153846154E-2"/>
          <c:w val="0.32639078120852871"/>
          <c:h val="0.1575673643809599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44972321452692521"/>
          <c:y val="3.98230088495575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15403719600314E-2"/>
          <c:y val="0.19911547444403874"/>
          <c:w val="0.91765708325375717"/>
          <c:h val="0.6990929133858268"/>
        </c:manualLayout>
      </c:layout>
      <c:lineChart>
        <c:grouping val="standard"/>
        <c:varyColors val="0"/>
        <c:ser>
          <c:idx val="0"/>
          <c:order val="0"/>
          <c:tx>
            <c:strRef>
              <c:f>[9]Mes!$A$242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([9]Mes!$B$241:$J$241,[9]Mes!$B$244:$D$244)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([9]Mes!$B$242:$J$242,[9]Mes!$B$245:$D$245)</c:f>
              <c:numCache>
                <c:formatCode>General</c:formatCode>
                <c:ptCount val="12"/>
                <c:pt idx="0">
                  <c:v>336470</c:v>
                </c:pt>
                <c:pt idx="1">
                  <c:v>382910</c:v>
                </c:pt>
                <c:pt idx="2">
                  <c:v>589861</c:v>
                </c:pt>
                <c:pt idx="3">
                  <c:v>529696</c:v>
                </c:pt>
                <c:pt idx="4">
                  <c:v>648992</c:v>
                </c:pt>
                <c:pt idx="5">
                  <c:v>650324</c:v>
                </c:pt>
                <c:pt idx="6">
                  <c:v>749618</c:v>
                </c:pt>
                <c:pt idx="7">
                  <c:v>983811</c:v>
                </c:pt>
                <c:pt idx="8">
                  <c:v>691931</c:v>
                </c:pt>
                <c:pt idx="9">
                  <c:v>708549</c:v>
                </c:pt>
                <c:pt idx="10">
                  <c:v>484000</c:v>
                </c:pt>
                <c:pt idx="11">
                  <c:v>481673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AC-4D4E-AD5D-BAC8EAE848B4}"/>
            </c:ext>
          </c:extLst>
        </c:ser>
        <c:ser>
          <c:idx val="1"/>
          <c:order val="1"/>
          <c:tx>
            <c:strRef>
              <c:f>[9]Mes!$A$243</c:f>
              <c:strCache>
                <c:ptCount val="1"/>
                <c:pt idx="0">
                  <c:v>AÑO 2017 (*)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([9]Mes!$B$241:$J$241,[9]Mes!$B$244:$D$244)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([9]Mes!$B$243:$J$243,[9]Mes!$B$246:$D$246)</c:f>
              <c:numCache>
                <c:formatCode>General</c:formatCode>
                <c:ptCount val="12"/>
                <c:pt idx="0">
                  <c:v>358809</c:v>
                </c:pt>
                <c:pt idx="1">
                  <c:v>422349</c:v>
                </c:pt>
                <c:pt idx="2">
                  <c:v>531754</c:v>
                </c:pt>
                <c:pt idx="3">
                  <c:v>800197</c:v>
                </c:pt>
                <c:pt idx="4">
                  <c:v>764514</c:v>
                </c:pt>
                <c:pt idx="5">
                  <c:v>733680</c:v>
                </c:pt>
                <c:pt idx="6">
                  <c:v>855853</c:v>
                </c:pt>
                <c:pt idx="7">
                  <c:v>1103373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AC-4D4E-AD5D-BAC8EAE84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078672"/>
        <c:axId val="417091528"/>
      </c:lineChart>
      <c:catAx>
        <c:axId val="417078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91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091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78672"/>
        <c:crosses val="autoZero"/>
        <c:crossBetween val="midCat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5408910205442559"/>
          <c:y val="2.2123893805309734E-2"/>
          <c:w val="0.24274462027751417"/>
          <c:h val="0.1231421259842519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755187681584351"/>
          <c:y val="3.6461455490624572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3664473198811E-2"/>
          <c:y val="0.23342548416401621"/>
          <c:w val="0.87925696594427249"/>
          <c:h val="0.66301353978671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[9]Mes!$A$268</c:f>
              <c:strCache>
                <c:ptCount val="1"/>
                <c:pt idx="0">
                  <c:v>ENERO a 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[9]Mes!$B$267:$J$267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[9]Mes!$B$268:$J$268</c:f>
              <c:numCache>
                <c:formatCode>General</c:formatCode>
                <c:ptCount val="9"/>
                <c:pt idx="0">
                  <c:v>454827</c:v>
                </c:pt>
                <c:pt idx="1">
                  <c:v>870260</c:v>
                </c:pt>
                <c:pt idx="2">
                  <c:v>835695</c:v>
                </c:pt>
                <c:pt idx="3">
                  <c:v>240119</c:v>
                </c:pt>
                <c:pt idx="4">
                  <c:v>867662</c:v>
                </c:pt>
                <c:pt idx="5">
                  <c:v>463313</c:v>
                </c:pt>
                <c:pt idx="6">
                  <c:v>275318</c:v>
                </c:pt>
                <c:pt idx="7">
                  <c:v>602573</c:v>
                </c:pt>
                <c:pt idx="8">
                  <c:v>261915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64-40A8-9E23-964BA5CD8E73}"/>
            </c:ext>
          </c:extLst>
        </c:ser>
        <c:ser>
          <c:idx val="1"/>
          <c:order val="1"/>
          <c:tx>
            <c:strRef>
              <c:f>[9]Mes!$A$269</c:f>
              <c:strCache>
                <c:ptCount val="1"/>
                <c:pt idx="0">
                  <c:v>ENERO a AGOSTO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[9]Mes!$B$267:$J$267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[9]Mes!$B$269:$J$269</c:f>
              <c:numCache>
                <c:formatCode>General</c:formatCode>
                <c:ptCount val="9"/>
                <c:pt idx="0">
                  <c:v>524364</c:v>
                </c:pt>
                <c:pt idx="1">
                  <c:v>1045489</c:v>
                </c:pt>
                <c:pt idx="2">
                  <c:v>1029971</c:v>
                </c:pt>
                <c:pt idx="3">
                  <c:v>287114</c:v>
                </c:pt>
                <c:pt idx="4">
                  <c:v>906774</c:v>
                </c:pt>
                <c:pt idx="5">
                  <c:v>533348</c:v>
                </c:pt>
                <c:pt idx="6">
                  <c:v>310693</c:v>
                </c:pt>
                <c:pt idx="7">
                  <c:v>642168</c:v>
                </c:pt>
                <c:pt idx="8">
                  <c:v>290608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64-40A8-9E23-964BA5CD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092312"/>
        <c:axId val="417092704"/>
      </c:barChart>
      <c:catAx>
        <c:axId val="417092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92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09270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110653356130645"/>
          <c:y val="3.5483731841780497E-2"/>
          <c:w val="0.1852769742984752"/>
          <c:h val="0.1493527279518568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DE DATOS ACUMULADOS</a:t>
            </a:r>
          </a:p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27543330696856294"/>
          <c:y val="4.15281925966150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71941385086382E-2"/>
          <c:y val="0.22580763717887464"/>
          <c:w val="0.90553425682968647"/>
          <c:h val="0.6571902434609466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[9]Mes!$A$299</c:f>
              <c:strCache>
                <c:ptCount val="1"/>
                <c:pt idx="0">
                  <c:v>ENERO a 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[9]Mes!$B$298:$D$298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[9]Mes!$B$299:$D$299</c:f>
              <c:numCache>
                <c:formatCode>General</c:formatCode>
                <c:ptCount val="3"/>
                <c:pt idx="0">
                  <c:v>6615912</c:v>
                </c:pt>
                <c:pt idx="1">
                  <c:v>1595167</c:v>
                </c:pt>
                <c:pt idx="2">
                  <c:v>8211079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FC-4C7D-A7B2-1E0B0C5454FA}"/>
            </c:ext>
          </c:extLst>
        </c:ser>
        <c:ser>
          <c:idx val="0"/>
          <c:order val="1"/>
          <c:tx>
            <c:strRef>
              <c:f>[9]Mes!$A$300</c:f>
              <c:strCache>
                <c:ptCount val="1"/>
                <c:pt idx="0">
                  <c:v>ENERO a AGOSTO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[9]Mes!$B$298:$D$298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[9]Mes!$B$300:$D$300</c:f>
              <c:numCache>
                <c:formatCode>General</c:formatCode>
                <c:ptCount val="3"/>
                <c:pt idx="0">
                  <c:v>7447842</c:v>
                </c:pt>
                <c:pt idx="1">
                  <c:v>1880863</c:v>
                </c:pt>
                <c:pt idx="2">
                  <c:v>9328705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FC-4C7D-A7B2-1E0B0C545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7093488"/>
        <c:axId val="417093880"/>
        <c:axId val="0"/>
      </c:bar3DChart>
      <c:catAx>
        <c:axId val="41709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93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093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93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2215608731067538"/>
          <c:y val="2.6881720430107527E-2"/>
          <c:w val="0.25895182330094796"/>
          <c:h val="0.1813136935469273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23"/>
      <c:hPercent val="40"/>
      <c:rotY val="31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6028840"/>
        <c:axId val="306029232"/>
        <c:axId val="0"/>
      </c:bar3DChart>
      <c:catAx>
        <c:axId val="306028840"/>
        <c:scaling>
          <c:orientation val="minMax"/>
        </c:scaling>
        <c:delete val="1"/>
        <c:axPos val="b"/>
        <c:majorTickMark val="out"/>
        <c:minorTickMark val="none"/>
        <c:tickLblPos val="nextTo"/>
        <c:crossAx val="306029232"/>
        <c:crosses val="autoZero"/>
        <c:auto val="0"/>
        <c:lblAlgn val="ctr"/>
        <c:lblOffset val="100"/>
        <c:noMultiLvlLbl val="0"/>
      </c:catAx>
      <c:valAx>
        <c:axId val="306029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028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23731358953265169"/>
          <c:y val="0.87542370335021258"/>
          <c:w val="0.41343314921455709"/>
          <c:h val="8.4175437666251351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</a:t>
            </a:r>
          </a:p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45229151014274982"/>
          <c:y val="4.736842105263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89406461307288E-2"/>
          <c:y val="0.2258322020092316"/>
          <c:w val="0.92411720510894069"/>
          <c:h val="0.65716580686034931"/>
        </c:manualLayout>
      </c:layout>
      <c:lineChart>
        <c:grouping val="standard"/>
        <c:varyColors val="0"/>
        <c:ser>
          <c:idx val="0"/>
          <c:order val="0"/>
          <c:tx>
            <c:strRef>
              <c:f>[9]Mes!$A$309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([9]Mes!$B$308:$J$308,[9]Mes!$B$311:$D$311)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([9]Mes!$B$309:$J$309,[9]Mes!$B$312:$D$312)</c:f>
              <c:numCache>
                <c:formatCode>General</c:formatCode>
                <c:ptCount val="12"/>
                <c:pt idx="0">
                  <c:v>545206</c:v>
                </c:pt>
                <c:pt idx="1">
                  <c:v>604300</c:v>
                </c:pt>
                <c:pt idx="2">
                  <c:v>1015364</c:v>
                </c:pt>
                <c:pt idx="3">
                  <c:v>859782</c:v>
                </c:pt>
                <c:pt idx="4">
                  <c:v>1034047</c:v>
                </c:pt>
                <c:pt idx="5">
                  <c:v>1038152</c:v>
                </c:pt>
                <c:pt idx="6">
                  <c:v>1251530</c:v>
                </c:pt>
                <c:pt idx="7">
                  <c:v>1862698</c:v>
                </c:pt>
                <c:pt idx="8">
                  <c:v>1115115</c:v>
                </c:pt>
                <c:pt idx="9">
                  <c:v>1166672</c:v>
                </c:pt>
                <c:pt idx="10">
                  <c:v>814552</c:v>
                </c:pt>
                <c:pt idx="11">
                  <c:v>829007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CF-4668-B1C5-6814E93B4225}"/>
            </c:ext>
          </c:extLst>
        </c:ser>
        <c:ser>
          <c:idx val="1"/>
          <c:order val="1"/>
          <c:tx>
            <c:strRef>
              <c:f>[9]Mes!$A$310</c:f>
              <c:strCache>
                <c:ptCount val="1"/>
                <c:pt idx="0">
                  <c:v>AÑO 2017 (*)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([9]Mes!$B$308:$J$308,[9]Mes!$B$311:$D$311)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([9]Mes!$B$310:$J$310,[9]Mes!$B$313:$D$313)</c:f>
              <c:numCache>
                <c:formatCode>General</c:formatCode>
                <c:ptCount val="12"/>
                <c:pt idx="0">
                  <c:v>581937</c:v>
                </c:pt>
                <c:pt idx="1">
                  <c:v>675953</c:v>
                </c:pt>
                <c:pt idx="2">
                  <c:v>856736</c:v>
                </c:pt>
                <c:pt idx="3">
                  <c:v>1359882</c:v>
                </c:pt>
                <c:pt idx="4">
                  <c:v>1162783</c:v>
                </c:pt>
                <c:pt idx="5">
                  <c:v>1146917</c:v>
                </c:pt>
                <c:pt idx="6">
                  <c:v>1466551</c:v>
                </c:pt>
                <c:pt idx="7">
                  <c:v>2077946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CF-4668-B1C5-6814E93B4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094664"/>
        <c:axId val="417095056"/>
      </c:lineChart>
      <c:catAx>
        <c:axId val="417094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9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095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094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5607393538348422"/>
          <c:y val="1.4821703321567565E-2"/>
          <c:w val="0.22964613950943427"/>
          <c:h val="0.1310349352882613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 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1100503585377187"/>
          <c:y val="0.0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403556590439182E-2"/>
          <c:y val="0.20800040625079347"/>
          <c:w val="0.88038346072525786"/>
          <c:h val="0.690714145806401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[9]Mes!$A$334</c:f>
              <c:strCache>
                <c:ptCount val="1"/>
                <c:pt idx="0">
                  <c:v>ENERO a 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[9]Mes!$B$333:$J$333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[9]Mes!$B$334:$J$334</c:f>
              <c:numCache>
                <c:formatCode>General</c:formatCode>
                <c:ptCount val="9"/>
                <c:pt idx="0">
                  <c:v>792990</c:v>
                </c:pt>
                <c:pt idx="1">
                  <c:v>1340273</c:v>
                </c:pt>
                <c:pt idx="2">
                  <c:v>1406054</c:v>
                </c:pt>
                <c:pt idx="3">
                  <c:v>432291</c:v>
                </c:pt>
                <c:pt idx="4">
                  <c:v>1556168</c:v>
                </c:pt>
                <c:pt idx="5">
                  <c:v>726891</c:v>
                </c:pt>
                <c:pt idx="6">
                  <c:v>559641</c:v>
                </c:pt>
                <c:pt idx="7">
                  <c:v>992171</c:v>
                </c:pt>
                <c:pt idx="8">
                  <c:v>404600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86-42F1-8B3D-3440FE939AC3}"/>
            </c:ext>
          </c:extLst>
        </c:ser>
        <c:ser>
          <c:idx val="1"/>
          <c:order val="1"/>
          <c:tx>
            <c:strRef>
              <c:f>[9]Mes!$A$335</c:f>
              <c:strCache>
                <c:ptCount val="1"/>
                <c:pt idx="0">
                  <c:v>ENERO a AGOSTO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[9]Mes!$B$333:$J$333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[9]Mes!$B$335:$J$335</c:f>
              <c:numCache>
                <c:formatCode>General</c:formatCode>
                <c:ptCount val="9"/>
                <c:pt idx="0">
                  <c:v>923668</c:v>
                </c:pt>
                <c:pt idx="1">
                  <c:v>1599141</c:v>
                </c:pt>
                <c:pt idx="2">
                  <c:v>1663634</c:v>
                </c:pt>
                <c:pt idx="3">
                  <c:v>483930</c:v>
                </c:pt>
                <c:pt idx="4">
                  <c:v>1641796</c:v>
                </c:pt>
                <c:pt idx="5">
                  <c:v>833169</c:v>
                </c:pt>
                <c:pt idx="6">
                  <c:v>641432</c:v>
                </c:pt>
                <c:pt idx="7">
                  <c:v>1081406</c:v>
                </c:pt>
                <c:pt idx="8">
                  <c:v>460529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86-42F1-8B3D-3440FE93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494360"/>
        <c:axId val="417494752"/>
      </c:barChart>
      <c:catAx>
        <c:axId val="417494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494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4947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494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108488455022974"/>
          <c:y val="1.9024953970305954E-2"/>
          <c:w val="0.18549000218161607"/>
          <c:h val="0.1520004199475065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23848684210526316"/>
          <c:y val="3.906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21052631578946"/>
          <c:y val="0.25390673428866251"/>
          <c:w val="0.63486842105263153"/>
          <c:h val="0.59765738994100559"/>
        </c:manualLayout>
      </c:layout>
      <c:pie3DChart>
        <c:varyColors val="1"/>
        <c:ser>
          <c:idx val="0"/>
          <c:order val="0"/>
          <c:tx>
            <c:strRef>
              <c:f>[9]Mes!$D$364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3D8-42A6-B1C6-6767E3C50F8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D8-42A6-B1C6-6767E3C50F8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3D8-42A6-B1C6-6767E3C50F8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D8-42A6-B1C6-6767E3C50F8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3D8-42A6-B1C6-6767E3C50F8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D8-42A6-B1C6-6767E3C50F8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3D8-42A6-B1C6-6767E3C50F8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D8-42A6-B1C6-6767E3C50F8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3D8-42A6-B1C6-6767E3C50F87}"/>
              </c:ext>
            </c:extLst>
          </c:dPt>
          <c:dLbls>
            <c:dLbl>
              <c:idx val="0"/>
              <c:layout>
                <c:manualLayout>
                  <c:x val="6.2380425587297457E-3"/>
                  <c:y val="-1.6308267716535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0948162729658706E-2"/>
                  <c:y val="-0.1207152457711697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14539301008436E-2"/>
                  <c:y val="4.72988982554444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6015333609614643E-2"/>
                  <c:y val="1.83653053320302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035053184141452E-2"/>
                  <c:y val="8.80126075927215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523311230832979E-3"/>
                  <c:y val="4.77083398171107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2080915872358038E-2"/>
                  <c:y val="-4.59033200470603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7424713358198631E-3"/>
                  <c:y val="-9.1291547586058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3030519945337337E-2"/>
                  <c:y val="-1.34736220472441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[9]Mes!$A$365:$A$373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[9]Mes!$D$365:$D$373</c:f>
              <c:numCache>
                <c:formatCode>General</c:formatCode>
                <c:ptCount val="9"/>
                <c:pt idx="0">
                  <c:v>60504</c:v>
                </c:pt>
                <c:pt idx="1">
                  <c:v>157402</c:v>
                </c:pt>
                <c:pt idx="2">
                  <c:v>137457</c:v>
                </c:pt>
                <c:pt idx="3">
                  <c:v>38451</c:v>
                </c:pt>
                <c:pt idx="4">
                  <c:v>131315</c:v>
                </c:pt>
                <c:pt idx="5">
                  <c:v>75235</c:v>
                </c:pt>
                <c:pt idx="6">
                  <c:v>38624</c:v>
                </c:pt>
                <c:pt idx="7">
                  <c:v>89776</c:v>
                </c:pt>
                <c:pt idx="8">
                  <c:v>37148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3D8-42A6-B1C6-6767E3C50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2532058492688414"/>
          <c:y val="3.3935440905707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31492705202894"/>
          <c:y val="0.26848249027237353"/>
          <c:w val="0.64165790843308768"/>
          <c:h val="0.63710620127707918"/>
        </c:manualLayout>
      </c:layout>
      <c:pie3DChart>
        <c:varyColors val="1"/>
        <c:ser>
          <c:idx val="0"/>
          <c:order val="0"/>
          <c:tx>
            <c:strRef>
              <c:f>[9]Mes!$G$364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C50-4D8A-83F8-CDFF2AC7496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50-4D8A-83F8-CDFF2AC7496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50-4D8A-83F8-CDFF2AC7496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50-4D8A-83F8-CDFF2AC7496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C50-4D8A-83F8-CDFF2AC7496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50-4D8A-83F8-CDFF2AC7496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C50-4D8A-83F8-CDFF2AC7496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50-4D8A-83F8-CDFF2AC7496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C50-4D8A-83F8-CDFF2AC74965}"/>
              </c:ext>
            </c:extLst>
          </c:dPt>
          <c:dLbls>
            <c:dLbl>
              <c:idx val="0"/>
              <c:layout>
                <c:manualLayout>
                  <c:x val="-2.0358282047817436E-2"/>
                  <c:y val="-5.03479477516672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584798195077442E-2"/>
                  <c:y val="-0.106850904337346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1809836172974416E-2"/>
                  <c:y val="2.96418395171421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520938002874467E-2"/>
                  <c:y val="-3.9421142396102395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2078322502978881E-2"/>
                  <c:y val="7.78377605523045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2890660508310237E-3"/>
                  <c:y val="1.01637100809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2856183538680127E-2"/>
                  <c:y val="-3.17444366146838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6996368043698094E-2"/>
                  <c:y val="-0.106272863751953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5511933863181258E-2"/>
                  <c:y val="-4.80950192509983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[9]Mes!$A$365:$A$373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[9]Mes!$G$365:$G$373</c:f>
              <c:numCache>
                <c:formatCode>General</c:formatCode>
                <c:ptCount val="9"/>
                <c:pt idx="0">
                  <c:v>99800</c:v>
                </c:pt>
                <c:pt idx="1">
                  <c:v>228622</c:v>
                </c:pt>
                <c:pt idx="2">
                  <c:v>214629</c:v>
                </c:pt>
                <c:pt idx="3">
                  <c:v>61609</c:v>
                </c:pt>
                <c:pt idx="4">
                  <c:v>235516</c:v>
                </c:pt>
                <c:pt idx="5">
                  <c:v>117364</c:v>
                </c:pt>
                <c:pt idx="6">
                  <c:v>67028</c:v>
                </c:pt>
                <c:pt idx="7">
                  <c:v>141320</c:v>
                </c:pt>
                <c:pt idx="8">
                  <c:v>58528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C50-4D8A-83F8-CDFF2AC74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23848669171022552"/>
          <c:y val="3.906267716535433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08091457187094"/>
          <c:y val="0.28082546553718701"/>
          <c:w val="0.69310825948011734"/>
          <c:h val="0.651176202974628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DE6-4541-A0EF-B04CFF2BFCF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E6-4541-A0EF-B04CFF2BFCF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DE6-4541-A0EF-B04CFF2BFCF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E6-4541-A0EF-B04CFF2BFCF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DE6-4541-A0EF-B04CFF2BFCF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E6-4541-A0EF-B04CFF2BFCF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DE6-4541-A0EF-B04CFF2BFCF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E6-4541-A0EF-B04CFF2BFCF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DE6-4541-A0EF-B04CFF2BFCFB}"/>
              </c:ext>
            </c:extLst>
          </c:dPt>
          <c:dLbls>
            <c:dLbl>
              <c:idx val="0"/>
              <c:layout>
                <c:manualLayout>
                  <c:x val="1.539913682337825E-2"/>
                  <c:y val="-1.43736239131246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184528712153657E-2"/>
                  <c:y val="-6.77469816272966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7736047796657014E-2"/>
                  <c:y val="2.2242454068241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3253714624584064E-2"/>
                  <c:y val="0.0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4941153297641E-3"/>
                  <c:y val="-7.91904658269807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1555463461803895E-3"/>
                  <c:y val="-4.44500492125985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7635126117709864E-2"/>
                  <c:y val="-9.35247799907364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8504925378051592E-2"/>
                  <c:y val="-2.89427921035936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7358969392296578E-2"/>
                  <c:y val="-7.17354389550640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[9]Mes!$A$394:$A$402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[9]Mes!$D$394:$D$402</c:f>
              <c:numCache>
                <c:formatCode>General</c:formatCode>
                <c:ptCount val="9"/>
                <c:pt idx="0">
                  <c:v>191</c:v>
                </c:pt>
                <c:pt idx="1">
                  <c:v>4599</c:v>
                </c:pt>
                <c:pt idx="2">
                  <c:v>9355</c:v>
                </c:pt>
                <c:pt idx="3">
                  <c:v>1918</c:v>
                </c:pt>
                <c:pt idx="4">
                  <c:v>4758</c:v>
                </c:pt>
                <c:pt idx="5">
                  <c:v>2313</c:v>
                </c:pt>
                <c:pt idx="6">
                  <c:v>1041</c:v>
                </c:pt>
                <c:pt idx="7">
                  <c:v>1163</c:v>
                </c:pt>
                <c:pt idx="8">
                  <c:v>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DE6-4541-A0EF-B04CFF2BF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4950847539169621"/>
          <c:y val="4.391062992125983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771519231737824"/>
          <c:y val="0.24960281513483382"/>
          <c:w val="0.70192099121938112"/>
          <c:h val="0.6783778133927947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6B3-4321-B934-75788389A9F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B3-4321-B934-75788389A9F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6B3-4321-B934-75788389A9F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B3-4321-B934-75788389A9F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6B3-4321-B934-75788389A9F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B3-4321-B934-75788389A9F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6B3-4321-B934-75788389A9F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B3-4321-B934-75788389A9F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6B3-4321-B934-75788389A9F6}"/>
              </c:ext>
            </c:extLst>
          </c:dPt>
          <c:dLbls>
            <c:dLbl>
              <c:idx val="0"/>
              <c:layout>
                <c:manualLayout>
                  <c:x val="-4.5095109379984216E-3"/>
                  <c:y val="-1.3717580326155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405051868207608E-2"/>
                  <c:y val="-0.107190910446449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17256269124929E-3"/>
                  <c:y val="5.26868760372945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6506557298033935E-2"/>
                  <c:y val="2.1563003450221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300788325811086E-2"/>
                  <c:y val="5.20684815837163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202172489632832E-2"/>
                  <c:y val="2.30419482962858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211126155141008E-3"/>
                  <c:y val="-5.20195890645073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1716501855178547E-2"/>
                  <c:y val="-7.95324367639885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5588872286486578E-2"/>
                  <c:y val="-2.86588050901220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[9]Mes!$A$394:$A$402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[9]Mes!$G$394:$G$402</c:f>
              <c:numCache>
                <c:formatCode>General</c:formatCode>
                <c:ptCount val="9"/>
                <c:pt idx="0">
                  <c:v>387</c:v>
                </c:pt>
                <c:pt idx="1">
                  <c:v>10242</c:v>
                </c:pt>
                <c:pt idx="2">
                  <c:v>13161</c:v>
                </c:pt>
                <c:pt idx="3">
                  <c:v>2373</c:v>
                </c:pt>
                <c:pt idx="4">
                  <c:v>6734</c:v>
                </c:pt>
                <c:pt idx="5">
                  <c:v>3449</c:v>
                </c:pt>
                <c:pt idx="6">
                  <c:v>1803</c:v>
                </c:pt>
                <c:pt idx="7">
                  <c:v>4675</c:v>
                </c:pt>
                <c:pt idx="8">
                  <c:v>1963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6B3-4321-B934-75788389A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HOTELEROS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2989592745578934"/>
          <c:y val="3.0202192062675584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0000115740908193E-2"/>
          <c:y val="0.19545497925909813"/>
          <c:w val="0.91111242927145442"/>
          <c:h val="0.5988133581292288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[9]Mes!$O$434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[9]Mes!$M$435:$N$438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[9]Mes!$O$435:$O$438</c:f>
              <c:numCache>
                <c:formatCode>General</c:formatCode>
                <c:ptCount val="4"/>
                <c:pt idx="0">
                  <c:v>540305</c:v>
                </c:pt>
                <c:pt idx="1">
                  <c:v>188527</c:v>
                </c:pt>
                <c:pt idx="2">
                  <c:v>18029</c:v>
                </c:pt>
                <c:pt idx="3">
                  <c:v>9330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F4-482D-8F9E-3D51FC6F8873}"/>
            </c:ext>
          </c:extLst>
        </c:ser>
        <c:ser>
          <c:idx val="0"/>
          <c:order val="1"/>
          <c:tx>
            <c:strRef>
              <c:f>[9]Mes!$P$434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[9]Mes!$M$435:$N$438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[9]Mes!$P$435:$P$438</c:f>
              <c:numCache>
                <c:formatCode>General</c:formatCode>
                <c:ptCount val="4"/>
                <c:pt idx="0">
                  <c:v>575088</c:v>
                </c:pt>
                <c:pt idx="1">
                  <c:v>190824</c:v>
                </c:pt>
                <c:pt idx="2">
                  <c:v>18560</c:v>
                </c:pt>
                <c:pt idx="3">
                  <c:v>7587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F4-482D-8F9E-3D51FC6F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7497496"/>
        <c:axId val="417975824"/>
        <c:axId val="0"/>
      </c:bar3DChart>
      <c:catAx>
        <c:axId val="41749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975824"/>
        <c:crosses val="autoZero"/>
        <c:auto val="0"/>
        <c:lblAlgn val="ctr"/>
        <c:lblOffset val="100"/>
        <c:noMultiLvlLbl val="0"/>
      </c:catAx>
      <c:valAx>
        <c:axId val="417975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497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242271201755518"/>
          <c:y val="2.272741661061212E-2"/>
          <c:w val="0.26563465427477301"/>
          <c:h val="0.1303794563368021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HOTELEROS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1015748031496065"/>
          <c:y val="2.223988991667303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082728592162553E-2"/>
          <c:y val="0.17674418604651168"/>
          <c:w val="0.90566037735849081"/>
          <c:h val="0.63075185383380472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[9]Mes!$R$459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[9]Mes!$P$460:$Q$463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[9]Mes!$R$460:$R$463</c:f>
              <c:numCache>
                <c:formatCode>General</c:formatCode>
                <c:ptCount val="4"/>
                <c:pt idx="0">
                  <c:v>902650</c:v>
                </c:pt>
                <c:pt idx="1">
                  <c:v>259392</c:v>
                </c:pt>
                <c:pt idx="2">
                  <c:v>38688</c:v>
                </c:pt>
                <c:pt idx="3">
                  <c:v>14438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50-41E0-AC48-9E83DF4CF438}"/>
            </c:ext>
          </c:extLst>
        </c:ser>
        <c:ser>
          <c:idx val="0"/>
          <c:order val="1"/>
          <c:tx>
            <c:strRef>
              <c:f>[9]Mes!$S$459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[9]Mes!$P$460:$Q$463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[9]Mes!$S$460:$S$463</c:f>
              <c:numCache>
                <c:formatCode>General</c:formatCode>
                <c:ptCount val="4"/>
                <c:pt idx="0">
                  <c:v>955906</c:v>
                </c:pt>
                <c:pt idx="1">
                  <c:v>268510</c:v>
                </c:pt>
                <c:pt idx="2">
                  <c:v>34229</c:v>
                </c:pt>
                <c:pt idx="3">
                  <c:v>10558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50-41E0-AC48-9E83DF4CF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7976216"/>
        <c:axId val="417976608"/>
        <c:axId val="0"/>
      </c:bar3DChart>
      <c:catAx>
        <c:axId val="417976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976608"/>
        <c:crosses val="autoZero"/>
        <c:auto val="0"/>
        <c:lblAlgn val="ctr"/>
        <c:lblOffset val="100"/>
        <c:noMultiLvlLbl val="0"/>
      </c:catAx>
      <c:valAx>
        <c:axId val="417976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976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769236553479933"/>
          <c:y val="2.7149300512193258E-2"/>
          <c:w val="0.25090782137908069"/>
          <c:h val="0.1205244247381698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HOTELEROS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2233883058470764"/>
          <c:y val="4.5454545454545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21889055472263E-2"/>
          <c:y val="0.20671811023622047"/>
          <c:w val="0.91754122938530736"/>
          <c:h val="0.67672047244094491"/>
        </c:manualLayout>
      </c:layout>
      <c:lineChart>
        <c:grouping val="standard"/>
        <c:varyColors val="0"/>
        <c:ser>
          <c:idx val="0"/>
          <c:order val="0"/>
          <c:tx>
            <c:strRef>
              <c:f>[9]Mes!$A$495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([9]Mes!$B$494:$J$494,[9]Mes!$B$497:$D$497)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([9]Mes!$B$495:$J$495,[9]Mes!$B$498:$D$498)</c:f>
              <c:numCache>
                <c:formatCode>General</c:formatCode>
                <c:ptCount val="12"/>
                <c:pt idx="0">
                  <c:v>294590</c:v>
                </c:pt>
                <c:pt idx="1">
                  <c:v>327383</c:v>
                </c:pt>
                <c:pt idx="2">
                  <c:v>488605</c:v>
                </c:pt>
                <c:pt idx="3">
                  <c:v>436705</c:v>
                </c:pt>
                <c:pt idx="4">
                  <c:v>544625</c:v>
                </c:pt>
                <c:pt idx="5">
                  <c:v>544476</c:v>
                </c:pt>
                <c:pt idx="6">
                  <c:v>587584</c:v>
                </c:pt>
                <c:pt idx="7">
                  <c:v>756191</c:v>
                </c:pt>
                <c:pt idx="8">
                  <c:v>593099</c:v>
                </c:pt>
                <c:pt idx="9">
                  <c:v>595354</c:v>
                </c:pt>
                <c:pt idx="10">
                  <c:v>408535</c:v>
                </c:pt>
                <c:pt idx="11">
                  <c:v>394376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71-4ADF-AE33-C534AF4F2452}"/>
            </c:ext>
          </c:extLst>
        </c:ser>
        <c:ser>
          <c:idx val="1"/>
          <c:order val="1"/>
          <c:tx>
            <c:strRef>
              <c:f>[9]Mes!$A$496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([9]Mes!$B$494:$J$494,[9]Mes!$B$497:$D$497)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([9]Mes!$B$496:$J$496,[9]Mes!$B$499:$D$499)</c:f>
              <c:numCache>
                <c:formatCode>General</c:formatCode>
                <c:ptCount val="12"/>
                <c:pt idx="0">
                  <c:v>311656</c:v>
                </c:pt>
                <c:pt idx="1">
                  <c:v>354212</c:v>
                </c:pt>
                <c:pt idx="2">
                  <c:v>430623</c:v>
                </c:pt>
                <c:pt idx="3">
                  <c:v>606580</c:v>
                </c:pt>
                <c:pt idx="4">
                  <c:v>584353</c:v>
                </c:pt>
                <c:pt idx="5">
                  <c:v>562955</c:v>
                </c:pt>
                <c:pt idx="6">
                  <c:v>630967</c:v>
                </c:pt>
                <c:pt idx="7">
                  <c:v>792059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71-4ADF-AE33-C534AF4F2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77392"/>
        <c:axId val="417977784"/>
      </c:lineChart>
      <c:catAx>
        <c:axId val="4179773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977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977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9773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691522368640486"/>
          <c:y val="4.0404040404040407E-2"/>
          <c:w val="0.23008625882727088"/>
          <c:h val="9.6111811023622054E-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HOTELEROS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0171777818288026"/>
          <c:y val="2.7027027027027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784185808040123E-2"/>
          <c:y val="0.19054055118110233"/>
          <c:w val="0.92307725968731758"/>
          <c:h val="0.70766771653543303"/>
        </c:manualLayout>
      </c:layout>
      <c:lineChart>
        <c:grouping val="standard"/>
        <c:varyColors val="0"/>
        <c:ser>
          <c:idx val="0"/>
          <c:order val="0"/>
          <c:tx>
            <c:strRef>
              <c:f>[9]Mes!$A$524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([9]Mes!$B$523:$J$523,[9]Mes!$B$526:$D$526,[9]Mes!$C$526:$D$526)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([9]Mes!$B$524:$J$524,[9]Mes!$B$527:$D$527)</c:f>
              <c:numCache>
                <c:formatCode>General</c:formatCode>
                <c:ptCount val="12"/>
                <c:pt idx="0">
                  <c:v>473271</c:v>
                </c:pt>
                <c:pt idx="1">
                  <c:v>508143</c:v>
                </c:pt>
                <c:pt idx="2">
                  <c:v>802251</c:v>
                </c:pt>
                <c:pt idx="3">
                  <c:v>697023</c:v>
                </c:pt>
                <c:pt idx="4">
                  <c:v>845584</c:v>
                </c:pt>
                <c:pt idx="5">
                  <c:v>833320</c:v>
                </c:pt>
                <c:pt idx="6">
                  <c:v>893124</c:v>
                </c:pt>
                <c:pt idx="7">
                  <c:v>1215168</c:v>
                </c:pt>
                <c:pt idx="8">
                  <c:v>930318</c:v>
                </c:pt>
                <c:pt idx="9">
                  <c:v>953317</c:v>
                </c:pt>
                <c:pt idx="10">
                  <c:v>679208</c:v>
                </c:pt>
                <c:pt idx="11">
                  <c:v>642269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E6-4A1F-ABA8-02B633102D64}"/>
            </c:ext>
          </c:extLst>
        </c:ser>
        <c:ser>
          <c:idx val="1"/>
          <c:order val="1"/>
          <c:tx>
            <c:strRef>
              <c:f>[9]Mes!$A$525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([9]Mes!$B$523:$J$523,[9]Mes!$B$526:$D$526,[9]Mes!$C$526:$D$526)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([9]Mes!$B$525:$J$525,[9]Mes!$B$528:$D$528)</c:f>
              <c:numCache>
                <c:formatCode>General</c:formatCode>
                <c:ptCount val="12"/>
                <c:pt idx="0">
                  <c:v>500074</c:v>
                </c:pt>
                <c:pt idx="1">
                  <c:v>558037</c:v>
                </c:pt>
                <c:pt idx="2">
                  <c:v>685448</c:v>
                </c:pt>
                <c:pt idx="3">
                  <c:v>982864</c:v>
                </c:pt>
                <c:pt idx="4">
                  <c:v>889549</c:v>
                </c:pt>
                <c:pt idx="5">
                  <c:v>859342</c:v>
                </c:pt>
                <c:pt idx="6">
                  <c:v>970037</c:v>
                </c:pt>
                <c:pt idx="7">
                  <c:v>1269203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E6-4A1F-ABA8-02B633102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78568"/>
        <c:axId val="417978960"/>
      </c:lineChart>
      <c:catAx>
        <c:axId val="417978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978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978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9785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68544929714588"/>
          <c:y val="2.7027165354330709E-2"/>
          <c:w val="0.22148180094624831"/>
          <c:h val="0.1022972440944881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 % DE PLAZAS POR PROVINCIAS
</a:t>
            </a:r>
          </a:p>
        </c:rich>
      </c:tx>
      <c:layout>
        <c:manualLayout>
          <c:xMode val="edge"/>
          <c:yMode val="edge"/>
          <c:x val="0.21765935315580417"/>
          <c:y val="2.711864406779660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05765133475372"/>
          <c:y val="0.3254242674527732"/>
          <c:w val="0.73716706354179717"/>
          <c:h val="0.481356728940560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20%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14%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62662872390593E-2"/>
                  <c:y val="-7.73178666481963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2729620041692535E-2"/>
                  <c:y val="-6.719468300690573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Valladolid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[3]Oferta!$K$107:$K$115</c:f>
              <c:numCache>
                <c:formatCode>General</c:formatCode>
                <c:ptCount val="9"/>
                <c:pt idx="0">
                  <c:v>6877</c:v>
                </c:pt>
                <c:pt idx="1">
                  <c:v>4655</c:v>
                </c:pt>
                <c:pt idx="2">
                  <c:v>4697</c:v>
                </c:pt>
                <c:pt idx="3">
                  <c:v>2190</c:v>
                </c:pt>
                <c:pt idx="4">
                  <c:v>4518</c:v>
                </c:pt>
                <c:pt idx="5">
                  <c:v>4031</c:v>
                </c:pt>
                <c:pt idx="6">
                  <c:v>3400</c:v>
                </c:pt>
                <c:pt idx="7">
                  <c:v>1920</c:v>
                </c:pt>
                <c:pt idx="8">
                  <c:v>2422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227207448125587"/>
          <c:y val="3.08708426372076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39782374471791"/>
          <c:y val="0.2594142259414226"/>
          <c:w val="0.61892190362997079"/>
          <c:h val="0.65723665138872567"/>
        </c:manualLayout>
      </c:layout>
      <c:pie3DChart>
        <c:varyColors val="1"/>
        <c:ser>
          <c:idx val="0"/>
          <c:order val="0"/>
          <c:tx>
            <c:strRef>
              <c:f>[9]Mes!$D$548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47D-4F1F-B217-06ABE91480F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7D-4F1F-B217-06ABE91480F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47D-4F1F-B217-06ABE91480F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7D-4F1F-B217-06ABE91480F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47D-4F1F-B217-06ABE91480F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7D-4F1F-B217-06ABE91480F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47D-4F1F-B217-06ABE91480F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7D-4F1F-B217-06ABE91480F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47D-4F1F-B217-06ABE91480F4}"/>
              </c:ext>
            </c:extLst>
          </c:dPt>
          <c:dLbls>
            <c:dLbl>
              <c:idx val="0"/>
              <c:layout>
                <c:manualLayout>
                  <c:x val="2.7266842448729388E-3"/>
                  <c:y val="-5.64425262741738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156015879298128E-3"/>
                  <c:y val="-7.50919733359689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0964360587000558E-3"/>
                  <c:y val="6.46766169154227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8446326284686187E-2"/>
                  <c:y val="9.209464488580535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4354644348701696E-2"/>
                  <c:y val="3.4259803345477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367734693540666E-2"/>
                  <c:y val="2.54792964312297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2249624457320193E-2"/>
                  <c:y val="1.88024444705604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4010960894038995E-3"/>
                  <c:y val="-7.81027931210090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6437709437263738E-2"/>
                  <c:y val="-6.43812433893524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[9]Mes!$A$549:$A$557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[9]Mes!$D$549:$D$557</c:f>
              <c:numCache>
                <c:formatCode>General</c:formatCode>
                <c:ptCount val="9"/>
                <c:pt idx="0">
                  <c:v>22577</c:v>
                </c:pt>
                <c:pt idx="1">
                  <c:v>20952</c:v>
                </c:pt>
                <c:pt idx="2">
                  <c:v>22529</c:v>
                </c:pt>
                <c:pt idx="3">
                  <c:v>10018</c:v>
                </c:pt>
                <c:pt idx="4">
                  <c:v>21054</c:v>
                </c:pt>
                <c:pt idx="5">
                  <c:v>13700</c:v>
                </c:pt>
                <c:pt idx="6">
                  <c:v>16645</c:v>
                </c:pt>
                <c:pt idx="7">
                  <c:v>8879</c:v>
                </c:pt>
                <c:pt idx="8">
                  <c:v>18831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47D-4F1F-B217-06ABE9148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0921910449753103"/>
          <c:y val="2.597112860892388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75675887163035"/>
          <c:y val="0.26359832635983266"/>
          <c:w val="0.60316245162151338"/>
          <c:h val="0.62040921021235984"/>
        </c:manualLayout>
      </c:layout>
      <c:pie3DChart>
        <c:varyColors val="1"/>
        <c:ser>
          <c:idx val="0"/>
          <c:order val="0"/>
          <c:tx>
            <c:strRef>
              <c:f>[9]Mes!$G$548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7B1-41A3-ABDD-55B759A040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B1-41A3-ABDD-55B759A040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7B1-41A3-ABDD-55B759A040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B1-41A3-ABDD-55B759A040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7B1-41A3-ABDD-55B759A040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B1-41A3-ABDD-55B759A040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7B1-41A3-ABDD-55B759A040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B1-41A3-ABDD-55B759A040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7B1-41A3-ABDD-55B759A040C9}"/>
              </c:ext>
            </c:extLst>
          </c:dPt>
          <c:dLbls>
            <c:dLbl>
              <c:idx val="0"/>
              <c:layout>
                <c:manualLayout>
                  <c:x val="-3.5702488989723745E-2"/>
                  <c:y val="-7.34738304770727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27935574564451E-2"/>
                  <c:y val="-1.18437496568158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4333381832313575E-2"/>
                  <c:y val="9.87614623485871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568830032418016E-3"/>
                  <c:y val="2.6476021041302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7524008700157253E-2"/>
                  <c:y val="8.66980748745318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0334478846923796E-2"/>
                  <c:y val="-5.29295970356646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4239290004003738E-3"/>
                  <c:y val="-6.59908136482939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1022120645936204E-2"/>
                  <c:y val="-8.60645360506407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9626985186173764E-2"/>
                  <c:y val="-4.29307549791570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[9]Mes!$A$549:$A$557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[9]Mes!$G$549:$G$557</c:f>
              <c:numCache>
                <c:formatCode>General</c:formatCode>
                <c:ptCount val="9"/>
                <c:pt idx="0">
                  <c:v>73514</c:v>
                </c:pt>
                <c:pt idx="1">
                  <c:v>50275</c:v>
                </c:pt>
                <c:pt idx="2">
                  <c:v>60271</c:v>
                </c:pt>
                <c:pt idx="3">
                  <c:v>31122</c:v>
                </c:pt>
                <c:pt idx="4">
                  <c:v>53331</c:v>
                </c:pt>
                <c:pt idx="5">
                  <c:v>34576</c:v>
                </c:pt>
                <c:pt idx="6">
                  <c:v>47285</c:v>
                </c:pt>
                <c:pt idx="7">
                  <c:v>14864</c:v>
                </c:pt>
                <c:pt idx="8">
                  <c:v>38031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7B1-41A3-ABDD-55B759A04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DE TURISMO RURAL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11901170064022373"/>
          <c:y val="4.645152310506641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719439928308496E-2"/>
          <c:y val="0.19343491154514783"/>
          <c:w val="0.90553425682968669"/>
          <c:h val="0.7010116917203531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[9]Mes!$B$582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[9]Mes!$C$581:$E$581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[9]Mes!$C$582:$E$582</c:f>
              <c:numCache>
                <c:formatCode>General</c:formatCode>
                <c:ptCount val="3"/>
                <c:pt idx="0">
                  <c:v>124261</c:v>
                </c:pt>
                <c:pt idx="1">
                  <c:v>15257</c:v>
                </c:pt>
                <c:pt idx="2">
                  <c:v>139518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85-486B-A5F3-82E527FF83EE}"/>
            </c:ext>
          </c:extLst>
        </c:ser>
        <c:ser>
          <c:idx val="0"/>
          <c:order val="1"/>
          <c:tx>
            <c:strRef>
              <c:f>[9]Mes!$B$583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[9]Mes!$C$581:$E$581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[9]Mes!$C$583:$E$583</c:f>
              <c:numCache>
                <c:formatCode>General</c:formatCode>
                <c:ptCount val="3"/>
                <c:pt idx="0">
                  <c:v>135110</c:v>
                </c:pt>
                <c:pt idx="1">
                  <c:v>20075</c:v>
                </c:pt>
                <c:pt idx="2">
                  <c:v>155185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5-486B-A5F3-82E527FF8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8046256"/>
        <c:axId val="418046648"/>
        <c:axId val="0"/>
      </c:bar3DChart>
      <c:catAx>
        <c:axId val="41804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046648"/>
        <c:crosses val="autoZero"/>
        <c:auto val="0"/>
        <c:lblAlgn val="ctr"/>
        <c:lblOffset val="100"/>
        <c:noMultiLvlLbl val="0"/>
      </c:catAx>
      <c:valAx>
        <c:axId val="418046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046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384296121863274"/>
          <c:y val="2.07007078660622E-2"/>
          <c:w val="0.19447141069983073"/>
          <c:h val="0.1373390557939914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DE TURISMO RURAL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21446422458062309"/>
          <c:y val="4.24242883101150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719439928308496E-2"/>
          <c:y val="0.22708888552392489"/>
          <c:w val="0.90553425682968669"/>
          <c:h val="0.6675522410660207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[9]Mes!$G$582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[9]Mes!$H$581:$K$581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[9]Mes!$H$582:$K$582</c:f>
              <c:numCache>
                <c:formatCode>General</c:formatCode>
                <c:ptCount val="4"/>
                <c:pt idx="0">
                  <c:v>362466</c:v>
                </c:pt>
                <c:pt idx="1">
                  <c:v>32635</c:v>
                </c:pt>
                <c:pt idx="2">
                  <c:v>395101</c:v>
                </c:pt>
                <c:pt idx="3">
                  <c:v>0.38238257323173913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63-431E-9400-9D5707FBA189}"/>
            </c:ext>
          </c:extLst>
        </c:ser>
        <c:ser>
          <c:idx val="0"/>
          <c:order val="1"/>
          <c:tx>
            <c:strRef>
              <c:f>[9]Mes!$G$583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[9]Mes!$H$581:$K$581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[9]Mes!$H$583:$K$583</c:f>
              <c:numCache>
                <c:formatCode>General</c:formatCode>
                <c:ptCount val="4"/>
                <c:pt idx="0">
                  <c:v>360833</c:v>
                </c:pt>
                <c:pt idx="1">
                  <c:v>42436</c:v>
                </c:pt>
                <c:pt idx="2">
                  <c:v>403269</c:v>
                </c:pt>
                <c:pt idx="3">
                  <c:v>0.37671369800054555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63-431E-9400-9D5707FBA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8047432"/>
        <c:axId val="418047824"/>
        <c:axId val="0"/>
      </c:bar3DChart>
      <c:catAx>
        <c:axId val="418047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047824"/>
        <c:crosses val="autoZero"/>
        <c:auto val="0"/>
        <c:lblAlgn val="ctr"/>
        <c:lblOffset val="100"/>
        <c:noMultiLvlLbl val="0"/>
      </c:catAx>
      <c:valAx>
        <c:axId val="418047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047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793611068481519"/>
          <c:y val="2.0661157024793389E-2"/>
          <c:w val="0.17807789018876388"/>
          <c:h val="0.1514619927316777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DE TURISMO RURAL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0528667163067758"/>
          <c:y val="4.3478260869565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208488458674606E-2"/>
          <c:y val="0.22705421126873523"/>
          <c:w val="0.93521965748324642"/>
          <c:h val="0.65471299212598422"/>
        </c:manualLayout>
      </c:layout>
      <c:lineChart>
        <c:grouping val="standard"/>
        <c:varyColors val="0"/>
        <c:ser>
          <c:idx val="0"/>
          <c:order val="0"/>
          <c:tx>
            <c:strRef>
              <c:f>[9]Mes!$A$616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([9]Mes!$B$615:$J$615,[9]Mes!$B$618:$D$618)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([9]Mes!$B$616:$J$616,[9]Mes!$B$619:$D$619)</c:f>
              <c:numCache>
                <c:formatCode>General</c:formatCode>
                <c:ptCount val="12"/>
                <c:pt idx="0">
                  <c:v>38800</c:v>
                </c:pt>
                <c:pt idx="1">
                  <c:v>52087</c:v>
                </c:pt>
                <c:pt idx="2">
                  <c:v>87491</c:v>
                </c:pt>
                <c:pt idx="3">
                  <c:v>79658</c:v>
                </c:pt>
                <c:pt idx="4">
                  <c:v>82200</c:v>
                </c:pt>
                <c:pt idx="5">
                  <c:v>75031</c:v>
                </c:pt>
                <c:pt idx="6">
                  <c:v>99593</c:v>
                </c:pt>
                <c:pt idx="7">
                  <c:v>139518</c:v>
                </c:pt>
                <c:pt idx="8">
                  <c:v>78463</c:v>
                </c:pt>
                <c:pt idx="9">
                  <c:v>100663</c:v>
                </c:pt>
                <c:pt idx="10">
                  <c:v>71868</c:v>
                </c:pt>
                <c:pt idx="11">
                  <c:v>84034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71-4ACA-A8EE-90524CF1FDAE}"/>
            </c:ext>
          </c:extLst>
        </c:ser>
        <c:ser>
          <c:idx val="1"/>
          <c:order val="1"/>
          <c:tx>
            <c:strRef>
              <c:f>[9]Mes!$A$617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([9]Mes!$B$615:$J$615,[9]Mes!$B$618:$D$618)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([9]Mes!$B$617:$J$617,[9]Mes!$B$620:$D$620)</c:f>
              <c:numCache>
                <c:formatCode>General</c:formatCode>
                <c:ptCount val="12"/>
                <c:pt idx="0">
                  <c:v>40605</c:v>
                </c:pt>
                <c:pt idx="1">
                  <c:v>55541</c:v>
                </c:pt>
                <c:pt idx="2">
                  <c:v>75370</c:v>
                </c:pt>
                <c:pt idx="3">
                  <c:v>114111</c:v>
                </c:pt>
                <c:pt idx="4">
                  <c:v>86629</c:v>
                </c:pt>
                <c:pt idx="5">
                  <c:v>84209</c:v>
                </c:pt>
                <c:pt idx="6">
                  <c:v>108069</c:v>
                </c:pt>
                <c:pt idx="7">
                  <c:v>155185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71-4ACA-A8EE-90524CF1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48608"/>
        <c:axId val="418049000"/>
      </c:lineChart>
      <c:catAx>
        <c:axId val="418048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049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049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048608"/>
        <c:crosses val="autoZero"/>
        <c:crossBetween val="midCat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483887033204815"/>
          <c:y val="3.3816425120772944E-2"/>
          <c:w val="0.18563966717900721"/>
          <c:h val="0.1385759842519685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 ALOJAMIENTOS DE TURISMO RURAL</a:t>
            </a:r>
          </a:p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26956521739130435"/>
          <c:y val="4.1860465116279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59288537549407E-2"/>
          <c:y val="0.25116279069767444"/>
          <c:w val="0.9233201581027668"/>
          <c:h val="0.64653385035413291"/>
        </c:manualLayout>
      </c:layout>
      <c:lineChart>
        <c:grouping val="standard"/>
        <c:varyColors val="0"/>
        <c:ser>
          <c:idx val="0"/>
          <c:order val="0"/>
          <c:tx>
            <c:strRef>
              <c:f>[9]Mes!$A$638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([9]Mes!$B$637:$J$637,[9]Mes!$B$640:$D$640)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([9]Mes!$B$638:$J$638,[9]Mes!$B$641:$D$641)</c:f>
              <c:numCache>
                <c:formatCode>General</c:formatCode>
                <c:ptCount val="12"/>
                <c:pt idx="0">
                  <c:v>67353</c:v>
                </c:pt>
                <c:pt idx="1">
                  <c:v>91306</c:v>
                </c:pt>
                <c:pt idx="2">
                  <c:v>183698</c:v>
                </c:pt>
                <c:pt idx="3">
                  <c:v>139553</c:v>
                </c:pt>
                <c:pt idx="4">
                  <c:v>144579</c:v>
                </c:pt>
                <c:pt idx="5">
                  <c:v>136713</c:v>
                </c:pt>
                <c:pt idx="6">
                  <c:v>201567</c:v>
                </c:pt>
                <c:pt idx="7">
                  <c:v>395101</c:v>
                </c:pt>
                <c:pt idx="8">
                  <c:v>143763</c:v>
                </c:pt>
                <c:pt idx="9">
                  <c:v>191824</c:v>
                </c:pt>
                <c:pt idx="10">
                  <c:v>129767</c:v>
                </c:pt>
                <c:pt idx="11">
                  <c:v>182135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70-4F23-AB34-3D6072915383}"/>
            </c:ext>
          </c:extLst>
        </c:ser>
        <c:ser>
          <c:idx val="1"/>
          <c:order val="1"/>
          <c:tx>
            <c:strRef>
              <c:f>[9]Mes!$A$639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([9]Mes!$B$637:$J$637,[9]Mes!$B$640:$D$640)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([9]Mes!$B$639:$J$639,[9]Mes!$B$642:$D$642)</c:f>
              <c:numCache>
                <c:formatCode>General</c:formatCode>
                <c:ptCount val="12"/>
                <c:pt idx="0">
                  <c:v>72188</c:v>
                </c:pt>
                <c:pt idx="1">
                  <c:v>97728</c:v>
                </c:pt>
                <c:pt idx="2">
                  <c:v>132109</c:v>
                </c:pt>
                <c:pt idx="3">
                  <c:v>249355</c:v>
                </c:pt>
                <c:pt idx="4">
                  <c:v>146445</c:v>
                </c:pt>
                <c:pt idx="5">
                  <c:v>146797</c:v>
                </c:pt>
                <c:pt idx="6">
                  <c:v>216772</c:v>
                </c:pt>
                <c:pt idx="7">
                  <c:v>403269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70-4F23-AB34-3D6072915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08336"/>
        <c:axId val="418508728"/>
      </c:lineChart>
      <c:catAx>
        <c:axId val="418508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508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508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5083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1144653980276404"/>
          <c:y val="3.3305899576623277E-2"/>
          <c:w val="0.1799507338514133"/>
          <c:h val="0.131518221026391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20279984491750833"/>
          <c:y val="2.12766874289967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93788405072491"/>
          <c:y val="0.24949778665726491"/>
          <c:w val="0.56994095621349861"/>
          <c:h val="0.665588200728640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4E2-4273-96BB-669585E5335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E2-4273-96BB-669585E5335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4E2-4273-96BB-669585E5335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E2-4273-96BB-669585E5335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4E2-4273-96BB-669585E5335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4E2-4273-96BB-669585E5335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4E2-4273-96BB-669585E5335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4E2-4273-96BB-669585E5335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4E2-4273-96BB-669585E53351}"/>
              </c:ext>
            </c:extLst>
          </c:dPt>
          <c:dLbls>
            <c:dLbl>
              <c:idx val="0"/>
              <c:layout>
                <c:manualLayout>
                  <c:x val="1.0712454295814184E-2"/>
                  <c:y val="7.38037652358022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362604576771689E-2"/>
                  <c:y val="-0.133734744806682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665631151574877E-2"/>
                  <c:y val="-6.1228164135054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760088582677239E-2"/>
                  <c:y val="-7.75851499025718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822366712414814E-2"/>
                  <c:y val="-7.458769146394014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45893076357389E-2"/>
                  <c:y val="9.866807693814393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859375E-3"/>
                  <c:y val="6.36758321273516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2394064903736808E-2"/>
                  <c:y val="3.35515356546636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2573392198807512E-2"/>
                  <c:y val="5.19107922782964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[9]Mes!$A$666:$A$674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[9]Mes!$D$666:$D$674</c:f>
              <c:numCache>
                <c:formatCode>General</c:formatCode>
                <c:ptCount val="9"/>
                <c:pt idx="0">
                  <c:v>10273</c:v>
                </c:pt>
                <c:pt idx="1">
                  <c:v>21301</c:v>
                </c:pt>
                <c:pt idx="2">
                  <c:v>20301</c:v>
                </c:pt>
                <c:pt idx="3">
                  <c:v>1179</c:v>
                </c:pt>
                <c:pt idx="4">
                  <c:v>13402</c:v>
                </c:pt>
                <c:pt idx="5">
                  <c:v>5594</c:v>
                </c:pt>
                <c:pt idx="6">
                  <c:v>11942</c:v>
                </c:pt>
                <c:pt idx="7">
                  <c:v>8746</c:v>
                </c:pt>
                <c:pt idx="8">
                  <c:v>8906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4E2-4273-96BB-669585E53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3862120958284471"/>
          <c:y val="2.726877423904101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848333054112916"/>
          <c:y val="0.28207192384534024"/>
          <c:w val="0.59745686044563573"/>
          <c:h val="0.6141461981431425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B4C-47CA-B423-EC302872953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C-47CA-B423-EC302872953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B4C-47CA-B423-EC302872953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C-47CA-B423-EC302872953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B4C-47CA-B423-EC302872953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C-47CA-B423-EC302872953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B4C-47CA-B423-EC302872953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C-47CA-B423-EC302872953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B4C-47CA-B423-EC302872953C}"/>
              </c:ext>
            </c:extLst>
          </c:dPt>
          <c:dLbls>
            <c:dLbl>
              <c:idx val="0"/>
              <c:layout>
                <c:manualLayout>
                  <c:x val="7.5149941363712516E-3"/>
                  <c:y val="7.01805930975046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790249623052475E-2"/>
                  <c:y val="-7.11552473851216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504239469176596E-2"/>
                  <c:y val="-7.92588719889169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383313787904171E-2"/>
                  <c:y val="-5.72339091941865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9849807337912626E-2"/>
                  <c:y val="-6.80526501351510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2923437761769141E-3"/>
                  <c:y val="-3.01324088220316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3404255319148935E-2"/>
                  <c:y val="0.1343283582089551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3404255319148935E-2"/>
                  <c:y val="6.9651741293532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9740697066488528E-2"/>
                  <c:y val="3.94443636553402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[9]Mes!$A$666:$A$674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[9]Mes!$G$666:$G$674</c:f>
              <c:numCache>
                <c:formatCode>General</c:formatCode>
                <c:ptCount val="9"/>
                <c:pt idx="0">
                  <c:v>27618</c:v>
                </c:pt>
                <c:pt idx="1">
                  <c:v>45154</c:v>
                </c:pt>
                <c:pt idx="2">
                  <c:v>57709</c:v>
                </c:pt>
                <c:pt idx="3">
                  <c:v>6963</c:v>
                </c:pt>
                <c:pt idx="4">
                  <c:v>29981</c:v>
                </c:pt>
                <c:pt idx="5">
                  <c:v>13930</c:v>
                </c:pt>
                <c:pt idx="6">
                  <c:v>70018</c:v>
                </c:pt>
                <c:pt idx="7">
                  <c:v>18566</c:v>
                </c:pt>
                <c:pt idx="8">
                  <c:v>20269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B4C-47CA-B423-EC302872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DE VIAJEROS EN</a:t>
            </a:r>
            <a:r>
              <a:rPr lang="es-ES" sz="1100" b="1" baseline="0"/>
              <a:t> CAMPAMENTOS</a:t>
            </a:r>
            <a:r>
              <a:rPr lang="es-ES" sz="1100" b="1"/>
              <a:t> </a:t>
            </a:r>
          </a:p>
        </c:rich>
      </c:tx>
      <c:layout>
        <c:manualLayout>
          <c:xMode val="edge"/>
          <c:yMode val="edge"/>
          <c:x val="0.18425521856672231"/>
          <c:y val="2.319645669291338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873114594259223E-2"/>
          <c:y val="0.21602047244094483"/>
          <c:w val="0.90601586915519006"/>
          <c:h val="0.6408163265306122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[9]Mes!$B$702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[9]Mes!$C$701:$E$701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[9]Mes!$C$702:$E$702</c:f>
              <c:numCache>
                <c:formatCode>General</c:formatCode>
                <c:ptCount val="3"/>
                <c:pt idx="0">
                  <c:v>64319</c:v>
                </c:pt>
                <c:pt idx="1">
                  <c:v>23783</c:v>
                </c:pt>
                <c:pt idx="2">
                  <c:v>88102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34-4EE2-A640-8AED110D2556}"/>
            </c:ext>
          </c:extLst>
        </c:ser>
        <c:ser>
          <c:idx val="0"/>
          <c:order val="1"/>
          <c:tx>
            <c:strRef>
              <c:f>[9]Mes!$B$703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[9]Mes!$C$701:$E$701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[9]Mes!$C$703:$E$703</c:f>
              <c:numCache>
                <c:formatCode>General</c:formatCode>
                <c:ptCount val="3"/>
                <c:pt idx="0">
                  <c:v>80307</c:v>
                </c:pt>
                <c:pt idx="1">
                  <c:v>21337</c:v>
                </c:pt>
                <c:pt idx="2">
                  <c:v>101644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34-4EE2-A640-8AED110D2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8510296"/>
        <c:axId val="418510688"/>
        <c:axId val="0"/>
      </c:bar3DChart>
      <c:catAx>
        <c:axId val="418510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510688"/>
        <c:crosses val="autoZero"/>
        <c:auto val="0"/>
        <c:lblAlgn val="ctr"/>
        <c:lblOffset val="100"/>
        <c:noMultiLvlLbl val="0"/>
      </c:catAx>
      <c:valAx>
        <c:axId val="418510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510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A5002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636953213868909"/>
          <c:y val="2.4489795918367346E-2"/>
          <c:w val="0.20859390465497629"/>
          <c:h val="0.130612244897959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DE PERNOCTACIONES EN CAMPAMENTOS</a:t>
            </a:r>
          </a:p>
          <a:p>
            <a:pPr>
              <a:defRPr sz="1100" b="1"/>
            </a:pPr>
            <a:r>
              <a:rPr lang="es-ES" sz="1100" b="1"/>
              <a:t> </a:t>
            </a:r>
          </a:p>
        </c:rich>
      </c:tx>
      <c:layout>
        <c:manualLayout>
          <c:xMode val="edge"/>
          <c:yMode val="edge"/>
          <c:x val="0.25658204159457648"/>
          <c:y val="2.74991185803267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057122461236834E-2"/>
          <c:y val="0.20982841697026677"/>
          <c:w val="0.89924037848330052"/>
          <c:h val="0.58200846162886355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[9]Mes!$G$702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[9]Mes!$H$701:$K$701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[9]Mes!$H$702:$K$702</c:f>
              <c:numCache>
                <c:formatCode>General</c:formatCode>
                <c:ptCount val="4"/>
                <c:pt idx="0">
                  <c:v>209681</c:v>
                </c:pt>
                <c:pt idx="1">
                  <c:v>42748</c:v>
                </c:pt>
                <c:pt idx="2">
                  <c:v>252429</c:v>
                </c:pt>
                <c:pt idx="3">
                  <c:v>0.21563887898344478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15-49E7-98AC-FBD540F9ED3A}"/>
            </c:ext>
          </c:extLst>
        </c:ser>
        <c:ser>
          <c:idx val="0"/>
          <c:order val="1"/>
          <c:tx>
            <c:strRef>
              <c:f>[9]Mes!$G$703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[9]Mes!$H$701:$K$701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[9]Mes!$H$703:$K$703</c:f>
              <c:numCache>
                <c:formatCode>General</c:formatCode>
                <c:ptCount val="4"/>
                <c:pt idx="0">
                  <c:v>251032</c:v>
                </c:pt>
                <c:pt idx="1">
                  <c:v>39176</c:v>
                </c:pt>
                <c:pt idx="2">
                  <c:v>290208</c:v>
                </c:pt>
                <c:pt idx="3">
                  <c:v>0.23965870634111858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15-49E7-98AC-FBD540F9E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8511472"/>
        <c:axId val="418876608"/>
        <c:axId val="0"/>
      </c:bar3DChart>
      <c:catAx>
        <c:axId val="41851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876608"/>
        <c:crosses val="autoZero"/>
        <c:auto val="0"/>
        <c:lblAlgn val="ctr"/>
        <c:lblOffset val="100"/>
        <c:noMultiLvlLbl val="0"/>
      </c:catAx>
      <c:valAx>
        <c:axId val="418876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511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1368901130704663"/>
          <c:y val="2.4489795918367346E-2"/>
          <c:w val="0.17680628324501257"/>
          <c:h val="0.130612244897959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9148203070017"/>
          <c:y val="0.33221530944465288"/>
          <c:w val="0.73478338865424242"/>
          <c:h val="0.4463094561226145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253458068583588E-2"/>
                  <c:y val="-8.8551399611004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[3]Oferta!$B$153:$J$153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[3]Oferta!$B$155:$J$155</c:f>
              <c:numCache>
                <c:formatCode>General</c:formatCode>
                <c:ptCount val="9"/>
                <c:pt idx="0">
                  <c:v>55248</c:v>
                </c:pt>
                <c:pt idx="1">
                  <c:v>67400</c:v>
                </c:pt>
                <c:pt idx="2">
                  <c:v>73781</c:v>
                </c:pt>
                <c:pt idx="3">
                  <c:v>31589</c:v>
                </c:pt>
                <c:pt idx="4">
                  <c:v>51657</c:v>
                </c:pt>
                <c:pt idx="5">
                  <c:v>57374</c:v>
                </c:pt>
                <c:pt idx="6">
                  <c:v>26435</c:v>
                </c:pt>
                <c:pt idx="7">
                  <c:v>88888</c:v>
                </c:pt>
                <c:pt idx="8">
                  <c:v>34017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CAMPAMENTOS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4566945667224669"/>
          <c:y val="4.63917525773195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094505142141804E-2"/>
          <c:y val="0.22978277212835832"/>
          <c:w val="0.9299216173726691"/>
          <c:h val="0.58465002176235503"/>
        </c:manualLayout>
      </c:layout>
      <c:lineChart>
        <c:grouping val="standard"/>
        <c:varyColors val="0"/>
        <c:ser>
          <c:idx val="0"/>
          <c:order val="0"/>
          <c:tx>
            <c:strRef>
              <c:f>[9]Mes!$A$733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([9]Mes!$B$732:$J$732,[9]Mes!$B$735:$D$735)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([9]Mes!$B$733:$J$733,[9]Mes!$B$736:$D$736)</c:f>
              <c:numCache>
                <c:formatCode>General</c:formatCode>
                <c:ptCount val="12"/>
                <c:pt idx="0">
                  <c:v>3080</c:v>
                </c:pt>
                <c:pt idx="1">
                  <c:v>3440</c:v>
                </c:pt>
                <c:pt idx="2">
                  <c:v>13765</c:v>
                </c:pt>
                <c:pt idx="3">
                  <c:v>13333</c:v>
                </c:pt>
                <c:pt idx="4">
                  <c:v>22167</c:v>
                </c:pt>
                <c:pt idx="5">
                  <c:v>30817</c:v>
                </c:pt>
                <c:pt idx="6">
                  <c:v>62441</c:v>
                </c:pt>
                <c:pt idx="7">
                  <c:v>88102</c:v>
                </c:pt>
                <c:pt idx="8">
                  <c:v>20369</c:v>
                </c:pt>
                <c:pt idx="9">
                  <c:v>12532</c:v>
                </c:pt>
                <c:pt idx="10">
                  <c:v>3597</c:v>
                </c:pt>
                <c:pt idx="11">
                  <c:v>3263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DB-4F04-BFA3-8EBDAE99C568}"/>
            </c:ext>
          </c:extLst>
        </c:ser>
        <c:ser>
          <c:idx val="1"/>
          <c:order val="1"/>
          <c:tx>
            <c:strRef>
              <c:f>[9]Mes!$A$734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([9]Mes!$B$732:$J$732,[9]Mes!$B$735:$D$735)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([9]Mes!$B$734:$J$734,[9]Mes!$B$737:$D$737)</c:f>
              <c:numCache>
                <c:formatCode>General</c:formatCode>
                <c:ptCount val="12"/>
                <c:pt idx="0">
                  <c:v>3271</c:v>
                </c:pt>
                <c:pt idx="1">
                  <c:v>4107</c:v>
                </c:pt>
                <c:pt idx="2">
                  <c:v>9363</c:v>
                </c:pt>
                <c:pt idx="3">
                  <c:v>22787</c:v>
                </c:pt>
                <c:pt idx="4">
                  <c:v>22379</c:v>
                </c:pt>
                <c:pt idx="5">
                  <c:v>32904</c:v>
                </c:pt>
                <c:pt idx="6">
                  <c:v>68012</c:v>
                </c:pt>
                <c:pt idx="7">
                  <c:v>101644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DB-4F04-BFA3-8EBDAE99C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77392"/>
        <c:axId val="418877784"/>
      </c:lineChart>
      <c:catAx>
        <c:axId val="4188773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877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877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8773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044935436895969"/>
          <c:y val="3.6600720136113638E-2"/>
          <c:w val="0.1955905678306506"/>
          <c:h val="0.1255244727574882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CAMPAMENTOS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6106260740208779"/>
          <c:y val="4.4773524596554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2566420436991058"/>
          <c:w val="0.91960931630353115"/>
          <c:h val="0.60177121165309488"/>
        </c:manualLayout>
      </c:layout>
      <c:lineChart>
        <c:grouping val="standard"/>
        <c:varyColors val="0"/>
        <c:ser>
          <c:idx val="0"/>
          <c:order val="0"/>
          <c:tx>
            <c:strRef>
              <c:f>[9]Mes!$A$754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([9]Mes!$B$753:$J$753,[9]Mes!$B$756:$D$756)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([9]Mes!$B$754:$J$754,[9]Mes!$B$757:$D$757)</c:f>
              <c:numCache>
                <c:formatCode>General</c:formatCode>
                <c:ptCount val="12"/>
                <c:pt idx="0">
                  <c:v>4582</c:v>
                </c:pt>
                <c:pt idx="1">
                  <c:v>4851</c:v>
                </c:pt>
                <c:pt idx="2">
                  <c:v>29415</c:v>
                </c:pt>
                <c:pt idx="3">
                  <c:v>23206</c:v>
                </c:pt>
                <c:pt idx="4">
                  <c:v>43884</c:v>
                </c:pt>
                <c:pt idx="5">
                  <c:v>68119</c:v>
                </c:pt>
                <c:pt idx="6">
                  <c:v>156839</c:v>
                </c:pt>
                <c:pt idx="7">
                  <c:v>252429</c:v>
                </c:pt>
                <c:pt idx="8">
                  <c:v>41034</c:v>
                </c:pt>
                <c:pt idx="9">
                  <c:v>21531</c:v>
                </c:pt>
                <c:pt idx="10">
                  <c:v>5577</c:v>
                </c:pt>
                <c:pt idx="11">
                  <c:v>4603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BC-4E97-8F91-EB7CE6F58A96}"/>
            </c:ext>
          </c:extLst>
        </c:ser>
        <c:ser>
          <c:idx val="1"/>
          <c:order val="1"/>
          <c:tx>
            <c:strRef>
              <c:f>[9]Mes!$A$755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([9]Mes!$B$753:$J$753,[9]Mes!$B$756:$D$756)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([9]Mes!$B$755:$J$755,[9]Mes!$B$758:$D$758)</c:f>
              <c:numCache>
                <c:formatCode>General</c:formatCode>
                <c:ptCount val="12"/>
                <c:pt idx="0">
                  <c:v>4373</c:v>
                </c:pt>
                <c:pt idx="1">
                  <c:v>5935</c:v>
                </c:pt>
                <c:pt idx="2">
                  <c:v>14616</c:v>
                </c:pt>
                <c:pt idx="3">
                  <c:v>52117</c:v>
                </c:pt>
                <c:pt idx="4">
                  <c:v>44791</c:v>
                </c:pt>
                <c:pt idx="5">
                  <c:v>72441</c:v>
                </c:pt>
                <c:pt idx="6">
                  <c:v>176539</c:v>
                </c:pt>
                <c:pt idx="7">
                  <c:v>290208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BC-4E97-8F91-EB7CE6F58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78568"/>
        <c:axId val="418878960"/>
      </c:lineChart>
      <c:catAx>
        <c:axId val="418878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878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878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8785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142937751673549"/>
          <c:y val="3.6975520386684335E-2"/>
          <c:w val="0.1940627698410663"/>
          <c:h val="0.1186372495517268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DISTRIBUCIÓN PROVINCIAL DEL Nº DE VIAJEROS</a:t>
            </a:r>
          </a:p>
        </c:rich>
      </c:tx>
      <c:layout>
        <c:manualLayout>
          <c:xMode val="edge"/>
          <c:yMode val="edge"/>
          <c:x val="0.22543351825340016"/>
          <c:y val="2.127660513024107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11251554082056"/>
          <c:y val="0.31092500764223274"/>
          <c:w val="0.55167697408269301"/>
          <c:h val="0.6481209735146743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EFC-4A64-BFEC-3FC0BE02DC7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EFC-4A64-BFEC-3FC0BE02DC7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EFC-4A64-BFEC-3FC0BE02DC7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EFC-4A64-BFEC-3FC0BE02DC7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EFC-4A64-BFEC-3FC0BE02DC7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EFC-4A64-BFEC-3FC0BE02DC7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EFC-4A64-BFEC-3FC0BE02DC7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EFC-4A64-BFEC-3FC0BE02DC7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EFC-4A64-BFEC-3FC0BE02DC71}"/>
              </c:ext>
            </c:extLst>
          </c:dPt>
          <c:dLbls>
            <c:dLbl>
              <c:idx val="0"/>
              <c:layout>
                <c:manualLayout>
                  <c:x val="7.7810896107622174E-3"/>
                  <c:y val="-2.03555237413505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6503143381781269E-3"/>
                  <c:y val="-0.101683820991389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58399632347469E-2"/>
                  <c:y val="3.63164861640618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2058536182719391E-3"/>
                  <c:y val="-7.519071755245814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2541348210753464E-3"/>
                  <c:y val="1.32472923943990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574484363543626E-2"/>
                  <c:y val="-5.52592857710967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564663273853078E-2"/>
                  <c:y val="-9.75760675606411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5926239626366513E-2"/>
                  <c:y val="-0.1205638006687057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0214702413210494E-2"/>
                  <c:y val="-3.5464885071184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[9]Mes!$A$786:$A$794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[9]Mes!$D$786:$D$794</c:f>
              <c:numCache>
                <c:formatCode>General</c:formatCode>
                <c:ptCount val="9"/>
                <c:pt idx="0">
                  <c:v>1488</c:v>
                </c:pt>
                <c:pt idx="1">
                  <c:v>11989</c:v>
                </c:pt>
                <c:pt idx="2">
                  <c:v>23794</c:v>
                </c:pt>
                <c:pt idx="3">
                  <c:v>5065</c:v>
                </c:pt>
                <c:pt idx="4">
                  <c:v>5635</c:v>
                </c:pt>
                <c:pt idx="5">
                  <c:v>2944</c:v>
                </c:pt>
                <c:pt idx="6">
                  <c:v>1030</c:v>
                </c:pt>
                <c:pt idx="7">
                  <c:v>670</c:v>
                </c:pt>
                <c:pt idx="8">
                  <c:v>1870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EFC-4A64-BFEC-3FC0BE02D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20032327138429182"/>
          <c:y val="4.219397772128877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38425429916908"/>
          <c:y val="0.34251968503937008"/>
          <c:w val="0.60122601827695676"/>
          <c:h val="0.5816483994777035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199-459B-8702-C5940CC27E4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99-459B-8702-C5940CC27E4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199-459B-8702-C5940CC27E4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99-459B-8702-C5940CC27E4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199-459B-8702-C5940CC27E4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99-459B-8702-C5940CC27E4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199-459B-8702-C5940CC27E4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99-459B-8702-C5940CC27E4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199-459B-8702-C5940CC27E48}"/>
              </c:ext>
            </c:extLst>
          </c:dPt>
          <c:dLbls>
            <c:dLbl>
              <c:idx val="0"/>
              <c:layout>
                <c:manualLayout>
                  <c:x val="-7.0487315251493744E-3"/>
                  <c:y val="-7.50769667305100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62057190643638E-2"/>
                  <c:y val="-9.02765532686792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0481546338623975"/>
                  <c:y val="4.62041569128183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4744065787569865E-3"/>
                  <c:y val="-2.00368872809817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2366312113446071E-3"/>
                  <c:y val="4.526156896407450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268860569266821E-2"/>
                  <c:y val="-0.1049264787847464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6699697675108881E-4"/>
                  <c:y val="-5.67711105077382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4824613604535273E-2"/>
                  <c:y val="-8.88843624276695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7399389713451855E-2"/>
                  <c:y val="-3.376625219144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[9]Mes!$A$786:$A$794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[9]Mes!$G$786:$G$794</c:f>
              <c:numCache>
                <c:formatCode>General</c:formatCode>
                <c:ptCount val="9"/>
                <c:pt idx="0">
                  <c:v>15695</c:v>
                </c:pt>
                <c:pt idx="1">
                  <c:v>30456</c:v>
                </c:pt>
                <c:pt idx="2">
                  <c:v>34713</c:v>
                </c:pt>
                <c:pt idx="3">
                  <c:v>9650</c:v>
                </c:pt>
                <c:pt idx="4">
                  <c:v>7631</c:v>
                </c:pt>
                <c:pt idx="5">
                  <c:v>7244</c:v>
                </c:pt>
                <c:pt idx="6">
                  <c:v>6882</c:v>
                </c:pt>
                <c:pt idx="7">
                  <c:v>1062</c:v>
                </c:pt>
                <c:pt idx="8">
                  <c:v>1933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199-459B-8702-C5940CC2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Nº DE ESTABLECIMIENTOS</a:t>
            </a:r>
          </a:p>
        </c:rich>
      </c:tx>
      <c:layout>
        <c:manualLayout>
          <c:xMode val="edge"/>
          <c:yMode val="edge"/>
          <c:x val="0.27989392428566517"/>
          <c:y val="3.17754860288481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4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297906583628425E-2"/>
          <c:y val="0.18722353842937775"/>
          <c:w val="0.93739579598237233"/>
          <c:h val="0.6877764615706222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'[9]Oferta '!$A$7</c:f>
              <c:strCache>
                <c:ptCount val="1"/>
                <c:pt idx="0">
                  <c:v>AGOSTO_2016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('[9]Oferta '!$B$7,'[9]Oferta '!$D$7,'[9]Oferta '!$F$7,'[9]Oferta '!$H$7,'[9]Oferta '!$J$7)</c:f>
              <c:numCache>
                <c:formatCode>General</c:formatCode>
                <c:ptCount val="5"/>
                <c:pt idx="0">
                  <c:v>1896</c:v>
                </c:pt>
                <c:pt idx="1">
                  <c:v>119</c:v>
                </c:pt>
                <c:pt idx="2">
                  <c:v>3785</c:v>
                </c:pt>
                <c:pt idx="3">
                  <c:v>0</c:v>
                </c:pt>
                <c:pt idx="4">
                  <c:v>5800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AC-482C-B5F4-7748E08FACF8}"/>
            </c:ext>
          </c:extLst>
        </c:ser>
        <c:ser>
          <c:idx val="1"/>
          <c:order val="1"/>
          <c:tx>
            <c:strRef>
              <c:f>'[9]Oferta '!$A$8</c:f>
              <c:strCache>
                <c:ptCount val="1"/>
                <c:pt idx="0">
                  <c:v>AGOSTO_2017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('[9]Oferta '!$B$8,'[9]Oferta '!$D$8,'[9]Oferta '!$F$8,'[9]Oferta '!$H$8,'[9]Oferta '!$J$8)</c:f>
              <c:numCache>
                <c:formatCode>General</c:formatCode>
                <c:ptCount val="5"/>
                <c:pt idx="0">
                  <c:v>1890</c:v>
                </c:pt>
                <c:pt idx="1">
                  <c:v>118</c:v>
                </c:pt>
                <c:pt idx="2">
                  <c:v>3911</c:v>
                </c:pt>
                <c:pt idx="3">
                  <c:v>275</c:v>
                </c:pt>
                <c:pt idx="4">
                  <c:v>6194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AC-482C-B5F4-7748E08FA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9137696"/>
        <c:axId val="419138088"/>
        <c:axId val="0"/>
      </c:bar3DChart>
      <c:catAx>
        <c:axId val="4191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s-ES"/>
          </a:p>
        </c:txPr>
        <c:crossAx val="419138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138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137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602757624729228"/>
          <c:y val="1.8749999999999999E-2"/>
          <c:w val="0.29382182030739606"/>
          <c:h val="0.1187500000000000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Nº DE PLAZAS</a:t>
            </a:r>
          </a:p>
        </c:rich>
      </c:tx>
      <c:layout>
        <c:manualLayout>
          <c:xMode val="edge"/>
          <c:yMode val="edge"/>
          <c:x val="0.34597248420870474"/>
          <c:y val="3.4161979752530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5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864077669902911"/>
          <c:y val="0.15833696569178854"/>
          <c:w val="0.79029126213592249"/>
          <c:h val="0.75077755905511812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'[9]Oferta '!$A$7</c:f>
              <c:strCache>
                <c:ptCount val="1"/>
                <c:pt idx="0">
                  <c:v>AGOSTO_2016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('[9]Oferta '!$C$7,'[9]Oferta '!$E$7,'[9]Oferta '!$G$7,'[9]Oferta '!$I$7,'[9]Oferta '!$K$7)</c:f>
              <c:numCache>
                <c:formatCode>General</c:formatCode>
                <c:ptCount val="5"/>
                <c:pt idx="0">
                  <c:v>71339</c:v>
                </c:pt>
                <c:pt idx="1">
                  <c:v>42668</c:v>
                </c:pt>
                <c:pt idx="2">
                  <c:v>33364</c:v>
                </c:pt>
                <c:pt idx="3">
                  <c:v>0</c:v>
                </c:pt>
                <c:pt idx="4">
                  <c:v>147371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E8-42B3-963F-C6EE87D6040E}"/>
            </c:ext>
          </c:extLst>
        </c:ser>
        <c:ser>
          <c:idx val="1"/>
          <c:order val="1"/>
          <c:tx>
            <c:strRef>
              <c:f>'[9]Oferta '!$A$8</c:f>
              <c:strCache>
                <c:ptCount val="1"/>
                <c:pt idx="0">
                  <c:v>AGOSTO_2017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('[9]Oferta '!$C$8,'[9]Oferta '!$E$8,'[9]Oferta '!$G$8,'[9]Oferta '!$I$8,'[9]Oferta '!$K$8)</c:f>
              <c:numCache>
                <c:formatCode>General</c:formatCode>
                <c:ptCount val="5"/>
                <c:pt idx="0">
                  <c:v>71405</c:v>
                </c:pt>
                <c:pt idx="1">
                  <c:v>42630</c:v>
                </c:pt>
                <c:pt idx="2">
                  <c:v>34630</c:v>
                </c:pt>
                <c:pt idx="3">
                  <c:v>11389</c:v>
                </c:pt>
                <c:pt idx="4">
                  <c:v>160054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E8-42B3-963F-C6EE87D60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9138872"/>
        <c:axId val="419139264"/>
        <c:axId val="0"/>
      </c:bar3DChart>
      <c:catAx>
        <c:axId val="419138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13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1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138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8101998788612961"/>
          <c:y val="1.8633647356580428E-2"/>
          <c:w val="0.29296910963052697"/>
          <c:h val="0.1304351086548963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7817424"/>
        <c:axId val="307817032"/>
      </c:barChart>
      <c:catAx>
        <c:axId val="307817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817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81703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8174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EXTRANJEROS</a:t>
            </a:r>
          </a:p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[4]Mes!$B$94:$B$108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China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Portugal</c:v>
                </c:pt>
                <c:pt idx="12">
                  <c:v>Benelux (Bélgica, Holanda y Luxemburgo)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[4]Mes!$C$94:$C$108</c:f>
              <c:numCache>
                <c:formatCode>General</c:formatCode>
                <c:ptCount val="15"/>
                <c:pt idx="0">
                  <c:v>3.8950886577367783E-2</c:v>
                </c:pt>
                <c:pt idx="1">
                  <c:v>6.6354125738143921E-2</c:v>
                </c:pt>
                <c:pt idx="2">
                  <c:v>8.2928858697414398E-2</c:v>
                </c:pt>
                <c:pt idx="3">
                  <c:v>1.3745184056460857E-2</c:v>
                </c:pt>
                <c:pt idx="4">
                  <c:v>1.384368073195219E-2</c:v>
                </c:pt>
                <c:pt idx="5">
                  <c:v>1.6994748264551163E-2</c:v>
                </c:pt>
                <c:pt idx="6">
                  <c:v>1.7215438187122345E-2</c:v>
                </c:pt>
                <c:pt idx="7">
                  <c:v>1.9059032201766968E-2</c:v>
                </c:pt>
                <c:pt idx="8">
                  <c:v>5.193619430065155E-2</c:v>
                </c:pt>
                <c:pt idx="9">
                  <c:v>6.7744776606559753E-2</c:v>
                </c:pt>
                <c:pt idx="10">
                  <c:v>9.3280747532844543E-2</c:v>
                </c:pt>
                <c:pt idx="11">
                  <c:v>9.5748044550418854E-2</c:v>
                </c:pt>
                <c:pt idx="12">
                  <c:v>9.7165234386920929E-2</c:v>
                </c:pt>
                <c:pt idx="13">
                  <c:v>0.12298980355262756</c:v>
                </c:pt>
                <c:pt idx="14">
                  <c:v>0.20204326510429382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7818208"/>
        <c:axId val="307819384"/>
      </c:barChart>
      <c:catAx>
        <c:axId val="307818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819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819384"/>
        <c:scaling>
          <c:orientation val="minMax"/>
          <c:max val="0.25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81820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[5]Mes!$A$206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7820168"/>
        <c:axId val="307820560"/>
        <c:axId val="0"/>
      </c:bar3DChart>
      <c:catAx>
        <c:axId val="307820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820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820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820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[5]Mes!$A$223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8196744"/>
        <c:axId val="308197136"/>
        <c:axId val="0"/>
      </c:bar3DChart>
      <c:catAx>
        <c:axId val="308196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97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8197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96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7" Type="http://schemas.openxmlformats.org/officeDocument/2006/relationships/chart" Target="../charts/chart3.xml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0" Type="http://schemas.openxmlformats.org/officeDocument/2006/relationships/chart" Target="../charts/chart16.xml"/><Relationship Id="rId29" Type="http://schemas.openxmlformats.org/officeDocument/2006/relationships/chart" Target="../charts/chart25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5" Type="http://schemas.openxmlformats.org/officeDocument/2006/relationships/chart" Target="../charts/chart1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10" Type="http://schemas.openxmlformats.org/officeDocument/2006/relationships/chart" Target="../charts/chart6.xml"/><Relationship Id="rId19" Type="http://schemas.openxmlformats.org/officeDocument/2006/relationships/chart" Target="../charts/chart15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103</xdr:row>
      <xdr:rowOff>152400</xdr:rowOff>
    </xdr:from>
    <xdr:to>
      <xdr:col>14</xdr:col>
      <xdr:colOff>649750</xdr:colOff>
      <xdr:row>225</xdr:row>
      <xdr:rowOff>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50125"/>
          <a:ext cx="12303794" cy="1960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1359</xdr:row>
      <xdr:rowOff>0</xdr:rowOff>
    </xdr:from>
    <xdr:to>
      <xdr:col>11</xdr:col>
      <xdr:colOff>628650</xdr:colOff>
      <xdr:row>1359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1457</xdr:row>
      <xdr:rowOff>66675</xdr:rowOff>
    </xdr:from>
    <xdr:to>
      <xdr:col>11</xdr:col>
      <xdr:colOff>723900</xdr:colOff>
      <xdr:row>1476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1116</xdr:row>
      <xdr:rowOff>0</xdr:rowOff>
    </xdr:from>
    <xdr:to>
      <xdr:col>11</xdr:col>
      <xdr:colOff>28575</xdr:colOff>
      <xdr:row>1125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1186</xdr:row>
      <xdr:rowOff>0</xdr:rowOff>
    </xdr:from>
    <xdr:to>
      <xdr:col>9</xdr:col>
      <xdr:colOff>9525</xdr:colOff>
      <xdr:row>1195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1197</xdr:row>
      <xdr:rowOff>0</xdr:rowOff>
    </xdr:from>
    <xdr:to>
      <xdr:col>7</xdr:col>
      <xdr:colOff>571500</xdr:colOff>
      <xdr:row>1206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123825</xdr:colOff>
      <xdr:row>1186</xdr:row>
      <xdr:rowOff>0</xdr:rowOff>
    </xdr:from>
    <xdr:to>
      <xdr:col>14</xdr:col>
      <xdr:colOff>695325</xdr:colOff>
      <xdr:row>1194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438150</xdr:colOff>
      <xdr:row>1303</xdr:row>
      <xdr:rowOff>0</xdr:rowOff>
    </xdr:from>
    <xdr:to>
      <xdr:col>14</xdr:col>
      <xdr:colOff>609600</xdr:colOff>
      <xdr:row>1312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289</xdr:row>
      <xdr:rowOff>0</xdr:rowOff>
    </xdr:from>
    <xdr:to>
      <xdr:col>13</xdr:col>
      <xdr:colOff>733425</xdr:colOff>
      <xdr:row>289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325</xdr:row>
      <xdr:rowOff>0</xdr:rowOff>
    </xdr:from>
    <xdr:to>
      <xdr:col>14</xdr:col>
      <xdr:colOff>0</xdr:colOff>
      <xdr:row>325</xdr:row>
      <xdr:rowOff>0</xdr:rowOff>
    </xdr:to>
    <xdr:graphicFrame macro="">
      <xdr:nvGraphicFramePr>
        <xdr:cNvPr id="14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541</xdr:row>
      <xdr:rowOff>0</xdr:rowOff>
    </xdr:from>
    <xdr:to>
      <xdr:col>12</xdr:col>
      <xdr:colOff>0</xdr:colOff>
      <xdr:row>541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541</xdr:row>
      <xdr:rowOff>0</xdr:rowOff>
    </xdr:from>
    <xdr:to>
      <xdr:col>12</xdr:col>
      <xdr:colOff>0</xdr:colOff>
      <xdr:row>541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38100</xdr:colOff>
      <xdr:row>1082</xdr:row>
      <xdr:rowOff>295275</xdr:rowOff>
    </xdr:from>
    <xdr:to>
      <xdr:col>14</xdr:col>
      <xdr:colOff>561975</xdr:colOff>
      <xdr:row>1091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1083</xdr:row>
      <xdr:rowOff>0</xdr:rowOff>
    </xdr:from>
    <xdr:to>
      <xdr:col>8</xdr:col>
      <xdr:colOff>657225</xdr:colOff>
      <xdr:row>1092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1134</xdr:row>
      <xdr:rowOff>0</xdr:rowOff>
    </xdr:from>
    <xdr:to>
      <xdr:col>12</xdr:col>
      <xdr:colOff>0</xdr:colOff>
      <xdr:row>1143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733425</xdr:colOff>
      <xdr:row>1243</xdr:row>
      <xdr:rowOff>0</xdr:rowOff>
    </xdr:from>
    <xdr:to>
      <xdr:col>12</xdr:col>
      <xdr:colOff>0</xdr:colOff>
      <xdr:row>1252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1262</xdr:row>
      <xdr:rowOff>0</xdr:rowOff>
    </xdr:from>
    <xdr:to>
      <xdr:col>12</xdr:col>
      <xdr:colOff>28575</xdr:colOff>
      <xdr:row>1272</xdr:row>
      <xdr:rowOff>9525</xdr:rowOff>
    </xdr:to>
    <xdr:graphicFrame macro="">
      <xdr:nvGraphicFramePr>
        <xdr:cNvPr id="21" name="Gráfico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581025</xdr:colOff>
      <xdr:row>1303</xdr:row>
      <xdr:rowOff>0</xdr:rowOff>
    </xdr:from>
    <xdr:to>
      <xdr:col>8</xdr:col>
      <xdr:colOff>57150</xdr:colOff>
      <xdr:row>1312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790575</xdr:colOff>
      <xdr:row>1197</xdr:row>
      <xdr:rowOff>9525</xdr:rowOff>
    </xdr:from>
    <xdr:to>
      <xdr:col>14</xdr:col>
      <xdr:colOff>419099</xdr:colOff>
      <xdr:row>1205</xdr:row>
      <xdr:rowOff>295275</xdr:rowOff>
    </xdr:to>
    <xdr:graphicFrame macro="">
      <xdr:nvGraphicFramePr>
        <xdr:cNvPr id="88" name="Gráfico 12">
          <a:extLst>
            <a:ext uri="{FF2B5EF4-FFF2-40B4-BE49-F238E27FC236}">
              <a16:creationId xmlns="" xmlns:a16="http://schemas.microsoft.com/office/drawing/2014/main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0</xdr:colOff>
      <xdr:row>245</xdr:row>
      <xdr:rowOff>0</xdr:rowOff>
    </xdr:from>
    <xdr:to>
      <xdr:col>14</xdr:col>
      <xdr:colOff>0</xdr:colOff>
      <xdr:row>266</xdr:row>
      <xdr:rowOff>0</xdr:rowOff>
    </xdr:to>
    <xdr:graphicFrame macro="">
      <xdr:nvGraphicFramePr>
        <xdr:cNvPr id="26" name="Gráfico 22">
          <a:extLst>
            <a:ext uri="{FF2B5EF4-FFF2-40B4-BE49-F238E27FC236}">
              <a16:creationId xmlns:a16="http://schemas.microsoft.com/office/drawing/2014/main" xmlns="" id="{DF764403-F287-4E5A-A002-F79E2A243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0</xdr:colOff>
      <xdr:row>268</xdr:row>
      <xdr:rowOff>0</xdr:rowOff>
    </xdr:from>
    <xdr:to>
      <xdr:col>14</xdr:col>
      <xdr:colOff>0</xdr:colOff>
      <xdr:row>288</xdr:row>
      <xdr:rowOff>304800</xdr:rowOff>
    </xdr:to>
    <xdr:graphicFrame macro="">
      <xdr:nvGraphicFramePr>
        <xdr:cNvPr id="28" name="Gráfico 24">
          <a:extLst>
            <a:ext uri="{FF2B5EF4-FFF2-40B4-BE49-F238E27FC236}">
              <a16:creationId xmlns:a16="http://schemas.microsoft.com/office/drawing/2014/main" xmlns="" id="{5B1C70EA-9BB7-412F-B982-9A9358A31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0</xdr:colOff>
      <xdr:row>289</xdr:row>
      <xdr:rowOff>0</xdr:rowOff>
    </xdr:from>
    <xdr:to>
      <xdr:col>14</xdr:col>
      <xdr:colOff>0</xdr:colOff>
      <xdr:row>306</xdr:row>
      <xdr:rowOff>12700</xdr:rowOff>
    </xdr:to>
    <xdr:graphicFrame macro="">
      <xdr:nvGraphicFramePr>
        <xdr:cNvPr id="31" name="Gráfico 23">
          <a:extLst>
            <a:ext uri="{FF2B5EF4-FFF2-40B4-BE49-F238E27FC236}">
              <a16:creationId xmlns:a16="http://schemas.microsoft.com/office/drawing/2014/main" xmlns="" id="{01EED54D-3540-4310-83BD-32DD3FE12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0</xdr:colOff>
      <xdr:row>308</xdr:row>
      <xdr:rowOff>0</xdr:rowOff>
    </xdr:from>
    <xdr:to>
      <xdr:col>14</xdr:col>
      <xdr:colOff>25400</xdr:colOff>
      <xdr:row>325</xdr:row>
      <xdr:rowOff>0</xdr:rowOff>
    </xdr:to>
    <xdr:graphicFrame macro="">
      <xdr:nvGraphicFramePr>
        <xdr:cNvPr id="33" name="Gráfico 25">
          <a:extLst>
            <a:ext uri="{FF2B5EF4-FFF2-40B4-BE49-F238E27FC236}">
              <a16:creationId xmlns:a16="http://schemas.microsoft.com/office/drawing/2014/main" xmlns="" id="{9E5282F8-8FB8-4E14-83CE-D9CA3FA7F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342</xdr:row>
      <xdr:rowOff>0</xdr:rowOff>
    </xdr:from>
    <xdr:to>
      <xdr:col>13</xdr:col>
      <xdr:colOff>736600</xdr:colOff>
      <xdr:row>350</xdr:row>
      <xdr:rowOff>304800</xdr:rowOff>
    </xdr:to>
    <xdr:graphicFrame macro="">
      <xdr:nvGraphicFramePr>
        <xdr:cNvPr id="35" name="Gráfico 2">
          <a:extLst>
            <a:ext uri="{FF2B5EF4-FFF2-40B4-BE49-F238E27FC236}">
              <a16:creationId xmlns:a16="http://schemas.microsoft.com/office/drawing/2014/main" xmlns="" id="{EE2FE435-8753-415C-82DC-38D94AB1C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360</xdr:row>
      <xdr:rowOff>0</xdr:rowOff>
    </xdr:from>
    <xdr:to>
      <xdr:col>7</xdr:col>
      <xdr:colOff>939800</xdr:colOff>
      <xdr:row>368</xdr:row>
      <xdr:rowOff>0</xdr:rowOff>
    </xdr:to>
    <xdr:graphicFrame macro="">
      <xdr:nvGraphicFramePr>
        <xdr:cNvPr id="37" name="Gráfico 9">
          <a:extLst>
            <a:ext uri="{FF2B5EF4-FFF2-40B4-BE49-F238E27FC236}">
              <a16:creationId xmlns:a16="http://schemas.microsoft.com/office/drawing/2014/main" xmlns="" id="{0B2B9E1C-8BB8-4351-A629-3927CA5D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</xdr:colOff>
      <xdr:row>375</xdr:row>
      <xdr:rowOff>0</xdr:rowOff>
    </xdr:from>
    <xdr:to>
      <xdr:col>14</xdr:col>
      <xdr:colOff>1</xdr:colOff>
      <xdr:row>383</xdr:row>
      <xdr:rowOff>0</xdr:rowOff>
    </xdr:to>
    <xdr:graphicFrame macro="">
      <xdr:nvGraphicFramePr>
        <xdr:cNvPr id="39" name="Gráfico 46">
          <a:extLst>
            <a:ext uri="{FF2B5EF4-FFF2-40B4-BE49-F238E27FC236}">
              <a16:creationId xmlns:a16="http://schemas.microsoft.com/office/drawing/2014/main" xmlns="" id="{9B872179-2F28-420F-A0FF-453AA5590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9</xdr:col>
      <xdr:colOff>927100</xdr:colOff>
      <xdr:row>398</xdr:row>
      <xdr:rowOff>304800</xdr:rowOff>
    </xdr:to>
    <xdr:graphicFrame macro="">
      <xdr:nvGraphicFramePr>
        <xdr:cNvPr id="41" name="Gráfico 10">
          <a:extLst>
            <a:ext uri="{FF2B5EF4-FFF2-40B4-BE49-F238E27FC236}">
              <a16:creationId xmlns:a16="http://schemas.microsoft.com/office/drawing/2014/main" xmlns="" id="{A7547015-B81F-47E1-B725-6F99644DC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</xdr:colOff>
      <xdr:row>406</xdr:row>
      <xdr:rowOff>0</xdr:rowOff>
    </xdr:from>
    <xdr:to>
      <xdr:col>14</xdr:col>
      <xdr:colOff>0</xdr:colOff>
      <xdr:row>414</xdr:row>
      <xdr:rowOff>0</xdr:rowOff>
    </xdr:to>
    <xdr:graphicFrame macro="">
      <xdr:nvGraphicFramePr>
        <xdr:cNvPr id="43" name="Gráfico 49">
          <a:extLst>
            <a:ext uri="{FF2B5EF4-FFF2-40B4-BE49-F238E27FC236}">
              <a16:creationId xmlns:a16="http://schemas.microsoft.com/office/drawing/2014/main" xmlns="" id="{B28C749A-AF1C-45FD-BB4C-6F0DBA2EA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430</xdr:row>
      <xdr:rowOff>304800</xdr:rowOff>
    </xdr:to>
    <xdr:graphicFrame macro="">
      <xdr:nvGraphicFramePr>
        <xdr:cNvPr id="44" name="Gráfico 19">
          <a:extLst>
            <a:ext uri="{FF2B5EF4-FFF2-40B4-BE49-F238E27FC236}">
              <a16:creationId xmlns:a16="http://schemas.microsoft.com/office/drawing/2014/main" xmlns="" id="{EB88CDE0-D7E5-4569-BCC8-0D46B2CF7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432</xdr:row>
      <xdr:rowOff>0</xdr:rowOff>
    </xdr:from>
    <xdr:to>
      <xdr:col>13</xdr:col>
      <xdr:colOff>736600</xdr:colOff>
      <xdr:row>440</xdr:row>
      <xdr:rowOff>0</xdr:rowOff>
    </xdr:to>
    <xdr:graphicFrame macro="">
      <xdr:nvGraphicFramePr>
        <xdr:cNvPr id="46" name="Gráfico 11">
          <a:extLst>
            <a:ext uri="{FF2B5EF4-FFF2-40B4-BE49-F238E27FC236}">
              <a16:creationId xmlns:a16="http://schemas.microsoft.com/office/drawing/2014/main" xmlns="" id="{9A3A9F86-A83F-4269-A53E-E7EC8F696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12701</xdr:colOff>
      <xdr:row>447</xdr:row>
      <xdr:rowOff>25401</xdr:rowOff>
    </xdr:from>
    <xdr:to>
      <xdr:col>14</xdr:col>
      <xdr:colOff>0</xdr:colOff>
      <xdr:row>455</xdr:row>
      <xdr:rowOff>12700</xdr:rowOff>
    </xdr:to>
    <xdr:graphicFrame macro="">
      <xdr:nvGraphicFramePr>
        <xdr:cNvPr id="47" name="Gráfico 50">
          <a:extLst>
            <a:ext uri="{FF2B5EF4-FFF2-40B4-BE49-F238E27FC236}">
              <a16:creationId xmlns:a16="http://schemas.microsoft.com/office/drawing/2014/main" xmlns="" id="{69CF219E-3D2F-4D76-8EEF-E15B5B320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462</xdr:row>
      <xdr:rowOff>0</xdr:rowOff>
    </xdr:from>
    <xdr:to>
      <xdr:col>10</xdr:col>
      <xdr:colOff>0</xdr:colOff>
      <xdr:row>469</xdr:row>
      <xdr:rowOff>304800</xdr:rowOff>
    </xdr:to>
    <xdr:graphicFrame macro="">
      <xdr:nvGraphicFramePr>
        <xdr:cNvPr id="48" name="Gráfico 20">
          <a:extLst>
            <a:ext uri="{FF2B5EF4-FFF2-40B4-BE49-F238E27FC236}">
              <a16:creationId xmlns:a16="http://schemas.microsoft.com/office/drawing/2014/main" xmlns="" id="{226E58E5-3ACA-4EAF-A8BE-97CF9D7FC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471</xdr:row>
      <xdr:rowOff>0</xdr:rowOff>
    </xdr:from>
    <xdr:to>
      <xdr:col>13</xdr:col>
      <xdr:colOff>736600</xdr:colOff>
      <xdr:row>477</xdr:row>
      <xdr:rowOff>304800</xdr:rowOff>
    </xdr:to>
    <xdr:graphicFrame macro="">
      <xdr:nvGraphicFramePr>
        <xdr:cNvPr id="50" name="Gráfico 7">
          <a:extLst>
            <a:ext uri="{FF2B5EF4-FFF2-40B4-BE49-F238E27FC236}">
              <a16:creationId xmlns:a16="http://schemas.microsoft.com/office/drawing/2014/main" xmlns="" id="{34FBF5C7-AA73-44BE-8639-B58BF9202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484</xdr:row>
      <xdr:rowOff>0</xdr:rowOff>
    </xdr:from>
    <xdr:to>
      <xdr:col>13</xdr:col>
      <xdr:colOff>723899</xdr:colOff>
      <xdr:row>492</xdr:row>
      <xdr:rowOff>12700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D5C78F2A-9317-4919-B5FE-594F195A2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50800</xdr:colOff>
      <xdr:row>559</xdr:row>
      <xdr:rowOff>0</xdr:rowOff>
    </xdr:from>
    <xdr:to>
      <xdr:col>7</xdr:col>
      <xdr:colOff>368300</xdr:colOff>
      <xdr:row>567</xdr:row>
      <xdr:rowOff>0</xdr:rowOff>
    </xdr:to>
    <xdr:graphicFrame macro="">
      <xdr:nvGraphicFramePr>
        <xdr:cNvPr id="54" name="Gráfico 13">
          <a:extLst>
            <a:ext uri="{FF2B5EF4-FFF2-40B4-BE49-F238E27FC236}">
              <a16:creationId xmlns:a16="http://schemas.microsoft.com/office/drawing/2014/main" xmlns="" id="{79203F96-4C64-4CDD-B63B-9CA4F3F3B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</xdr:col>
      <xdr:colOff>558800</xdr:colOff>
      <xdr:row>559</xdr:row>
      <xdr:rowOff>0</xdr:rowOff>
    </xdr:from>
    <xdr:to>
      <xdr:col>14</xdr:col>
      <xdr:colOff>635000</xdr:colOff>
      <xdr:row>567</xdr:row>
      <xdr:rowOff>12700</xdr:rowOff>
    </xdr:to>
    <xdr:graphicFrame macro="">
      <xdr:nvGraphicFramePr>
        <xdr:cNvPr id="55" name="Gráfico 14">
          <a:extLst>
            <a:ext uri="{FF2B5EF4-FFF2-40B4-BE49-F238E27FC236}">
              <a16:creationId xmlns:a16="http://schemas.microsoft.com/office/drawing/2014/main" xmlns="" id="{79A2FAC7-95B8-44C9-8487-D21AD0F26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38100</xdr:colOff>
      <xdr:row>583</xdr:row>
      <xdr:rowOff>304800</xdr:rowOff>
    </xdr:from>
    <xdr:to>
      <xdr:col>7</xdr:col>
      <xdr:colOff>279400</xdr:colOff>
      <xdr:row>592</xdr:row>
      <xdr:rowOff>127000</xdr:rowOff>
    </xdr:to>
    <xdr:graphicFrame macro="">
      <xdr:nvGraphicFramePr>
        <xdr:cNvPr id="56" name="Gráfico 52">
          <a:extLst>
            <a:ext uri="{FF2B5EF4-FFF2-40B4-BE49-F238E27FC236}">
              <a16:creationId xmlns:a16="http://schemas.microsoft.com/office/drawing/2014/main" xmlns="" id="{1FE0A63E-F6C3-46BB-BC65-10E1D177C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7</xdr:col>
      <xdr:colOff>520700</xdr:colOff>
      <xdr:row>584</xdr:row>
      <xdr:rowOff>0</xdr:rowOff>
    </xdr:from>
    <xdr:to>
      <xdr:col>14</xdr:col>
      <xdr:colOff>596900</xdr:colOff>
      <xdr:row>592</xdr:row>
      <xdr:rowOff>139700</xdr:rowOff>
    </xdr:to>
    <xdr:graphicFrame macro="">
      <xdr:nvGraphicFramePr>
        <xdr:cNvPr id="58" name="Gráfico 53">
          <a:extLst>
            <a:ext uri="{FF2B5EF4-FFF2-40B4-BE49-F238E27FC236}">
              <a16:creationId xmlns:a16="http://schemas.microsoft.com/office/drawing/2014/main" xmlns="" id="{62E50892-B3A5-410C-8E89-EE0FD096A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613</xdr:row>
      <xdr:rowOff>0</xdr:rowOff>
    </xdr:from>
    <xdr:to>
      <xdr:col>10</xdr:col>
      <xdr:colOff>825500</xdr:colOff>
      <xdr:row>620</xdr:row>
      <xdr:rowOff>304800</xdr:rowOff>
    </xdr:to>
    <xdr:graphicFrame macro="">
      <xdr:nvGraphicFramePr>
        <xdr:cNvPr id="60" name="Gráfico 54">
          <a:extLst>
            <a:ext uri="{FF2B5EF4-FFF2-40B4-BE49-F238E27FC236}">
              <a16:creationId xmlns:a16="http://schemas.microsoft.com/office/drawing/2014/main" xmlns="" id="{CC6B066A-839C-4A5A-A4F9-E09F2B48F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630</xdr:row>
      <xdr:rowOff>0</xdr:rowOff>
    </xdr:from>
    <xdr:to>
      <xdr:col>11</xdr:col>
      <xdr:colOff>0</xdr:colOff>
      <xdr:row>638</xdr:row>
      <xdr:rowOff>76200</xdr:rowOff>
    </xdr:to>
    <xdr:graphicFrame macro="">
      <xdr:nvGraphicFramePr>
        <xdr:cNvPr id="62" name="Gráfico 56">
          <a:extLst>
            <a:ext uri="{FF2B5EF4-FFF2-40B4-BE49-F238E27FC236}">
              <a16:creationId xmlns:a16="http://schemas.microsoft.com/office/drawing/2014/main" xmlns="" id="{08020BDA-9EFE-47DD-8F4D-5E9481DD2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676</xdr:row>
      <xdr:rowOff>0</xdr:rowOff>
    </xdr:from>
    <xdr:to>
      <xdr:col>14</xdr:col>
      <xdr:colOff>25399</xdr:colOff>
      <xdr:row>684</xdr:row>
      <xdr:rowOff>0</xdr:rowOff>
    </xdr:to>
    <xdr:graphicFrame macro="">
      <xdr:nvGraphicFramePr>
        <xdr:cNvPr id="64" name="Gráfico 8">
          <a:extLst>
            <a:ext uri="{FF2B5EF4-FFF2-40B4-BE49-F238E27FC236}">
              <a16:creationId xmlns:a16="http://schemas.microsoft.com/office/drawing/2014/main" xmlns="" id="{761E5E16-4AA7-4329-9604-405481BA9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693</xdr:row>
      <xdr:rowOff>0</xdr:rowOff>
    </xdr:from>
    <xdr:to>
      <xdr:col>14</xdr:col>
      <xdr:colOff>0</xdr:colOff>
      <xdr:row>701</xdr:row>
      <xdr:rowOff>0</xdr:rowOff>
    </xdr:to>
    <xdr:graphicFrame macro="">
      <xdr:nvGraphicFramePr>
        <xdr:cNvPr id="65" name="Gráfico 3">
          <a:extLst>
            <a:ext uri="{FF2B5EF4-FFF2-40B4-BE49-F238E27FC236}">
              <a16:creationId xmlns:a16="http://schemas.microsoft.com/office/drawing/2014/main" xmlns="" id="{4FF62B19-C2BE-4F64-8AFB-6CE228514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12700</xdr:colOff>
      <xdr:row>748</xdr:row>
      <xdr:rowOff>0</xdr:rowOff>
    </xdr:from>
    <xdr:to>
      <xdr:col>7</xdr:col>
      <xdr:colOff>241300</xdr:colOff>
      <xdr:row>756</xdr:row>
      <xdr:rowOff>12700</xdr:rowOff>
    </xdr:to>
    <xdr:graphicFrame macro="">
      <xdr:nvGraphicFramePr>
        <xdr:cNvPr id="67" name="Gráfico 15">
          <a:extLst>
            <a:ext uri="{FF2B5EF4-FFF2-40B4-BE49-F238E27FC236}">
              <a16:creationId xmlns:a16="http://schemas.microsoft.com/office/drawing/2014/main" xmlns="" id="{0D08ABA6-5282-452E-85AD-6CA4F8598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</xdr:col>
      <xdr:colOff>457200</xdr:colOff>
      <xdr:row>747</xdr:row>
      <xdr:rowOff>266700</xdr:rowOff>
    </xdr:from>
    <xdr:to>
      <xdr:col>14</xdr:col>
      <xdr:colOff>571500</xdr:colOff>
      <xdr:row>756</xdr:row>
      <xdr:rowOff>0</xdr:rowOff>
    </xdr:to>
    <xdr:graphicFrame macro="">
      <xdr:nvGraphicFramePr>
        <xdr:cNvPr id="68" name="Gráfico 16">
          <a:extLst>
            <a:ext uri="{FF2B5EF4-FFF2-40B4-BE49-F238E27FC236}">
              <a16:creationId xmlns:a16="http://schemas.microsoft.com/office/drawing/2014/main" xmlns="" id="{75C7DB86-4928-48B2-B144-AE2EA905A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766</xdr:row>
      <xdr:rowOff>0</xdr:rowOff>
    </xdr:from>
    <xdr:to>
      <xdr:col>8</xdr:col>
      <xdr:colOff>12700</xdr:colOff>
      <xdr:row>773</xdr:row>
      <xdr:rowOff>292100</xdr:rowOff>
    </xdr:to>
    <xdr:graphicFrame macro="">
      <xdr:nvGraphicFramePr>
        <xdr:cNvPr id="70" name="Gráfico 57">
          <a:extLst>
            <a:ext uri="{FF2B5EF4-FFF2-40B4-BE49-F238E27FC236}">
              <a16:creationId xmlns:a16="http://schemas.microsoft.com/office/drawing/2014/main" xmlns="" id="{C4D078BA-3123-4B7A-A994-1BEC57516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782</xdr:row>
      <xdr:rowOff>0</xdr:rowOff>
    </xdr:from>
    <xdr:to>
      <xdr:col>10</xdr:col>
      <xdr:colOff>0</xdr:colOff>
      <xdr:row>790</xdr:row>
      <xdr:rowOff>101600</xdr:rowOff>
    </xdr:to>
    <xdr:graphicFrame macro="">
      <xdr:nvGraphicFramePr>
        <xdr:cNvPr id="71" name="Gráfico 58">
          <a:extLst>
            <a:ext uri="{FF2B5EF4-FFF2-40B4-BE49-F238E27FC236}">
              <a16:creationId xmlns:a16="http://schemas.microsoft.com/office/drawing/2014/main" xmlns="" id="{FAA12BE7-F56A-4CB4-9B1E-D58BA3C11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38100</xdr:colOff>
      <xdr:row>801</xdr:row>
      <xdr:rowOff>0</xdr:rowOff>
    </xdr:from>
    <xdr:to>
      <xdr:col>13</xdr:col>
      <xdr:colOff>723900</xdr:colOff>
      <xdr:row>809</xdr:row>
      <xdr:rowOff>0</xdr:rowOff>
    </xdr:to>
    <xdr:graphicFrame macro="">
      <xdr:nvGraphicFramePr>
        <xdr:cNvPr id="74" name="Gráfico 4">
          <a:extLst>
            <a:ext uri="{FF2B5EF4-FFF2-40B4-BE49-F238E27FC236}">
              <a16:creationId xmlns:a16="http://schemas.microsoft.com/office/drawing/2014/main" xmlns="" id="{43E96418-BE86-4A55-A8E7-5CF5D694F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817</xdr:row>
      <xdr:rowOff>0</xdr:rowOff>
    </xdr:from>
    <xdr:to>
      <xdr:col>14</xdr:col>
      <xdr:colOff>0</xdr:colOff>
      <xdr:row>824</xdr:row>
      <xdr:rowOff>304800</xdr:rowOff>
    </xdr:to>
    <xdr:graphicFrame macro="">
      <xdr:nvGraphicFramePr>
        <xdr:cNvPr id="75" name="Gráfico 5">
          <a:extLst>
            <a:ext uri="{FF2B5EF4-FFF2-40B4-BE49-F238E27FC236}">
              <a16:creationId xmlns:a16="http://schemas.microsoft.com/office/drawing/2014/main" xmlns="" id="{93BABE94-2205-40DC-B69C-FF3EA6A4D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</xdr:colOff>
      <xdr:row>874</xdr:row>
      <xdr:rowOff>0</xdr:rowOff>
    </xdr:from>
    <xdr:to>
      <xdr:col>7</xdr:col>
      <xdr:colOff>342900</xdr:colOff>
      <xdr:row>882</xdr:row>
      <xdr:rowOff>12700</xdr:rowOff>
    </xdr:to>
    <xdr:graphicFrame macro="">
      <xdr:nvGraphicFramePr>
        <xdr:cNvPr id="53" name="Gráfico 17">
          <a:extLst>
            <a:ext uri="{FF2B5EF4-FFF2-40B4-BE49-F238E27FC236}">
              <a16:creationId xmlns="" xmlns:a16="http://schemas.microsoft.com/office/drawing/2014/main" id="{78DCE9A9-9C83-4210-BB3B-F735B5F25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</xdr:col>
      <xdr:colOff>533400</xdr:colOff>
      <xdr:row>874</xdr:row>
      <xdr:rowOff>0</xdr:rowOff>
    </xdr:from>
    <xdr:to>
      <xdr:col>14</xdr:col>
      <xdr:colOff>622300</xdr:colOff>
      <xdr:row>882</xdr:row>
      <xdr:rowOff>12700</xdr:rowOff>
    </xdr:to>
    <xdr:graphicFrame macro="">
      <xdr:nvGraphicFramePr>
        <xdr:cNvPr id="57" name="Gráfico 18">
          <a:extLst>
            <a:ext uri="{FF2B5EF4-FFF2-40B4-BE49-F238E27FC236}">
              <a16:creationId xmlns="" xmlns:a16="http://schemas.microsoft.com/office/drawing/2014/main" id="{4D8808EE-1933-46B6-A587-3A4F18820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892</xdr:row>
      <xdr:rowOff>0</xdr:rowOff>
    </xdr:from>
    <xdr:to>
      <xdr:col>7</xdr:col>
      <xdr:colOff>939800</xdr:colOff>
      <xdr:row>900</xdr:row>
      <xdr:rowOff>0</xdr:rowOff>
    </xdr:to>
    <xdr:graphicFrame macro="">
      <xdr:nvGraphicFramePr>
        <xdr:cNvPr id="59" name="Gráfico 59">
          <a:extLst>
            <a:ext uri="{FF2B5EF4-FFF2-40B4-BE49-F238E27FC236}">
              <a16:creationId xmlns="" xmlns:a16="http://schemas.microsoft.com/office/drawing/2014/main" id="{6DD7AD1C-9D12-4022-B753-F162A4DF6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909</xdr:row>
      <xdr:rowOff>0</xdr:rowOff>
    </xdr:from>
    <xdr:to>
      <xdr:col>10</xdr:col>
      <xdr:colOff>25400</xdr:colOff>
      <xdr:row>917</xdr:row>
      <xdr:rowOff>12700</xdr:rowOff>
    </xdr:to>
    <xdr:graphicFrame macro="">
      <xdr:nvGraphicFramePr>
        <xdr:cNvPr id="61" name="Gráfico 60">
          <a:extLst>
            <a:ext uri="{FF2B5EF4-FFF2-40B4-BE49-F238E27FC236}">
              <a16:creationId xmlns="" xmlns:a16="http://schemas.microsoft.com/office/drawing/2014/main" id="{5F26C021-7376-4575-8743-AF23A7D03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927</xdr:row>
      <xdr:rowOff>0</xdr:rowOff>
    </xdr:from>
    <xdr:to>
      <xdr:col>14</xdr:col>
      <xdr:colOff>38099</xdr:colOff>
      <xdr:row>934</xdr:row>
      <xdr:rowOff>304800</xdr:rowOff>
    </xdr:to>
    <xdr:graphicFrame macro="">
      <xdr:nvGraphicFramePr>
        <xdr:cNvPr id="63" name="Gráfico 1">
          <a:extLst>
            <a:ext uri="{FF2B5EF4-FFF2-40B4-BE49-F238E27FC236}">
              <a16:creationId xmlns="" xmlns:a16="http://schemas.microsoft.com/office/drawing/2014/main" id="{0123D22D-A8CA-4CFB-929F-466E1EF4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943</xdr:row>
      <xdr:rowOff>0</xdr:rowOff>
    </xdr:from>
    <xdr:to>
      <xdr:col>13</xdr:col>
      <xdr:colOff>736600</xdr:colOff>
      <xdr:row>951</xdr:row>
      <xdr:rowOff>25400</xdr:rowOff>
    </xdr:to>
    <xdr:graphicFrame macro="">
      <xdr:nvGraphicFramePr>
        <xdr:cNvPr id="66" name="Gráfico 12">
          <a:extLst>
            <a:ext uri="{FF2B5EF4-FFF2-40B4-BE49-F238E27FC236}">
              <a16:creationId xmlns="" xmlns:a16="http://schemas.microsoft.com/office/drawing/2014/main" id="{4D8063FD-0305-405B-AEB7-872BCC678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1</xdr:colOff>
      <xdr:row>1000</xdr:row>
      <xdr:rowOff>0</xdr:rowOff>
    </xdr:from>
    <xdr:to>
      <xdr:col>7</xdr:col>
      <xdr:colOff>444501</xdr:colOff>
      <xdr:row>1007</xdr:row>
      <xdr:rowOff>292100</xdr:rowOff>
    </xdr:to>
    <xdr:graphicFrame macro="">
      <xdr:nvGraphicFramePr>
        <xdr:cNvPr id="69" name="Gráfico 26">
          <a:extLst>
            <a:ext uri="{FF2B5EF4-FFF2-40B4-BE49-F238E27FC236}">
              <a16:creationId xmlns="" xmlns:a16="http://schemas.microsoft.com/office/drawing/2014/main" id="{1B5BE972-28C8-41B4-B9F5-5524262CF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</xdr:col>
      <xdr:colOff>685800</xdr:colOff>
      <xdr:row>1000</xdr:row>
      <xdr:rowOff>0</xdr:rowOff>
    </xdr:from>
    <xdr:to>
      <xdr:col>14</xdr:col>
      <xdr:colOff>647701</xdr:colOff>
      <xdr:row>1007</xdr:row>
      <xdr:rowOff>304800</xdr:rowOff>
    </xdr:to>
    <xdr:graphicFrame macro="">
      <xdr:nvGraphicFramePr>
        <xdr:cNvPr id="72" name="Gráfico 27">
          <a:extLst>
            <a:ext uri="{FF2B5EF4-FFF2-40B4-BE49-F238E27FC236}">
              <a16:creationId xmlns="" xmlns:a16="http://schemas.microsoft.com/office/drawing/2014/main" id="{0B39C70A-6A63-4495-944E-4C8771762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1057</xdr:row>
      <xdr:rowOff>0</xdr:rowOff>
    </xdr:from>
    <xdr:to>
      <xdr:col>6</xdr:col>
      <xdr:colOff>927100</xdr:colOff>
      <xdr:row>1066</xdr:row>
      <xdr:rowOff>12700</xdr:rowOff>
    </xdr:to>
    <xdr:graphicFrame macro="">
      <xdr:nvGraphicFramePr>
        <xdr:cNvPr id="73" name="Gráfico 13">
          <a:extLst>
            <a:ext uri="{FF2B5EF4-FFF2-40B4-BE49-F238E27FC236}">
              <a16:creationId xmlns="" xmlns:a16="http://schemas.microsoft.com/office/drawing/2014/main" id="{AAAA6B30-56E3-4A31-A815-9FA6DC6F1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</xdr:col>
      <xdr:colOff>444500</xdr:colOff>
      <xdr:row>1057</xdr:row>
      <xdr:rowOff>0</xdr:rowOff>
    </xdr:from>
    <xdr:to>
      <xdr:col>14</xdr:col>
      <xdr:colOff>342900</xdr:colOff>
      <xdr:row>1065</xdr:row>
      <xdr:rowOff>304800</xdr:rowOff>
    </xdr:to>
    <xdr:graphicFrame macro="">
      <xdr:nvGraphicFramePr>
        <xdr:cNvPr id="76" name="Gráfico 14">
          <a:extLst>
            <a:ext uri="{FF2B5EF4-FFF2-40B4-BE49-F238E27FC236}">
              <a16:creationId xmlns="" xmlns:a16="http://schemas.microsoft.com/office/drawing/2014/main" id="{0EEA2FD6-9E7D-45A5-BA86-C56F80DE3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7.-JULI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8.-%20AGOSTO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7">
          <cell r="A107" t="str">
            <v>Ávila</v>
          </cell>
          <cell r="K107">
            <v>6877</v>
          </cell>
        </row>
        <row r="108">
          <cell r="A108" t="str">
            <v>Burgos</v>
          </cell>
          <cell r="K108">
            <v>4655</v>
          </cell>
        </row>
        <row r="109">
          <cell r="A109" t="str">
            <v>León</v>
          </cell>
          <cell r="K109">
            <v>4697</v>
          </cell>
        </row>
        <row r="110">
          <cell r="A110" t="str">
            <v>Palencia</v>
          </cell>
          <cell r="K110">
            <v>2190</v>
          </cell>
        </row>
        <row r="111">
          <cell r="A111" t="str">
            <v>Salamanca</v>
          </cell>
          <cell r="K111">
            <v>4518</v>
          </cell>
        </row>
        <row r="112">
          <cell r="A112" t="str">
            <v>Segovia</v>
          </cell>
          <cell r="K112">
            <v>4031</v>
          </cell>
        </row>
        <row r="113">
          <cell r="A113" t="str">
            <v>Soria</v>
          </cell>
          <cell r="K113">
            <v>3400</v>
          </cell>
        </row>
        <row r="114">
          <cell r="A114" t="str">
            <v>Valladolid</v>
          </cell>
          <cell r="K114">
            <v>1920</v>
          </cell>
        </row>
        <row r="115">
          <cell r="A115" t="str">
            <v>Zamora</v>
          </cell>
          <cell r="K115">
            <v>2422</v>
          </cell>
        </row>
        <row r="153">
          <cell r="B153" t="str">
            <v>Ávila</v>
          </cell>
          <cell r="C153" t="str">
            <v>Burgos</v>
          </cell>
          <cell r="D153" t="str">
            <v>León</v>
          </cell>
          <cell r="E153" t="str">
            <v>Palencia</v>
          </cell>
          <cell r="F153" t="str">
            <v>Salamanca</v>
          </cell>
          <cell r="G153" t="str">
            <v>Segovia</v>
          </cell>
          <cell r="H153" t="str">
            <v>Soria</v>
          </cell>
          <cell r="I153" t="str">
            <v>Valladolid</v>
          </cell>
          <cell r="J153" t="str">
            <v>Zamora</v>
          </cell>
        </row>
        <row r="155">
          <cell r="B155">
            <v>55248</v>
          </cell>
          <cell r="C155">
            <v>67400</v>
          </cell>
          <cell r="D155">
            <v>73781</v>
          </cell>
          <cell r="E155">
            <v>31589</v>
          </cell>
          <cell r="F155">
            <v>51657</v>
          </cell>
          <cell r="G155">
            <v>57374</v>
          </cell>
          <cell r="H155">
            <v>26435</v>
          </cell>
          <cell r="I155">
            <v>88888</v>
          </cell>
          <cell r="J155">
            <v>34017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  <row r="94">
          <cell r="B94" t="str">
            <v>Resto de América</v>
          </cell>
          <cell r="C94">
            <v>3.8950886577367783E-2</v>
          </cell>
        </row>
        <row r="95">
          <cell r="B95" t="str">
            <v>Resto del mundo</v>
          </cell>
          <cell r="C95">
            <v>6.6354125738143921E-2</v>
          </cell>
        </row>
        <row r="96">
          <cell r="B96" t="str">
            <v>Resto de Europa</v>
          </cell>
          <cell r="C96">
            <v>8.2928858697414398E-2</v>
          </cell>
        </row>
        <row r="97">
          <cell r="B97" t="str">
            <v>Japón</v>
          </cell>
          <cell r="C97">
            <v>1.3745184056460857E-2</v>
          </cell>
        </row>
        <row r="98">
          <cell r="B98" t="str">
            <v>Méjico</v>
          </cell>
          <cell r="C98">
            <v>1.384368073195219E-2</v>
          </cell>
        </row>
        <row r="99">
          <cell r="B99" t="str">
            <v>Canadá</v>
          </cell>
          <cell r="C99">
            <v>1.6994748264551163E-2</v>
          </cell>
        </row>
        <row r="100">
          <cell r="B100" t="str">
            <v>China</v>
          </cell>
          <cell r="C100">
            <v>1.7215438187122345E-2</v>
          </cell>
        </row>
        <row r="101">
          <cell r="B101" t="str">
            <v>Brasil</v>
          </cell>
          <cell r="C101">
            <v>1.9059032201766968E-2</v>
          </cell>
        </row>
        <row r="102">
          <cell r="B102" t="str">
            <v>Italia</v>
          </cell>
          <cell r="C102">
            <v>5.193619430065155E-2</v>
          </cell>
        </row>
        <row r="103">
          <cell r="B103" t="str">
            <v>EEUU</v>
          </cell>
          <cell r="C103">
            <v>6.7744776606559753E-2</v>
          </cell>
        </row>
        <row r="104">
          <cell r="B104" t="str">
            <v>Alemania</v>
          </cell>
          <cell r="C104">
            <v>9.3280747532844543E-2</v>
          </cell>
        </row>
        <row r="105">
          <cell r="B105" t="str">
            <v>Portugal</v>
          </cell>
          <cell r="C105">
            <v>9.5748044550418854E-2</v>
          </cell>
        </row>
        <row r="106">
          <cell r="B106" t="str">
            <v>Benelux (Bélgica, Holanda y Luxemburgo)</v>
          </cell>
          <cell r="C106">
            <v>9.7165234386920929E-2</v>
          </cell>
        </row>
        <row r="107">
          <cell r="B107" t="str">
            <v>Reino Unido</v>
          </cell>
          <cell r="C107">
            <v>0.12298980355262756</v>
          </cell>
        </row>
        <row r="108">
          <cell r="B108" t="str">
            <v>Francia</v>
          </cell>
          <cell r="C108">
            <v>0.20204326510429382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8">
          <cell r="I38" t="str">
            <v>Plazas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  <cell r="I39">
            <v>5668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  <cell r="I40">
            <v>11697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  <cell r="I41">
            <v>13543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  <cell r="I42">
            <v>3815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  <cell r="I43">
            <v>12126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  <cell r="I44">
            <v>6556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  <cell r="I45">
            <v>4356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  <cell r="I46">
            <v>9770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  <cell r="I47">
            <v>3862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156">
          <cell r="B156" t="str">
            <v>Ávila</v>
          </cell>
          <cell r="C156" t="str">
            <v>Burgos</v>
          </cell>
          <cell r="D156" t="str">
            <v>León</v>
          </cell>
          <cell r="E156" t="str">
            <v>Palencia</v>
          </cell>
          <cell r="F156" t="str">
            <v>Salamanca</v>
          </cell>
          <cell r="G156" t="str">
            <v>Segovia</v>
          </cell>
          <cell r="H156" t="str">
            <v>Soria</v>
          </cell>
          <cell r="I156" t="str">
            <v>Valladolid</v>
          </cell>
          <cell r="J156" t="str">
            <v>Zamora</v>
          </cell>
        </row>
        <row r="161">
          <cell r="B161">
            <v>14</v>
          </cell>
          <cell r="C161">
            <v>60</v>
          </cell>
          <cell r="D161">
            <v>91</v>
          </cell>
          <cell r="E161">
            <v>30</v>
          </cell>
          <cell r="F161">
            <v>19</v>
          </cell>
          <cell r="G161">
            <v>19</v>
          </cell>
          <cell r="H161">
            <v>10</v>
          </cell>
          <cell r="I161">
            <v>9</v>
          </cell>
          <cell r="J161">
            <v>12</v>
          </cell>
        </row>
        <row r="180">
          <cell r="B180" t="str">
            <v>Ávila</v>
          </cell>
          <cell r="C180" t="str">
            <v>Burgos</v>
          </cell>
          <cell r="D180" t="str">
            <v>León</v>
          </cell>
          <cell r="E180" t="str">
            <v>Palencia</v>
          </cell>
          <cell r="F180" t="str">
            <v>Salamanca</v>
          </cell>
          <cell r="G180" t="str">
            <v>Segovia</v>
          </cell>
          <cell r="H180" t="str">
            <v>Soria</v>
          </cell>
          <cell r="I180" t="str">
            <v>Valladolid</v>
          </cell>
          <cell r="J180" t="str">
            <v>Zamora</v>
          </cell>
        </row>
        <row r="181">
          <cell r="A181" t="str">
            <v>Albergue turístico SUP</v>
          </cell>
          <cell r="B181">
            <v>410</v>
          </cell>
          <cell r="C181">
            <v>718</v>
          </cell>
          <cell r="D181">
            <v>825</v>
          </cell>
          <cell r="E181">
            <v>234</v>
          </cell>
          <cell r="F181">
            <v>131</v>
          </cell>
          <cell r="G181">
            <v>338</v>
          </cell>
          <cell r="H181">
            <v>60</v>
          </cell>
          <cell r="I181">
            <v>167</v>
          </cell>
          <cell r="J181">
            <v>0</v>
          </cell>
        </row>
        <row r="182">
          <cell r="A182" t="str">
            <v>Albergue turístico</v>
          </cell>
          <cell r="B182">
            <v>381</v>
          </cell>
          <cell r="C182">
            <v>1098</v>
          </cell>
          <cell r="D182">
            <v>1358</v>
          </cell>
          <cell r="E182">
            <v>361</v>
          </cell>
          <cell r="F182">
            <v>412</v>
          </cell>
          <cell r="G182">
            <v>1197</v>
          </cell>
          <cell r="H182">
            <v>288</v>
          </cell>
          <cell r="I182">
            <v>141</v>
          </cell>
          <cell r="J182">
            <v>118</v>
          </cell>
        </row>
        <row r="183">
          <cell r="A183" t="str">
            <v>Alb. Turístico C.S. SUP</v>
          </cell>
          <cell r="B183">
            <v>0</v>
          </cell>
          <cell r="C183">
            <v>251</v>
          </cell>
          <cell r="D183">
            <v>363</v>
          </cell>
          <cell r="E183">
            <v>334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38</v>
          </cell>
        </row>
        <row r="184">
          <cell r="A184" t="str">
            <v>Alb. Turístico C.S.</v>
          </cell>
          <cell r="B184">
            <v>0</v>
          </cell>
          <cell r="C184">
            <v>465</v>
          </cell>
          <cell r="D184">
            <v>768</v>
          </cell>
          <cell r="E184">
            <v>270</v>
          </cell>
          <cell r="F184">
            <v>44</v>
          </cell>
          <cell r="G184">
            <v>0</v>
          </cell>
          <cell r="H184">
            <v>0</v>
          </cell>
          <cell r="I184">
            <v>93</v>
          </cell>
          <cell r="J184">
            <v>145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Melilla</v>
          </cell>
        </row>
      </sheetData>
      <sheetData sheetId="1"/>
      <sheetData sheetId="2">
        <row r="5">
          <cell r="B5" t="str">
            <v>Hoteles, Hostales y Pensiones</v>
          </cell>
        </row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Melilla</v>
          </cell>
          <cell r="C22">
            <v>6.5498451256527338E-4</v>
          </cell>
        </row>
        <row r="23">
          <cell r="B23" t="str">
            <v>Ceuta</v>
          </cell>
          <cell r="C23">
            <v>6.68108346681843E-4</v>
          </cell>
        </row>
        <row r="24">
          <cell r="B24" t="str">
            <v>Baleares (Islas)</v>
          </cell>
          <cell r="C24">
            <v>7.3450645548343903E-3</v>
          </cell>
        </row>
        <row r="25">
          <cell r="B25" t="str">
            <v>Canarias</v>
          </cell>
          <cell r="C25">
            <v>1.035255267131539E-2</v>
          </cell>
        </row>
        <row r="26">
          <cell r="B26" t="str">
            <v>Rioja (La)</v>
          </cell>
          <cell r="C26">
            <v>1.1675831156488299E-2</v>
          </cell>
        </row>
        <row r="27">
          <cell r="B27" t="str">
            <v>Extremadura</v>
          </cell>
          <cell r="C27">
            <v>1.7136563071925348E-2</v>
          </cell>
        </row>
        <row r="28">
          <cell r="B28" t="str">
            <v>Navarra (Comunidad Foral de)</v>
          </cell>
          <cell r="C28">
            <v>1.9463674520476842E-2</v>
          </cell>
        </row>
        <row r="29">
          <cell r="B29" t="str">
            <v>Aragón</v>
          </cell>
          <cell r="C29">
            <v>2.2557099664351807E-2</v>
          </cell>
        </row>
        <row r="30">
          <cell r="B30" t="str">
            <v>Murcia (Región de)</v>
          </cell>
          <cell r="C30">
            <v>2.3587090924757043E-2</v>
          </cell>
        </row>
        <row r="31">
          <cell r="B31" t="str">
            <v>Cantabria</v>
          </cell>
          <cell r="C31">
            <v>2.7639480029124173E-2</v>
          </cell>
        </row>
        <row r="32">
          <cell r="B32" t="str">
            <v>Castilla - La Mancha</v>
          </cell>
          <cell r="C32">
            <v>3.6867243610522925E-2</v>
          </cell>
        </row>
        <row r="33">
          <cell r="B33" t="str">
            <v>Galicia</v>
          </cell>
          <cell r="C33">
            <v>4.7075884120811005E-2</v>
          </cell>
        </row>
        <row r="34">
          <cell r="B34" t="str">
            <v>Asturias (Principado de)</v>
          </cell>
          <cell r="C34">
            <v>6.7688874304514215E-2</v>
          </cell>
        </row>
        <row r="35">
          <cell r="B35" t="str">
            <v>País Vasco</v>
          </cell>
          <cell r="C35">
            <v>7.7904903306426063E-2</v>
          </cell>
        </row>
        <row r="36">
          <cell r="B36" t="str">
            <v>Comunidad Valenciana</v>
          </cell>
          <cell r="C36">
            <v>8.1494894915112651E-2</v>
          </cell>
        </row>
        <row r="37">
          <cell r="B37" t="str">
            <v>Andalucía</v>
          </cell>
          <cell r="C37">
            <v>0.10917787959161515</v>
          </cell>
        </row>
        <row r="38">
          <cell r="B38" t="str">
            <v>Castilla y León</v>
          </cell>
          <cell r="C38">
            <v>0.10926278768519078</v>
          </cell>
        </row>
        <row r="39">
          <cell r="B39" t="str">
            <v>Cataluña</v>
          </cell>
          <cell r="C39">
            <v>0.11095322239284078</v>
          </cell>
        </row>
        <row r="40">
          <cell r="B40" t="str">
            <v>Madrid (Comunidad de)</v>
          </cell>
          <cell r="C40">
            <v>0.21849386062044604</v>
          </cell>
        </row>
        <row r="46">
          <cell r="B46" t="str">
            <v>Melilla</v>
          </cell>
          <cell r="C46">
            <v>6.8419403396546841E-4</v>
          </cell>
        </row>
        <row r="47">
          <cell r="B47" t="str">
            <v>Ceuta</v>
          </cell>
          <cell r="C47">
            <v>9.8237046040594578E-4</v>
          </cell>
        </row>
        <row r="48">
          <cell r="B48" t="str">
            <v>Baleares (Islas)</v>
          </cell>
          <cell r="C48">
            <v>9.5537509769201279E-3</v>
          </cell>
        </row>
        <row r="49">
          <cell r="B49" t="str">
            <v>Canarias</v>
          </cell>
          <cell r="C49">
            <v>1.2314705178141594E-2</v>
          </cell>
        </row>
        <row r="50">
          <cell r="B50" t="str">
            <v>Rioja (La)</v>
          </cell>
          <cell r="C50">
            <v>1.2409900315105915E-2</v>
          </cell>
        </row>
        <row r="51">
          <cell r="B51" t="str">
            <v>Murcia (Región de)</v>
          </cell>
          <cell r="C51">
            <v>1.4859911985695362E-2</v>
          </cell>
        </row>
        <row r="52">
          <cell r="B52" t="str">
            <v>Navarra (Comunidad Foral de)</v>
          </cell>
          <cell r="C52">
            <v>1.843058317899704E-2</v>
          </cell>
        </row>
        <row r="53">
          <cell r="B53" t="str">
            <v>Aragón</v>
          </cell>
          <cell r="C53">
            <v>2.2053292021155357E-2</v>
          </cell>
        </row>
        <row r="54">
          <cell r="B54" t="str">
            <v>Extremadura</v>
          </cell>
          <cell r="C54">
            <v>2.368941530585289E-2</v>
          </cell>
        </row>
        <row r="55">
          <cell r="B55" t="str">
            <v>Cantabria</v>
          </cell>
          <cell r="C55">
            <v>2.9605040326714516E-2</v>
          </cell>
        </row>
        <row r="56">
          <cell r="B56" t="str">
            <v>Castilla - La Mancha</v>
          </cell>
          <cell r="C56">
            <v>4.2152926325798035E-2</v>
          </cell>
        </row>
        <row r="57">
          <cell r="B57" t="str">
            <v>Comunidad Valenciana</v>
          </cell>
          <cell r="C57">
            <v>5.3125131875276566E-2</v>
          </cell>
        </row>
        <row r="58">
          <cell r="B58" t="str">
            <v>Asturias (Principado de)</v>
          </cell>
          <cell r="C58">
            <v>5.3376276046037674E-2</v>
          </cell>
        </row>
        <row r="59">
          <cell r="B59" t="str">
            <v>Galicia</v>
          </cell>
          <cell r="C59">
            <v>6.2653347849845886E-2</v>
          </cell>
        </row>
        <row r="60">
          <cell r="B60" t="str">
            <v>País Vasco</v>
          </cell>
          <cell r="C60">
            <v>6.6142462193965912E-2</v>
          </cell>
        </row>
        <row r="61">
          <cell r="B61" t="str">
            <v>Cataluña</v>
          </cell>
          <cell r="C61">
            <v>7.3008939623832703E-2</v>
          </cell>
        </row>
        <row r="62">
          <cell r="B62" t="str">
            <v>Andalucía</v>
          </cell>
          <cell r="C62">
            <v>7.7134817838668823E-2</v>
          </cell>
        </row>
        <row r="63">
          <cell r="B63" t="str">
            <v>Castilla y León</v>
          </cell>
          <cell r="C63">
            <v>0.14771884679794312</v>
          </cell>
        </row>
        <row r="64">
          <cell r="B64" t="str">
            <v>Madrid (Comunidad de)</v>
          </cell>
          <cell r="C64">
            <v>0.28010404109954834</v>
          </cell>
        </row>
        <row r="73">
          <cell r="B73" t="str">
            <v>Resto de América</v>
          </cell>
          <cell r="C73">
            <v>2.2082813736239829E-2</v>
          </cell>
        </row>
        <row r="74">
          <cell r="B74" t="str">
            <v>Resto del mundo</v>
          </cell>
          <cell r="C74">
            <v>4.8234988156283611E-2</v>
          </cell>
        </row>
        <row r="75">
          <cell r="B75" t="str">
            <v>Resto de Europa</v>
          </cell>
          <cell r="C75">
            <v>8.8978792352982838E-2</v>
          </cell>
        </row>
        <row r="76">
          <cell r="B76" t="str">
            <v>Japón</v>
          </cell>
          <cell r="C76">
            <v>7.9183058982450257E-3</v>
          </cell>
        </row>
        <row r="77">
          <cell r="B77" t="str">
            <v>Brasil</v>
          </cell>
          <cell r="C77">
            <v>9.8508999155714205E-3</v>
          </cell>
        </row>
        <row r="78">
          <cell r="B78" t="str">
            <v>Canadá</v>
          </cell>
          <cell r="C78">
            <v>1.0357845759861664E-2</v>
          </cell>
        </row>
        <row r="79">
          <cell r="B79" t="str">
            <v>Méjico</v>
          </cell>
          <cell r="C79">
            <v>1.1482981797527433E-2</v>
          </cell>
        </row>
        <row r="80">
          <cell r="B80" t="str">
            <v>China</v>
          </cell>
          <cell r="C80">
            <v>1.44243885979454E-2</v>
          </cell>
        </row>
        <row r="81">
          <cell r="B81" t="str">
            <v>EEUU</v>
          </cell>
          <cell r="C81">
            <v>3.7047125806665325E-2</v>
          </cell>
        </row>
        <row r="82">
          <cell r="B82" t="str">
            <v>Alemania</v>
          </cell>
          <cell r="C82">
            <v>7.5698461243360327E-2</v>
          </cell>
        </row>
        <row r="83">
          <cell r="B83" t="str">
            <v>Reino Unido</v>
          </cell>
          <cell r="C83">
            <v>9.1871487586384359E-2</v>
          </cell>
        </row>
        <row r="84">
          <cell r="B84" t="str">
            <v>Benelux (Bélgica, Holanda y Luxemburgo)</v>
          </cell>
          <cell r="C84">
            <v>9.2388181903127087E-2</v>
          </cell>
        </row>
        <row r="85">
          <cell r="B85" t="str">
            <v>Italia</v>
          </cell>
          <cell r="C85">
            <v>0.10004176779514368</v>
          </cell>
        </row>
        <row r="86">
          <cell r="B86" t="str">
            <v>Portugal</v>
          </cell>
          <cell r="C86">
            <v>0.10554419704545068</v>
          </cell>
        </row>
        <row r="87">
          <cell r="B87" t="str">
            <v>Francia</v>
          </cell>
          <cell r="C87">
            <v>0.28407776240521132</v>
          </cell>
        </row>
        <row r="95">
          <cell r="B95" t="str">
            <v>Resto de América</v>
          </cell>
          <cell r="C95">
            <v>3.5652101039886475E-2</v>
          </cell>
        </row>
        <row r="96">
          <cell r="B96" t="str">
            <v>Resto del mundo</v>
          </cell>
          <cell r="C96">
            <v>6.9033883512020111E-2</v>
          </cell>
        </row>
        <row r="97">
          <cell r="B97" t="str">
            <v>Resto de Europa</v>
          </cell>
          <cell r="C97">
            <v>9.1779060661792755E-2</v>
          </cell>
        </row>
        <row r="98">
          <cell r="B98" t="str">
            <v>Japón</v>
          </cell>
          <cell r="C98">
            <v>1.1102044954895973E-2</v>
          </cell>
        </row>
        <row r="99">
          <cell r="B99" t="str">
            <v>Méjico</v>
          </cell>
          <cell r="C99">
            <v>1.3778683729469776E-2</v>
          </cell>
        </row>
        <row r="100">
          <cell r="B100" t="str">
            <v>Canadá</v>
          </cell>
          <cell r="C100">
            <v>1.4108349569141865E-2</v>
          </cell>
        </row>
        <row r="101">
          <cell r="B101" t="str">
            <v>Brasil</v>
          </cell>
          <cell r="C101">
            <v>1.7514150589704514E-2</v>
          </cell>
        </row>
        <row r="102">
          <cell r="B102" t="str">
            <v>China</v>
          </cell>
          <cell r="C102">
            <v>2.309054508805275E-2</v>
          </cell>
        </row>
        <row r="103">
          <cell r="B103" t="str">
            <v>Italia</v>
          </cell>
          <cell r="C103">
            <v>5.9112001210451126E-2</v>
          </cell>
        </row>
        <row r="104">
          <cell r="B104" t="str">
            <v>EEUU</v>
          </cell>
          <cell r="C104">
            <v>6.9590657949447632E-2</v>
          </cell>
        </row>
        <row r="105">
          <cell r="B105" t="str">
            <v>Alemania</v>
          </cell>
          <cell r="C105">
            <v>9.3815878033638E-2</v>
          </cell>
        </row>
        <row r="106">
          <cell r="B106" t="str">
            <v>Benelux (Bélgica, Holanda y Luxemburgo)</v>
          </cell>
          <cell r="C106">
            <v>9.5657609403133392E-2</v>
          </cell>
        </row>
        <row r="107">
          <cell r="B107" t="str">
            <v>Portugal</v>
          </cell>
          <cell r="C107">
            <v>9.7700782120227814E-2</v>
          </cell>
        </row>
        <row r="108">
          <cell r="B108" t="str">
            <v>Reino Unido</v>
          </cell>
          <cell r="C108">
            <v>0.11656229943037033</v>
          </cell>
        </row>
        <row r="109">
          <cell r="B109" t="str">
            <v>Francia</v>
          </cell>
          <cell r="C109">
            <v>0.19150196015834808</v>
          </cell>
        </row>
        <row r="118">
          <cell r="C118" t="str">
            <v>Ávila</v>
          </cell>
          <cell r="D118" t="str">
            <v>Burgos</v>
          </cell>
          <cell r="E118" t="str">
            <v>León</v>
          </cell>
          <cell r="F118" t="str">
            <v>Palencia</v>
          </cell>
          <cell r="G118" t="str">
            <v>Salamanca</v>
          </cell>
          <cell r="H118" t="str">
            <v>Segovia</v>
          </cell>
          <cell r="I118" t="str">
            <v>Soria</v>
          </cell>
          <cell r="J118" t="str">
            <v>Valladolid</v>
          </cell>
          <cell r="K118" t="str">
            <v>Zamora</v>
          </cell>
        </row>
        <row r="119">
          <cell r="A119" t="str">
            <v>Nº de viajeros</v>
          </cell>
          <cell r="C119">
            <v>95033</v>
          </cell>
          <cell r="D119">
            <v>216243</v>
          </cell>
          <cell r="E119">
            <v>213436</v>
          </cell>
          <cell r="F119">
            <v>56631</v>
          </cell>
          <cell r="G119">
            <v>176164</v>
          </cell>
          <cell r="H119">
            <v>99786</v>
          </cell>
          <cell r="I119">
            <v>69282</v>
          </cell>
          <cell r="J119">
            <v>109234</v>
          </cell>
          <cell r="K119">
            <v>67564</v>
          </cell>
        </row>
        <row r="122">
          <cell r="A122" t="str">
            <v>Nº de pernoctaciones</v>
          </cell>
          <cell r="C122">
            <v>217014</v>
          </cell>
          <cell r="D122">
            <v>364749</v>
          </cell>
          <cell r="E122">
            <v>380483</v>
          </cell>
          <cell r="F122">
            <v>111717</v>
          </cell>
          <cell r="G122">
            <v>333193</v>
          </cell>
          <cell r="H122">
            <v>176563</v>
          </cell>
          <cell r="I122">
            <v>193016</v>
          </cell>
          <cell r="J122">
            <v>180487</v>
          </cell>
          <cell r="K122">
            <v>120724</v>
          </cell>
        </row>
        <row r="155">
          <cell r="C155" t="str">
            <v>V. españoles</v>
          </cell>
          <cell r="D155" t="str">
            <v>V. extranjeros</v>
          </cell>
          <cell r="E155" t="str">
            <v>Total viajeros</v>
          </cell>
        </row>
        <row r="156">
          <cell r="B156" t="str">
            <v>AGOSTO 2016</v>
          </cell>
          <cell r="C156">
            <v>746914</v>
          </cell>
          <cell r="D156">
            <v>236897</v>
          </cell>
          <cell r="E156">
            <v>983811</v>
          </cell>
        </row>
        <row r="157">
          <cell r="B157" t="str">
            <v>AGOSTO 2017 (*)</v>
          </cell>
          <cell r="C157">
            <v>838969</v>
          </cell>
          <cell r="D157">
            <v>264404</v>
          </cell>
          <cell r="E157">
            <v>1103373</v>
          </cell>
        </row>
        <row r="168">
          <cell r="B168" t="str">
            <v>Ávila</v>
          </cell>
          <cell r="C168" t="str">
            <v>Burgos</v>
          </cell>
          <cell r="D168" t="str">
            <v>León</v>
          </cell>
          <cell r="E168" t="str">
            <v>Palencia</v>
          </cell>
          <cell r="F168" t="str">
            <v>Salamanca</v>
          </cell>
          <cell r="G168" t="str">
            <v>Segovia</v>
          </cell>
          <cell r="H168" t="str">
            <v>Soria</v>
          </cell>
          <cell r="I168" t="str">
            <v>Valladolid</v>
          </cell>
          <cell r="J168" t="str">
            <v>Zamora</v>
          </cell>
        </row>
        <row r="169">
          <cell r="A169" t="str">
            <v>AGOSTO 2016</v>
          </cell>
          <cell r="B169">
            <v>85377</v>
          </cell>
          <cell r="C169">
            <v>194097</v>
          </cell>
          <cell r="D169">
            <v>177436</v>
          </cell>
          <cell r="E169">
            <v>47793</v>
          </cell>
          <cell r="F169">
            <v>171733</v>
          </cell>
          <cell r="G169">
            <v>88648</v>
          </cell>
          <cell r="H169">
            <v>63252</v>
          </cell>
          <cell r="I169">
            <v>98552</v>
          </cell>
          <cell r="J169">
            <v>56923</v>
          </cell>
        </row>
        <row r="170">
          <cell r="A170" t="str">
            <v>AGOSTO 2017 (*)</v>
          </cell>
          <cell r="B170">
            <v>95033</v>
          </cell>
          <cell r="C170">
            <v>216243</v>
          </cell>
          <cell r="D170">
            <v>213436</v>
          </cell>
          <cell r="E170">
            <v>56631</v>
          </cell>
          <cell r="F170">
            <v>176164</v>
          </cell>
          <cell r="G170">
            <v>99786</v>
          </cell>
          <cell r="H170">
            <v>69282</v>
          </cell>
          <cell r="I170">
            <v>109234</v>
          </cell>
          <cell r="J170">
            <v>67564</v>
          </cell>
        </row>
        <row r="189">
          <cell r="B189" t="str">
            <v>P. españoles</v>
          </cell>
          <cell r="C189" t="str">
            <v>P. extranjeros</v>
          </cell>
          <cell r="D189" t="str">
            <v>Total pernoct.</v>
          </cell>
        </row>
        <row r="190">
          <cell r="A190" t="str">
            <v>AGOSTO 2016</v>
          </cell>
          <cell r="B190">
            <v>1513485</v>
          </cell>
          <cell r="C190">
            <v>349213</v>
          </cell>
          <cell r="D190">
            <v>1862698</v>
          </cell>
        </row>
        <row r="191">
          <cell r="A191" t="str">
            <v>AGOSTO 2017 (*)</v>
          </cell>
          <cell r="B191">
            <v>1689295</v>
          </cell>
          <cell r="C191">
            <v>388651</v>
          </cell>
          <cell r="D191">
            <v>2077946</v>
          </cell>
        </row>
        <row r="202">
          <cell r="B202" t="str">
            <v>Ávila</v>
          </cell>
          <cell r="C202" t="str">
            <v>Burgos</v>
          </cell>
          <cell r="D202" t="str">
            <v>León</v>
          </cell>
          <cell r="E202" t="str">
            <v>Palencia</v>
          </cell>
          <cell r="F202" t="str">
            <v>Salamanca</v>
          </cell>
          <cell r="G202" t="str">
            <v>Segovia</v>
          </cell>
          <cell r="H202" t="str">
            <v>Soria</v>
          </cell>
          <cell r="I202" t="str">
            <v>Valladolid</v>
          </cell>
          <cell r="J202" t="str">
            <v>Zamora</v>
          </cell>
        </row>
        <row r="203">
          <cell r="A203" t="str">
            <v>AGOSTO 2016</v>
          </cell>
          <cell r="B203">
            <v>184301</v>
          </cell>
          <cell r="C203">
            <v>313960</v>
          </cell>
          <cell r="D203">
            <v>342267</v>
          </cell>
          <cell r="E203">
            <v>109540</v>
          </cell>
          <cell r="F203">
            <v>324434</v>
          </cell>
          <cell r="G203">
            <v>153329</v>
          </cell>
          <cell r="H203">
            <v>167722</v>
          </cell>
          <cell r="I203">
            <v>164182</v>
          </cell>
          <cell r="J203">
            <v>102963</v>
          </cell>
        </row>
        <row r="204">
          <cell r="A204" t="str">
            <v>AGOSTO 2017 (*)</v>
          </cell>
          <cell r="B204">
            <v>217014</v>
          </cell>
          <cell r="C204">
            <v>364749</v>
          </cell>
          <cell r="D204">
            <v>380483</v>
          </cell>
          <cell r="E204">
            <v>111717</v>
          </cell>
          <cell r="F204">
            <v>333193</v>
          </cell>
          <cell r="G204">
            <v>176563</v>
          </cell>
          <cell r="H204">
            <v>193016</v>
          </cell>
          <cell r="I204">
            <v>180487</v>
          </cell>
          <cell r="J204">
            <v>120724</v>
          </cell>
        </row>
        <row r="231">
          <cell r="B231" t="str">
            <v>V. españoles</v>
          </cell>
          <cell r="C231" t="str">
            <v>V. extranjeros</v>
          </cell>
          <cell r="D231" t="str">
            <v>Total viajeros</v>
          </cell>
        </row>
        <row r="232">
          <cell r="A232" t="str">
            <v>ENERO a AGOSTO 2016</v>
          </cell>
          <cell r="B232">
            <v>3771884</v>
          </cell>
          <cell r="C232">
            <v>1099798</v>
          </cell>
          <cell r="D232">
            <v>4871682</v>
          </cell>
        </row>
        <row r="233">
          <cell r="A233" t="str">
            <v>ENERO a AGOSTO 2017 (*)</v>
          </cell>
          <cell r="B233">
            <v>4246282</v>
          </cell>
          <cell r="C233">
            <v>1324247</v>
          </cell>
          <cell r="D233">
            <v>5570529</v>
          </cell>
        </row>
        <row r="241">
          <cell r="B241" t="str">
            <v>Enero</v>
          </cell>
          <cell r="C241" t="str">
            <v>Febrero</v>
          </cell>
          <cell r="D241" t="str">
            <v>Marzo</v>
          </cell>
          <cell r="E241" t="str">
            <v>Abril</v>
          </cell>
          <cell r="F241" t="str">
            <v>Mayo</v>
          </cell>
          <cell r="G241" t="str">
            <v>Junio</v>
          </cell>
          <cell r="H241" t="str">
            <v>Julio</v>
          </cell>
          <cell r="I241" t="str">
            <v>Agosto</v>
          </cell>
          <cell r="J241" t="str">
            <v>Septiembre</v>
          </cell>
        </row>
        <row r="242">
          <cell r="A242" t="str">
            <v>AÑO 2016</v>
          </cell>
          <cell r="B242">
            <v>336470</v>
          </cell>
          <cell r="C242">
            <v>382910</v>
          </cell>
          <cell r="D242">
            <v>589861</v>
          </cell>
          <cell r="E242">
            <v>529696</v>
          </cell>
          <cell r="F242">
            <v>648992</v>
          </cell>
          <cell r="G242">
            <v>650324</v>
          </cell>
          <cell r="H242">
            <v>749618</v>
          </cell>
          <cell r="I242">
            <v>983811</v>
          </cell>
          <cell r="J242">
            <v>691931</v>
          </cell>
        </row>
        <row r="243">
          <cell r="A243" t="str">
            <v>AÑO 2017 (*)</v>
          </cell>
          <cell r="B243">
            <v>358809</v>
          </cell>
          <cell r="C243">
            <v>422349</v>
          </cell>
          <cell r="D243">
            <v>531754</v>
          </cell>
          <cell r="E243">
            <v>800197</v>
          </cell>
          <cell r="F243">
            <v>764514</v>
          </cell>
          <cell r="G243">
            <v>733680</v>
          </cell>
          <cell r="H243">
            <v>855853</v>
          </cell>
          <cell r="I243">
            <v>1103373</v>
          </cell>
        </row>
        <row r="244">
          <cell r="B244" t="str">
            <v>Octubre</v>
          </cell>
          <cell r="C244" t="str">
            <v>Noviembre</v>
          </cell>
          <cell r="D244" t="str">
            <v>Diciembre</v>
          </cell>
        </row>
        <row r="245">
          <cell r="B245">
            <v>708549</v>
          </cell>
          <cell r="C245">
            <v>484000</v>
          </cell>
          <cell r="D245">
            <v>481673</v>
          </cell>
        </row>
        <row r="267">
          <cell r="B267" t="str">
            <v>Ávila</v>
          </cell>
          <cell r="C267" t="str">
            <v>Burgos</v>
          </cell>
          <cell r="D267" t="str">
            <v>León</v>
          </cell>
          <cell r="E267" t="str">
            <v>Palencia</v>
          </cell>
          <cell r="F267" t="str">
            <v>Salamanca</v>
          </cell>
          <cell r="G267" t="str">
            <v>Segovia</v>
          </cell>
          <cell r="H267" t="str">
            <v>Soria</v>
          </cell>
          <cell r="I267" t="str">
            <v>Valladolid</v>
          </cell>
          <cell r="J267" t="str">
            <v>Zamora</v>
          </cell>
        </row>
        <row r="268">
          <cell r="A268" t="str">
            <v>ENERO a AGOSTO 2016</v>
          </cell>
          <cell r="B268">
            <v>454827</v>
          </cell>
          <cell r="C268">
            <v>870260</v>
          </cell>
          <cell r="D268">
            <v>835695</v>
          </cell>
          <cell r="E268">
            <v>240119</v>
          </cell>
          <cell r="F268">
            <v>867662</v>
          </cell>
          <cell r="G268">
            <v>463313</v>
          </cell>
          <cell r="H268">
            <v>275318</v>
          </cell>
          <cell r="I268">
            <v>602573</v>
          </cell>
          <cell r="J268">
            <v>261915</v>
          </cell>
        </row>
        <row r="269">
          <cell r="A269" t="str">
            <v>ENERO a AGOSTO 2017 (*)</v>
          </cell>
          <cell r="B269">
            <v>524364</v>
          </cell>
          <cell r="C269">
            <v>1045489</v>
          </cell>
          <cell r="D269">
            <v>1029971</v>
          </cell>
          <cell r="E269">
            <v>287114</v>
          </cell>
          <cell r="F269">
            <v>906774</v>
          </cell>
          <cell r="G269">
            <v>533348</v>
          </cell>
          <cell r="H269">
            <v>310693</v>
          </cell>
          <cell r="I269">
            <v>642168</v>
          </cell>
          <cell r="J269">
            <v>290608</v>
          </cell>
        </row>
        <row r="298">
          <cell r="B298" t="str">
            <v>P. españoles</v>
          </cell>
          <cell r="C298" t="str">
            <v>P. extranjeros</v>
          </cell>
          <cell r="D298" t="str">
            <v>Total pernoctaciones</v>
          </cell>
        </row>
        <row r="299">
          <cell r="A299" t="str">
            <v>ENERO a AGOSTO 2016</v>
          </cell>
          <cell r="B299">
            <v>6615912</v>
          </cell>
          <cell r="C299">
            <v>1595167</v>
          </cell>
          <cell r="D299">
            <v>8211079</v>
          </cell>
        </row>
        <row r="300">
          <cell r="A300" t="str">
            <v>ENERO a AGOSTO 2017 (*)</v>
          </cell>
          <cell r="B300">
            <v>7447842</v>
          </cell>
          <cell r="C300">
            <v>1880863</v>
          </cell>
          <cell r="D300">
            <v>9328705</v>
          </cell>
        </row>
        <row r="308">
          <cell r="B308" t="str">
            <v>Enero</v>
          </cell>
          <cell r="C308" t="str">
            <v>Febrero</v>
          </cell>
          <cell r="D308" t="str">
            <v>Marzo</v>
          </cell>
          <cell r="E308" t="str">
            <v>Abril</v>
          </cell>
          <cell r="F308" t="str">
            <v>Mayo</v>
          </cell>
          <cell r="G308" t="str">
            <v>Junio</v>
          </cell>
          <cell r="H308" t="str">
            <v>Julio</v>
          </cell>
          <cell r="I308" t="str">
            <v>Agosto</v>
          </cell>
          <cell r="J308" t="str">
            <v>Septiembre</v>
          </cell>
        </row>
        <row r="309">
          <cell r="A309" t="str">
            <v>AÑO 2016</v>
          </cell>
          <cell r="B309">
            <v>545206</v>
          </cell>
          <cell r="C309">
            <v>604300</v>
          </cell>
          <cell r="D309">
            <v>1015364</v>
          </cell>
          <cell r="E309">
            <v>859782</v>
          </cell>
          <cell r="F309">
            <v>1034047</v>
          </cell>
          <cell r="G309">
            <v>1038152</v>
          </cell>
          <cell r="H309">
            <v>1251530</v>
          </cell>
          <cell r="I309">
            <v>1862698</v>
          </cell>
          <cell r="J309">
            <v>1115115</v>
          </cell>
        </row>
        <row r="310">
          <cell r="A310" t="str">
            <v>AÑO 2017 (*)</v>
          </cell>
          <cell r="B310">
            <v>581937</v>
          </cell>
          <cell r="C310">
            <v>675953</v>
          </cell>
          <cell r="D310">
            <v>856736</v>
          </cell>
          <cell r="E310">
            <v>1359882</v>
          </cell>
          <cell r="F310">
            <v>1162783</v>
          </cell>
          <cell r="G310">
            <v>1146917</v>
          </cell>
          <cell r="H310">
            <v>1466551</v>
          </cell>
          <cell r="I310">
            <v>2077946</v>
          </cell>
        </row>
        <row r="311">
          <cell r="B311" t="str">
            <v>Octubre</v>
          </cell>
          <cell r="C311" t="str">
            <v>Noviembre</v>
          </cell>
          <cell r="D311" t="str">
            <v>Diciembre</v>
          </cell>
        </row>
        <row r="312">
          <cell r="B312">
            <v>1166672</v>
          </cell>
          <cell r="C312">
            <v>814552</v>
          </cell>
          <cell r="D312">
            <v>829007</v>
          </cell>
        </row>
        <row r="333">
          <cell r="B333" t="str">
            <v>Ávila</v>
          </cell>
          <cell r="C333" t="str">
            <v>Burgos</v>
          </cell>
          <cell r="D333" t="str">
            <v>León</v>
          </cell>
          <cell r="E333" t="str">
            <v>Palencia</v>
          </cell>
          <cell r="F333" t="str">
            <v>Salamanca</v>
          </cell>
          <cell r="G333" t="str">
            <v>Segovia</v>
          </cell>
          <cell r="H333" t="str">
            <v>Soria</v>
          </cell>
          <cell r="I333" t="str">
            <v>Valladolid</v>
          </cell>
          <cell r="J333" t="str">
            <v>Zamora</v>
          </cell>
        </row>
        <row r="334">
          <cell r="A334" t="str">
            <v>ENERO a AGOSTO 2016</v>
          </cell>
          <cell r="B334">
            <v>792990</v>
          </cell>
          <cell r="C334">
            <v>1340273</v>
          </cell>
          <cell r="D334">
            <v>1406054</v>
          </cell>
          <cell r="E334">
            <v>432291</v>
          </cell>
          <cell r="F334">
            <v>1556168</v>
          </cell>
          <cell r="G334">
            <v>726891</v>
          </cell>
          <cell r="H334">
            <v>559641</v>
          </cell>
          <cell r="I334">
            <v>992171</v>
          </cell>
          <cell r="J334">
            <v>404600</v>
          </cell>
        </row>
        <row r="335">
          <cell r="A335" t="str">
            <v>ENERO a AGOSTO 2017 (*)</v>
          </cell>
          <cell r="B335">
            <v>923668</v>
          </cell>
          <cell r="C335">
            <v>1599141</v>
          </cell>
          <cell r="D335">
            <v>1663634</v>
          </cell>
          <cell r="E335">
            <v>483930</v>
          </cell>
          <cell r="F335">
            <v>1641796</v>
          </cell>
          <cell r="G335">
            <v>833169</v>
          </cell>
          <cell r="H335">
            <v>641432</v>
          </cell>
          <cell r="I335">
            <v>1081406</v>
          </cell>
          <cell r="J335">
            <v>460529</v>
          </cell>
        </row>
        <row r="364">
          <cell r="D364" t="str">
            <v>Total viajeros</v>
          </cell>
          <cell r="G364" t="str">
            <v>Total pernoct.</v>
          </cell>
        </row>
        <row r="365">
          <cell r="A365" t="str">
            <v>Ávila</v>
          </cell>
          <cell r="D365">
            <v>60504</v>
          </cell>
          <cell r="G365">
            <v>99800</v>
          </cell>
        </row>
        <row r="366">
          <cell r="A366" t="str">
            <v>Burgos</v>
          </cell>
          <cell r="D366">
            <v>157402</v>
          </cell>
          <cell r="G366">
            <v>228622</v>
          </cell>
        </row>
        <row r="367">
          <cell r="A367" t="str">
            <v>León</v>
          </cell>
          <cell r="D367">
            <v>137457</v>
          </cell>
          <cell r="G367">
            <v>214629</v>
          </cell>
        </row>
        <row r="368">
          <cell r="A368" t="str">
            <v>Palencia</v>
          </cell>
          <cell r="D368">
            <v>38451</v>
          </cell>
          <cell r="G368">
            <v>61609</v>
          </cell>
        </row>
        <row r="369">
          <cell r="A369" t="str">
            <v>Salamanca</v>
          </cell>
          <cell r="D369">
            <v>131315</v>
          </cell>
          <cell r="G369">
            <v>235516</v>
          </cell>
        </row>
        <row r="370">
          <cell r="A370" t="str">
            <v>Segovia</v>
          </cell>
          <cell r="D370">
            <v>75235</v>
          </cell>
          <cell r="G370">
            <v>117364</v>
          </cell>
        </row>
        <row r="371">
          <cell r="A371" t="str">
            <v>Soria</v>
          </cell>
          <cell r="D371">
            <v>38624</v>
          </cell>
          <cell r="G371">
            <v>67028</v>
          </cell>
        </row>
        <row r="372">
          <cell r="A372" t="str">
            <v>Valladolid</v>
          </cell>
          <cell r="D372">
            <v>89776</v>
          </cell>
          <cell r="G372">
            <v>141320</v>
          </cell>
        </row>
        <row r="373">
          <cell r="A373" t="str">
            <v>Zamora</v>
          </cell>
          <cell r="D373">
            <v>37148</v>
          </cell>
          <cell r="G373">
            <v>58528</v>
          </cell>
        </row>
        <row r="394">
          <cell r="A394" t="str">
            <v>Ávila</v>
          </cell>
          <cell r="D394">
            <v>191</v>
          </cell>
          <cell r="G394">
            <v>387</v>
          </cell>
        </row>
        <row r="395">
          <cell r="A395" t="str">
            <v>Burgos</v>
          </cell>
          <cell r="D395">
            <v>4599</v>
          </cell>
          <cell r="G395">
            <v>10242</v>
          </cell>
        </row>
        <row r="396">
          <cell r="A396" t="str">
            <v>León</v>
          </cell>
          <cell r="D396">
            <v>9355</v>
          </cell>
          <cell r="G396">
            <v>13161</v>
          </cell>
        </row>
        <row r="397">
          <cell r="A397" t="str">
            <v>Palencia</v>
          </cell>
          <cell r="D397">
            <v>1918</v>
          </cell>
          <cell r="G397">
            <v>2373</v>
          </cell>
        </row>
        <row r="398">
          <cell r="A398" t="str">
            <v>Salamanca</v>
          </cell>
          <cell r="D398">
            <v>4758</v>
          </cell>
          <cell r="G398">
            <v>6734</v>
          </cell>
        </row>
        <row r="399">
          <cell r="A399" t="str">
            <v>Segovia</v>
          </cell>
          <cell r="D399">
            <v>2313</v>
          </cell>
          <cell r="G399">
            <v>3449</v>
          </cell>
        </row>
        <row r="400">
          <cell r="A400" t="str">
            <v>Soria</v>
          </cell>
          <cell r="D400">
            <v>1041</v>
          </cell>
          <cell r="G400">
            <v>1803</v>
          </cell>
        </row>
        <row r="401">
          <cell r="A401" t="str">
            <v>Valladolid</v>
          </cell>
          <cell r="D401">
            <v>1163</v>
          </cell>
          <cell r="G401">
            <v>4675</v>
          </cell>
        </row>
        <row r="402">
          <cell r="A402" t="str">
            <v>Zamora</v>
          </cell>
          <cell r="D402">
            <v>809</v>
          </cell>
          <cell r="G402">
            <v>1963</v>
          </cell>
        </row>
        <row r="434">
          <cell r="O434" t="str">
            <v>AGOSTO 2016</v>
          </cell>
          <cell r="P434" t="str">
            <v>AGOSTO 2017</v>
          </cell>
        </row>
        <row r="435">
          <cell r="M435" t="str">
            <v>HOTELES Y HOSTALES</v>
          </cell>
          <cell r="N435" t="str">
            <v>V. españoles</v>
          </cell>
          <cell r="O435">
            <v>540305</v>
          </cell>
          <cell r="P435">
            <v>575088</v>
          </cell>
        </row>
        <row r="436">
          <cell r="N436" t="str">
            <v>V. extranjeros</v>
          </cell>
          <cell r="O436">
            <v>188527</v>
          </cell>
          <cell r="P436">
            <v>190824</v>
          </cell>
        </row>
        <row r="437">
          <cell r="M437" t="str">
            <v>PENSIONES</v>
          </cell>
          <cell r="N437" t="str">
            <v>V. españoles</v>
          </cell>
          <cell r="O437">
            <v>18029</v>
          </cell>
          <cell r="P437">
            <v>18560</v>
          </cell>
        </row>
        <row r="438">
          <cell r="N438" t="str">
            <v>V. extranjeros</v>
          </cell>
          <cell r="O438">
            <v>9330</v>
          </cell>
          <cell r="P438">
            <v>7587</v>
          </cell>
        </row>
        <row r="459">
          <cell r="R459" t="str">
            <v>AGOSTO 2016</v>
          </cell>
          <cell r="S459" t="str">
            <v>AGOSTO 2017</v>
          </cell>
        </row>
        <row r="460">
          <cell r="P460" t="str">
            <v>HOTELES Y HOSTALES</v>
          </cell>
          <cell r="Q460" t="str">
            <v>P. españoles</v>
          </cell>
          <cell r="R460">
            <v>902650</v>
          </cell>
          <cell r="S460">
            <v>955906</v>
          </cell>
        </row>
        <row r="461">
          <cell r="Q461" t="str">
            <v>P. extranjeros</v>
          </cell>
          <cell r="R461">
            <v>259392</v>
          </cell>
          <cell r="S461">
            <v>268510</v>
          </cell>
        </row>
        <row r="462">
          <cell r="P462" t="str">
            <v>PENSIONES</v>
          </cell>
          <cell r="Q462" t="str">
            <v>P. españoles</v>
          </cell>
          <cell r="R462">
            <v>38688</v>
          </cell>
          <cell r="S462">
            <v>34229</v>
          </cell>
        </row>
        <row r="463">
          <cell r="Q463" t="str">
            <v>P. extranjeros</v>
          </cell>
          <cell r="R463">
            <v>14438</v>
          </cell>
          <cell r="S463">
            <v>10558</v>
          </cell>
        </row>
        <row r="494">
          <cell r="B494" t="str">
            <v>Enero</v>
          </cell>
          <cell r="C494" t="str">
            <v>Febrero</v>
          </cell>
          <cell r="D494" t="str">
            <v>Marzo</v>
          </cell>
          <cell r="E494" t="str">
            <v>Abril</v>
          </cell>
          <cell r="F494" t="str">
            <v>Mayo</v>
          </cell>
          <cell r="G494" t="str">
            <v>Junio</v>
          </cell>
          <cell r="H494" t="str">
            <v>Julio</v>
          </cell>
          <cell r="I494" t="str">
            <v>Agosto</v>
          </cell>
          <cell r="J494" t="str">
            <v>Septiembre</v>
          </cell>
        </row>
        <row r="495">
          <cell r="A495" t="str">
            <v>AÑO 2016</v>
          </cell>
          <cell r="B495">
            <v>294590</v>
          </cell>
          <cell r="C495">
            <v>327383</v>
          </cell>
          <cell r="D495">
            <v>488605</v>
          </cell>
          <cell r="E495">
            <v>436705</v>
          </cell>
          <cell r="F495">
            <v>544625</v>
          </cell>
          <cell r="G495">
            <v>544476</v>
          </cell>
          <cell r="H495">
            <v>587584</v>
          </cell>
          <cell r="I495">
            <v>756191</v>
          </cell>
          <cell r="J495">
            <v>593099</v>
          </cell>
        </row>
        <row r="496">
          <cell r="A496" t="str">
            <v>AÑO 2017</v>
          </cell>
          <cell r="B496">
            <v>311656</v>
          </cell>
          <cell r="C496">
            <v>354212</v>
          </cell>
          <cell r="D496">
            <v>430623</v>
          </cell>
          <cell r="E496">
            <v>606580</v>
          </cell>
          <cell r="F496">
            <v>584353</v>
          </cell>
          <cell r="G496">
            <v>562955</v>
          </cell>
          <cell r="H496">
            <v>630967</v>
          </cell>
          <cell r="I496">
            <v>792059</v>
          </cell>
        </row>
        <row r="497">
          <cell r="B497" t="str">
            <v>Octubre</v>
          </cell>
          <cell r="C497" t="str">
            <v>Noviembre</v>
          </cell>
          <cell r="D497" t="str">
            <v>Diciembre</v>
          </cell>
        </row>
        <row r="498">
          <cell r="B498">
            <v>595354</v>
          </cell>
          <cell r="C498">
            <v>408535</v>
          </cell>
          <cell r="D498">
            <v>394376</v>
          </cell>
        </row>
        <row r="523">
          <cell r="B523" t="str">
            <v>Enero</v>
          </cell>
          <cell r="C523" t="str">
            <v>Febrero</v>
          </cell>
          <cell r="D523" t="str">
            <v>Marzo</v>
          </cell>
          <cell r="E523" t="str">
            <v>Abril</v>
          </cell>
          <cell r="F523" t="str">
            <v>Mayo</v>
          </cell>
          <cell r="G523" t="str">
            <v>Junio</v>
          </cell>
          <cell r="H523" t="str">
            <v>Julio</v>
          </cell>
          <cell r="I523" t="str">
            <v>Agosto</v>
          </cell>
          <cell r="J523" t="str">
            <v>Septiembre</v>
          </cell>
        </row>
        <row r="524">
          <cell r="A524" t="str">
            <v>AÑO 2016</v>
          </cell>
          <cell r="B524">
            <v>473271</v>
          </cell>
          <cell r="C524">
            <v>508143</v>
          </cell>
          <cell r="D524">
            <v>802251</v>
          </cell>
          <cell r="E524">
            <v>697023</v>
          </cell>
          <cell r="F524">
            <v>845584</v>
          </cell>
          <cell r="G524">
            <v>833320</v>
          </cell>
          <cell r="H524">
            <v>893124</v>
          </cell>
          <cell r="I524">
            <v>1215168</v>
          </cell>
          <cell r="J524">
            <v>930318</v>
          </cell>
        </row>
        <row r="525">
          <cell r="A525" t="str">
            <v>AÑO 2017</v>
          </cell>
          <cell r="B525">
            <v>500074</v>
          </cell>
          <cell r="C525">
            <v>558037</v>
          </cell>
          <cell r="D525">
            <v>685448</v>
          </cell>
          <cell r="E525">
            <v>982864</v>
          </cell>
          <cell r="F525">
            <v>889549</v>
          </cell>
          <cell r="G525">
            <v>859342</v>
          </cell>
          <cell r="H525">
            <v>970037</v>
          </cell>
          <cell r="I525">
            <v>1269203</v>
          </cell>
        </row>
        <row r="526">
          <cell r="B526" t="str">
            <v>Octubre</v>
          </cell>
          <cell r="C526" t="str">
            <v>Noviembre</v>
          </cell>
          <cell r="D526" t="str">
            <v>Diciembre</v>
          </cell>
        </row>
        <row r="527">
          <cell r="B527">
            <v>953317</v>
          </cell>
          <cell r="C527">
            <v>679208</v>
          </cell>
          <cell r="D527">
            <v>642269</v>
          </cell>
        </row>
        <row r="548">
          <cell r="D548" t="str">
            <v>Total viajeros</v>
          </cell>
          <cell r="G548" t="str">
            <v>Total pernoct.</v>
          </cell>
        </row>
        <row r="549">
          <cell r="A549" t="str">
            <v>Ávila</v>
          </cell>
          <cell r="D549">
            <v>22577</v>
          </cell>
          <cell r="G549">
            <v>73514</v>
          </cell>
        </row>
        <row r="550">
          <cell r="A550" t="str">
            <v>Burgos</v>
          </cell>
          <cell r="D550">
            <v>20952</v>
          </cell>
          <cell r="G550">
            <v>50275</v>
          </cell>
        </row>
        <row r="551">
          <cell r="A551" t="str">
            <v>León</v>
          </cell>
          <cell r="D551">
            <v>22529</v>
          </cell>
          <cell r="G551">
            <v>60271</v>
          </cell>
        </row>
        <row r="552">
          <cell r="A552" t="str">
            <v>Palencia</v>
          </cell>
          <cell r="D552">
            <v>10018</v>
          </cell>
          <cell r="G552">
            <v>31122</v>
          </cell>
        </row>
        <row r="553">
          <cell r="A553" t="str">
            <v>Salamanca</v>
          </cell>
          <cell r="D553">
            <v>21054</v>
          </cell>
          <cell r="G553">
            <v>53331</v>
          </cell>
        </row>
        <row r="554">
          <cell r="A554" t="str">
            <v>Segovia</v>
          </cell>
          <cell r="D554">
            <v>13700</v>
          </cell>
          <cell r="G554">
            <v>34576</v>
          </cell>
        </row>
        <row r="555">
          <cell r="A555" t="str">
            <v>Soria</v>
          </cell>
          <cell r="D555">
            <v>16645</v>
          </cell>
          <cell r="G555">
            <v>47285</v>
          </cell>
        </row>
        <row r="556">
          <cell r="A556" t="str">
            <v>Valladolid</v>
          </cell>
          <cell r="D556">
            <v>8879</v>
          </cell>
          <cell r="G556">
            <v>14864</v>
          </cell>
        </row>
        <row r="557">
          <cell r="A557" t="str">
            <v>Zamora</v>
          </cell>
          <cell r="D557">
            <v>18831</v>
          </cell>
          <cell r="G557">
            <v>38031</v>
          </cell>
        </row>
        <row r="581">
          <cell r="C581" t="str">
            <v>V. españoles</v>
          </cell>
          <cell r="D581" t="str">
            <v>V. extranjeros</v>
          </cell>
          <cell r="E581" t="str">
            <v>Total viajeros</v>
          </cell>
          <cell r="H581" t="str">
            <v>P. españoles</v>
          </cell>
          <cell r="I581" t="str">
            <v>P. extranjeros</v>
          </cell>
          <cell r="J581" t="str">
            <v>Total pernoct.</v>
          </cell>
          <cell r="K581" t="str">
            <v>Ocupación</v>
          </cell>
        </row>
        <row r="582">
          <cell r="B582" t="str">
            <v>AGOSTO 2016</v>
          </cell>
          <cell r="C582">
            <v>124261</v>
          </cell>
          <cell r="D582">
            <v>15257</v>
          </cell>
          <cell r="E582">
            <v>139518</v>
          </cell>
          <cell r="G582" t="str">
            <v>AGOSTO 2016</v>
          </cell>
          <cell r="H582">
            <v>362466</v>
          </cell>
          <cell r="I582">
            <v>32635</v>
          </cell>
          <cell r="J582">
            <v>395101</v>
          </cell>
          <cell r="K582">
            <v>0.38238257323173913</v>
          </cell>
        </row>
        <row r="583">
          <cell r="B583" t="str">
            <v>AGOSTO 2017</v>
          </cell>
          <cell r="C583">
            <v>135110</v>
          </cell>
          <cell r="D583">
            <v>20075</v>
          </cell>
          <cell r="E583">
            <v>155185</v>
          </cell>
          <cell r="G583" t="str">
            <v>AGOSTO 2017</v>
          </cell>
          <cell r="H583">
            <v>360833</v>
          </cell>
          <cell r="I583">
            <v>42436</v>
          </cell>
          <cell r="J583">
            <v>403269</v>
          </cell>
          <cell r="K583">
            <v>0.37671369800054555</v>
          </cell>
        </row>
        <row r="615">
          <cell r="B615" t="str">
            <v>Enero</v>
          </cell>
          <cell r="C615" t="str">
            <v>Febrero</v>
          </cell>
          <cell r="D615" t="str">
            <v>Marzo</v>
          </cell>
          <cell r="E615" t="str">
            <v>Abril</v>
          </cell>
          <cell r="F615" t="str">
            <v>Mayo</v>
          </cell>
          <cell r="G615" t="str">
            <v>Junio</v>
          </cell>
          <cell r="H615" t="str">
            <v>Julio</v>
          </cell>
          <cell r="I615" t="str">
            <v>Agosto</v>
          </cell>
          <cell r="J615" t="str">
            <v>Septiembre</v>
          </cell>
        </row>
        <row r="616">
          <cell r="A616" t="str">
            <v>AÑO 2016</v>
          </cell>
          <cell r="B616">
            <v>38800</v>
          </cell>
          <cell r="C616">
            <v>52087</v>
          </cell>
          <cell r="D616">
            <v>87491</v>
          </cell>
          <cell r="E616">
            <v>79658</v>
          </cell>
          <cell r="F616">
            <v>82200</v>
          </cell>
          <cell r="G616">
            <v>75031</v>
          </cell>
          <cell r="H616">
            <v>99593</v>
          </cell>
          <cell r="I616">
            <v>139518</v>
          </cell>
          <cell r="J616">
            <v>78463</v>
          </cell>
        </row>
        <row r="617">
          <cell r="A617" t="str">
            <v>AÑO 2017</v>
          </cell>
          <cell r="B617">
            <v>40605</v>
          </cell>
          <cell r="C617">
            <v>55541</v>
          </cell>
          <cell r="D617">
            <v>75370</v>
          </cell>
          <cell r="E617">
            <v>114111</v>
          </cell>
          <cell r="F617">
            <v>86629</v>
          </cell>
          <cell r="G617">
            <v>84209</v>
          </cell>
          <cell r="H617">
            <v>108069</v>
          </cell>
          <cell r="I617">
            <v>155185</v>
          </cell>
        </row>
        <row r="618">
          <cell r="B618" t="str">
            <v>Octubre</v>
          </cell>
          <cell r="C618" t="str">
            <v>Noviembre</v>
          </cell>
          <cell r="D618" t="str">
            <v>Diciembre</v>
          </cell>
        </row>
        <row r="619">
          <cell r="B619">
            <v>100663</v>
          </cell>
          <cell r="C619">
            <v>71868</v>
          </cell>
          <cell r="D619">
            <v>84034</v>
          </cell>
        </row>
        <row r="637">
          <cell r="B637" t="str">
            <v>Enero</v>
          </cell>
          <cell r="C637" t="str">
            <v>Febrero</v>
          </cell>
          <cell r="D637" t="str">
            <v>Marzo</v>
          </cell>
          <cell r="E637" t="str">
            <v>Abril</v>
          </cell>
          <cell r="F637" t="str">
            <v>Mayo</v>
          </cell>
          <cell r="G637" t="str">
            <v>Junio</v>
          </cell>
          <cell r="H637" t="str">
            <v>Julio</v>
          </cell>
          <cell r="I637" t="str">
            <v>Agosto</v>
          </cell>
          <cell r="J637" t="str">
            <v>Septiembre</v>
          </cell>
        </row>
        <row r="638">
          <cell r="A638" t="str">
            <v>AÑO 2016</v>
          </cell>
          <cell r="B638">
            <v>67353</v>
          </cell>
          <cell r="C638">
            <v>91306</v>
          </cell>
          <cell r="D638">
            <v>183698</v>
          </cell>
          <cell r="E638">
            <v>139553</v>
          </cell>
          <cell r="F638">
            <v>144579</v>
          </cell>
          <cell r="G638">
            <v>136713</v>
          </cell>
          <cell r="H638">
            <v>201567</v>
          </cell>
          <cell r="I638">
            <v>395101</v>
          </cell>
          <cell r="J638">
            <v>143763</v>
          </cell>
        </row>
        <row r="639">
          <cell r="A639" t="str">
            <v>AÑO 2017</v>
          </cell>
          <cell r="B639">
            <v>72188</v>
          </cell>
          <cell r="C639">
            <v>97728</v>
          </cell>
          <cell r="D639">
            <v>132109</v>
          </cell>
          <cell r="E639">
            <v>249355</v>
          </cell>
          <cell r="F639">
            <v>146445</v>
          </cell>
          <cell r="G639">
            <v>146797</v>
          </cell>
          <cell r="H639">
            <v>216772</v>
          </cell>
          <cell r="I639">
            <v>403269</v>
          </cell>
        </row>
        <row r="640">
          <cell r="B640" t="str">
            <v>Octubre</v>
          </cell>
          <cell r="C640" t="str">
            <v>Noviembre</v>
          </cell>
          <cell r="D640" t="str">
            <v>Diciembre</v>
          </cell>
        </row>
        <row r="641">
          <cell r="B641">
            <v>191824</v>
          </cell>
          <cell r="C641">
            <v>129767</v>
          </cell>
          <cell r="D641">
            <v>182135</v>
          </cell>
        </row>
        <row r="666">
          <cell r="A666" t="str">
            <v>Ávila</v>
          </cell>
          <cell r="D666">
            <v>10273</v>
          </cell>
          <cell r="G666">
            <v>27618</v>
          </cell>
        </row>
        <row r="667">
          <cell r="A667" t="str">
            <v>Burgos</v>
          </cell>
          <cell r="D667">
            <v>21301</v>
          </cell>
          <cell r="G667">
            <v>45154</v>
          </cell>
        </row>
        <row r="668">
          <cell r="A668" t="str">
            <v>León</v>
          </cell>
          <cell r="D668">
            <v>20301</v>
          </cell>
          <cell r="G668">
            <v>57709</v>
          </cell>
        </row>
        <row r="669">
          <cell r="A669" t="str">
            <v>Palencia</v>
          </cell>
          <cell r="D669">
            <v>1179</v>
          </cell>
          <cell r="G669">
            <v>6963</v>
          </cell>
        </row>
        <row r="670">
          <cell r="A670" t="str">
            <v>Salamanca</v>
          </cell>
          <cell r="D670">
            <v>13402</v>
          </cell>
          <cell r="G670">
            <v>29981</v>
          </cell>
        </row>
        <row r="671">
          <cell r="A671" t="str">
            <v>Segovia</v>
          </cell>
          <cell r="D671">
            <v>5594</v>
          </cell>
          <cell r="G671">
            <v>13930</v>
          </cell>
        </row>
        <row r="672">
          <cell r="A672" t="str">
            <v>Soria</v>
          </cell>
          <cell r="D672">
            <v>11942</v>
          </cell>
          <cell r="G672">
            <v>70018</v>
          </cell>
        </row>
        <row r="673">
          <cell r="A673" t="str">
            <v>Valladolid</v>
          </cell>
          <cell r="D673">
            <v>8746</v>
          </cell>
          <cell r="G673">
            <v>18566</v>
          </cell>
        </row>
        <row r="674">
          <cell r="A674" t="str">
            <v>Zamora</v>
          </cell>
          <cell r="D674">
            <v>8906</v>
          </cell>
          <cell r="G674">
            <v>20269</v>
          </cell>
        </row>
        <row r="701">
          <cell r="C701" t="str">
            <v>V. españoles</v>
          </cell>
          <cell r="D701" t="str">
            <v>V. extranjeros</v>
          </cell>
          <cell r="E701" t="str">
            <v>Total viajeros</v>
          </cell>
          <cell r="H701" t="str">
            <v>P. españoles</v>
          </cell>
          <cell r="I701" t="str">
            <v>P. extranjeros</v>
          </cell>
          <cell r="J701" t="str">
            <v>Total pernoct.</v>
          </cell>
          <cell r="K701" t="str">
            <v>Ocupación</v>
          </cell>
        </row>
        <row r="702">
          <cell r="B702" t="str">
            <v>AGOSTO 2016</v>
          </cell>
          <cell r="C702">
            <v>64319</v>
          </cell>
          <cell r="D702">
            <v>23783</v>
          </cell>
          <cell r="E702">
            <v>88102</v>
          </cell>
          <cell r="G702" t="str">
            <v>AGOSTO 2016</v>
          </cell>
          <cell r="H702">
            <v>209681</v>
          </cell>
          <cell r="I702">
            <v>42748</v>
          </cell>
          <cell r="J702">
            <v>252429</v>
          </cell>
          <cell r="K702">
            <v>0.21563887898344478</v>
          </cell>
        </row>
        <row r="703">
          <cell r="B703" t="str">
            <v>AGOSTO 2017</v>
          </cell>
          <cell r="C703">
            <v>80307</v>
          </cell>
          <cell r="D703">
            <v>21337</v>
          </cell>
          <cell r="E703">
            <v>101644</v>
          </cell>
          <cell r="G703" t="str">
            <v>AGOSTO 2017</v>
          </cell>
          <cell r="H703">
            <v>251032</v>
          </cell>
          <cell r="I703">
            <v>39176</v>
          </cell>
          <cell r="J703">
            <v>290208</v>
          </cell>
          <cell r="K703">
            <v>0.23965870634111858</v>
          </cell>
        </row>
        <row r="732">
          <cell r="B732" t="str">
            <v>Enero</v>
          </cell>
          <cell r="C732" t="str">
            <v>Febrero</v>
          </cell>
          <cell r="D732" t="str">
            <v>Marzo</v>
          </cell>
          <cell r="E732" t="str">
            <v>Abril</v>
          </cell>
          <cell r="F732" t="str">
            <v>Mayo</v>
          </cell>
          <cell r="G732" t="str">
            <v>Junio</v>
          </cell>
          <cell r="H732" t="str">
            <v>Julio</v>
          </cell>
          <cell r="I732" t="str">
            <v>Agosto</v>
          </cell>
          <cell r="J732" t="str">
            <v>Septiembre</v>
          </cell>
        </row>
        <row r="733">
          <cell r="A733" t="str">
            <v>AÑO 2016</v>
          </cell>
          <cell r="B733">
            <v>3080</v>
          </cell>
          <cell r="C733">
            <v>3440</v>
          </cell>
          <cell r="D733">
            <v>13765</v>
          </cell>
          <cell r="E733">
            <v>13333</v>
          </cell>
          <cell r="F733">
            <v>22167</v>
          </cell>
          <cell r="G733">
            <v>30817</v>
          </cell>
          <cell r="H733">
            <v>62441</v>
          </cell>
          <cell r="I733">
            <v>88102</v>
          </cell>
          <cell r="J733">
            <v>20369</v>
          </cell>
        </row>
        <row r="734">
          <cell r="A734" t="str">
            <v>AÑO 2017</v>
          </cell>
          <cell r="B734">
            <v>3271</v>
          </cell>
          <cell r="C734">
            <v>4107</v>
          </cell>
          <cell r="D734">
            <v>9363</v>
          </cell>
          <cell r="E734">
            <v>22787</v>
          </cell>
          <cell r="F734">
            <v>22379</v>
          </cell>
          <cell r="G734">
            <v>32904</v>
          </cell>
          <cell r="H734">
            <v>68012</v>
          </cell>
          <cell r="I734">
            <v>101644</v>
          </cell>
        </row>
        <row r="735">
          <cell r="B735" t="str">
            <v>Octubre</v>
          </cell>
          <cell r="C735" t="str">
            <v>Noviembre</v>
          </cell>
          <cell r="D735" t="str">
            <v>Diciembre</v>
          </cell>
        </row>
        <row r="736">
          <cell r="B736">
            <v>12532</v>
          </cell>
          <cell r="C736">
            <v>3597</v>
          </cell>
          <cell r="D736">
            <v>3263</v>
          </cell>
        </row>
        <row r="753">
          <cell r="B753" t="str">
            <v>Enero</v>
          </cell>
          <cell r="C753" t="str">
            <v>Febrero</v>
          </cell>
          <cell r="D753" t="str">
            <v>Marzo</v>
          </cell>
          <cell r="E753" t="str">
            <v>Abril</v>
          </cell>
          <cell r="F753" t="str">
            <v>Mayo</v>
          </cell>
          <cell r="G753" t="str">
            <v>Junio</v>
          </cell>
          <cell r="H753" t="str">
            <v>Julio</v>
          </cell>
          <cell r="I753" t="str">
            <v>Agosto</v>
          </cell>
          <cell r="J753" t="str">
            <v>Septiembre</v>
          </cell>
        </row>
        <row r="754">
          <cell r="A754" t="str">
            <v>AÑO 2016</v>
          </cell>
          <cell r="B754">
            <v>4582</v>
          </cell>
          <cell r="C754">
            <v>4851</v>
          </cell>
          <cell r="D754">
            <v>29415</v>
          </cell>
          <cell r="E754">
            <v>23206</v>
          </cell>
          <cell r="F754">
            <v>43884</v>
          </cell>
          <cell r="G754">
            <v>68119</v>
          </cell>
          <cell r="H754">
            <v>156839</v>
          </cell>
          <cell r="I754">
            <v>252429</v>
          </cell>
          <cell r="J754">
            <v>41034</v>
          </cell>
        </row>
        <row r="755">
          <cell r="A755" t="str">
            <v>AÑO 2017</v>
          </cell>
          <cell r="B755">
            <v>4373</v>
          </cell>
          <cell r="C755">
            <v>5935</v>
          </cell>
          <cell r="D755">
            <v>14616</v>
          </cell>
          <cell r="E755">
            <v>52117</v>
          </cell>
          <cell r="F755">
            <v>44791</v>
          </cell>
          <cell r="G755">
            <v>72441</v>
          </cell>
          <cell r="H755">
            <v>176539</v>
          </cell>
          <cell r="I755">
            <v>290208</v>
          </cell>
        </row>
        <row r="756">
          <cell r="B756" t="str">
            <v>Octubre</v>
          </cell>
          <cell r="C756" t="str">
            <v>Noviembre</v>
          </cell>
          <cell r="D756" t="str">
            <v>Diciembre</v>
          </cell>
        </row>
        <row r="757">
          <cell r="B757">
            <v>21531</v>
          </cell>
          <cell r="C757">
            <v>5577</v>
          </cell>
          <cell r="D757">
            <v>4603</v>
          </cell>
        </row>
        <row r="786">
          <cell r="A786" t="str">
            <v>Ávila</v>
          </cell>
          <cell r="D786">
            <v>1488</v>
          </cell>
          <cell r="G786">
            <v>15695</v>
          </cell>
        </row>
        <row r="787">
          <cell r="A787" t="str">
            <v>Burgos</v>
          </cell>
          <cell r="D787">
            <v>11989</v>
          </cell>
          <cell r="G787">
            <v>30456</v>
          </cell>
        </row>
        <row r="788">
          <cell r="A788" t="str">
            <v>León</v>
          </cell>
          <cell r="D788">
            <v>23794</v>
          </cell>
          <cell r="G788">
            <v>34713</v>
          </cell>
        </row>
        <row r="789">
          <cell r="A789" t="str">
            <v>Palencia</v>
          </cell>
          <cell r="D789">
            <v>5065</v>
          </cell>
          <cell r="G789">
            <v>9650</v>
          </cell>
        </row>
        <row r="790">
          <cell r="A790" t="str">
            <v>Salamanca</v>
          </cell>
          <cell r="D790">
            <v>5635</v>
          </cell>
          <cell r="G790">
            <v>7631</v>
          </cell>
        </row>
        <row r="791">
          <cell r="A791" t="str">
            <v>Segovia</v>
          </cell>
          <cell r="D791">
            <v>2944</v>
          </cell>
          <cell r="G791">
            <v>7244</v>
          </cell>
        </row>
        <row r="792">
          <cell r="A792" t="str">
            <v>Soria</v>
          </cell>
          <cell r="D792">
            <v>1030</v>
          </cell>
          <cell r="G792">
            <v>6882</v>
          </cell>
        </row>
        <row r="793">
          <cell r="A793" t="str">
            <v>Valladolid</v>
          </cell>
          <cell r="D793">
            <v>670</v>
          </cell>
          <cell r="G793">
            <v>1062</v>
          </cell>
        </row>
        <row r="794">
          <cell r="A794" t="str">
            <v>Zamora</v>
          </cell>
          <cell r="D794">
            <v>1870</v>
          </cell>
          <cell r="G794">
            <v>1933</v>
          </cell>
        </row>
      </sheetData>
      <sheetData sheetId="1" refreshError="1"/>
      <sheetData sheetId="2">
        <row r="5">
          <cell r="B5" t="str">
            <v>Hoteles, Hostales y Pensiones</v>
          </cell>
          <cell r="D5" t="str">
            <v>Campamentos</v>
          </cell>
          <cell r="F5" t="str">
            <v>Turismo rural</v>
          </cell>
          <cell r="H5" t="str">
            <v>Albergues</v>
          </cell>
          <cell r="J5" t="str">
            <v>Total (*)</v>
          </cell>
        </row>
        <row r="7">
          <cell r="A7" t="str">
            <v>AGOSTO_2016</v>
          </cell>
          <cell r="B7">
            <v>1896</v>
          </cell>
          <cell r="C7">
            <v>71339</v>
          </cell>
          <cell r="D7">
            <v>119</v>
          </cell>
          <cell r="E7">
            <v>42668</v>
          </cell>
          <cell r="F7">
            <v>3785</v>
          </cell>
          <cell r="G7">
            <v>33364</v>
          </cell>
          <cell r="H7" t="str">
            <v>***</v>
          </cell>
          <cell r="I7" t="str">
            <v>***</v>
          </cell>
          <cell r="J7">
            <v>5800</v>
          </cell>
          <cell r="K7">
            <v>147371</v>
          </cell>
        </row>
        <row r="8">
          <cell r="A8" t="str">
            <v>AGOSTO_2017 (*)</v>
          </cell>
          <cell r="B8">
            <v>1890</v>
          </cell>
          <cell r="C8">
            <v>71405</v>
          </cell>
          <cell r="D8">
            <v>118</v>
          </cell>
          <cell r="E8">
            <v>42630</v>
          </cell>
          <cell r="F8">
            <v>3911</v>
          </cell>
          <cell r="G8">
            <v>34630</v>
          </cell>
          <cell r="H8">
            <v>275</v>
          </cell>
          <cell r="I8">
            <v>11389</v>
          </cell>
          <cell r="J8">
            <v>6194</v>
          </cell>
          <cell r="K8">
            <v>160054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532"/>
  <sheetViews>
    <sheetView tabSelected="1" view="pageBreakPreview" topLeftCell="B1050" zoomScale="75" zoomScaleNormal="60" zoomScaleSheetLayoutView="75" workbookViewId="0">
      <selection activeCell="O1054" sqref="O1054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1.140625" customWidth="1"/>
    <col min="7" max="7" width="14" bestFit="1" customWidth="1"/>
    <col min="8" max="8" width="14.28515625" customWidth="1"/>
    <col min="9" max="9" width="11.140625" bestFit="1" customWidth="1"/>
    <col min="10" max="10" width="14.140625" bestFit="1" customWidth="1"/>
    <col min="11" max="11" width="12.5703125" customWidth="1"/>
    <col min="12" max="12" width="12.28515625" bestFit="1" customWidth="1"/>
    <col min="13" max="13" width="12.42578125" bestFit="1" customWidth="1"/>
    <col min="14" max="14" width="11.28515625" customWidth="1"/>
  </cols>
  <sheetData>
    <row r="1" spans="2:15"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</row>
    <row r="2" spans="2:15"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2:15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2:15"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</row>
    <row r="5" spans="2:15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</row>
    <row r="6" spans="2:15"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</row>
    <row r="7" spans="2:15"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</row>
    <row r="8" spans="2:15"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</row>
    <row r="9" spans="2:1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</row>
    <row r="10" spans="2:15"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</row>
    <row r="11" spans="2:15"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</row>
    <row r="12" spans="2:15"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</row>
    <row r="13" spans="2:15"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</row>
    <row r="14" spans="2:15"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</row>
    <row r="15" spans="2:15"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</row>
    <row r="16" spans="2:15"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</row>
    <row r="17" spans="2:15"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</row>
    <row r="18" spans="2:15"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</row>
    <row r="19" spans="2:15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</row>
    <row r="20" spans="2:15"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</row>
    <row r="21" spans="2:15"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</row>
    <row r="22" spans="2:15"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</row>
    <row r="23" spans="2:15"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</row>
    <row r="24" spans="2:15"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</row>
    <row r="25" spans="2:15"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</row>
    <row r="26" spans="2:15"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</row>
    <row r="27" spans="2:15"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</row>
    <row r="28" spans="2:15"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</row>
    <row r="29" spans="2:15"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</row>
    <row r="30" spans="2:15"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</row>
    <row r="31" spans="2:15"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</row>
    <row r="32" spans="2:15"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</row>
    <row r="33" spans="2:15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</row>
    <row r="34" spans="2:15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</row>
    <row r="35" spans="2:15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</row>
    <row r="36" spans="2:15"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</row>
    <row r="37" spans="2:15"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</row>
    <row r="38" spans="2:15"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</row>
    <row r="39" spans="2:15"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</row>
    <row r="40" spans="2:15"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</row>
    <row r="41" spans="2:15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</row>
    <row r="42" spans="2:15"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</row>
    <row r="43" spans="2:15"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</row>
    <row r="44" spans="2:15"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</row>
    <row r="45" spans="2:15"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</row>
    <row r="46" spans="2:15"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</row>
    <row r="47" spans="2:15" ht="99.95" customHeight="1"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</row>
    <row r="48" spans="2:15" ht="77.25">
      <c r="B48" s="225" t="s">
        <v>43</v>
      </c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126"/>
    </row>
    <row r="49" spans="2:15" ht="77.25">
      <c r="B49" s="225" t="s">
        <v>44</v>
      </c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126"/>
    </row>
    <row r="50" spans="2:15"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</row>
    <row r="51" spans="2:15"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</row>
    <row r="52" spans="2:15"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</row>
    <row r="53" spans="2:15"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</row>
    <row r="54" spans="2:15"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</row>
    <row r="55" spans="2:15"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</row>
    <row r="56" spans="2:15"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</row>
    <row r="57" spans="2:15"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</row>
    <row r="58" spans="2:15" ht="50.25">
      <c r="B58" s="126"/>
      <c r="C58" s="126"/>
      <c r="D58" s="126"/>
      <c r="E58" s="126"/>
      <c r="F58" s="226"/>
      <c r="G58" s="226"/>
      <c r="H58" s="226"/>
      <c r="I58" s="226"/>
      <c r="J58" s="226"/>
      <c r="K58" s="126"/>
      <c r="L58" s="126"/>
      <c r="M58" s="126"/>
      <c r="N58" s="126"/>
      <c r="O58" s="126"/>
    </row>
    <row r="59" spans="2:15"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</row>
    <row r="60" spans="2:15"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</row>
    <row r="61" spans="2:15"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</row>
    <row r="62" spans="2:15"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</row>
    <row r="63" spans="2:15"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</row>
    <row r="64" spans="2:15"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</row>
    <row r="65" spans="2:15"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</row>
    <row r="66" spans="2:15"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</row>
    <row r="67" spans="2:15"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</row>
    <row r="68" spans="2:15"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</row>
    <row r="69" spans="2:15"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</row>
    <row r="70" spans="2:15"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</row>
    <row r="71" spans="2:15"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</row>
    <row r="72" spans="2:15"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</row>
    <row r="73" spans="2:15"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</row>
    <row r="74" spans="2:15"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</row>
    <row r="75" spans="2:15" ht="12.75" customHeight="1">
      <c r="B75" s="126"/>
      <c r="C75" s="126"/>
      <c r="D75" s="126"/>
      <c r="E75" s="126"/>
      <c r="F75" s="227" t="s">
        <v>177</v>
      </c>
      <c r="G75" s="227"/>
      <c r="H75" s="227"/>
      <c r="I75" s="227"/>
      <c r="J75" s="227"/>
      <c r="K75" s="227"/>
      <c r="L75" s="227"/>
      <c r="M75" s="227"/>
      <c r="N75" s="227"/>
      <c r="O75" s="126"/>
    </row>
    <row r="76" spans="2:15" ht="12.75" customHeight="1">
      <c r="B76" s="126"/>
      <c r="C76" s="126"/>
      <c r="D76" s="126"/>
      <c r="E76" s="126"/>
      <c r="F76" s="227"/>
      <c r="G76" s="227"/>
      <c r="H76" s="227"/>
      <c r="I76" s="227"/>
      <c r="J76" s="227"/>
      <c r="K76" s="227"/>
      <c r="L76" s="227"/>
      <c r="M76" s="227"/>
      <c r="N76" s="227"/>
      <c r="O76" s="126"/>
    </row>
    <row r="77" spans="2:15" ht="12.75" customHeight="1">
      <c r="B77" s="126"/>
      <c r="C77" s="126"/>
      <c r="D77" s="126"/>
      <c r="E77" s="126"/>
      <c r="F77" s="227"/>
      <c r="G77" s="227"/>
      <c r="H77" s="227"/>
      <c r="I77" s="227"/>
      <c r="J77" s="227"/>
      <c r="K77" s="227"/>
      <c r="L77" s="227"/>
      <c r="M77" s="227"/>
      <c r="N77" s="227"/>
      <c r="O77" s="126"/>
    </row>
    <row r="78" spans="2:15" ht="12.75" customHeight="1">
      <c r="B78" s="126"/>
      <c r="C78" s="126"/>
      <c r="D78" s="126"/>
      <c r="E78" s="126"/>
      <c r="F78" s="227"/>
      <c r="G78" s="227"/>
      <c r="H78" s="227"/>
      <c r="I78" s="227"/>
      <c r="J78" s="227"/>
      <c r="K78" s="227"/>
      <c r="L78" s="227"/>
      <c r="M78" s="227"/>
      <c r="N78" s="227"/>
      <c r="O78" s="126"/>
    </row>
    <row r="79" spans="2:15">
      <c r="B79" s="126"/>
      <c r="C79" s="126"/>
      <c r="D79" s="126"/>
      <c r="E79" s="126"/>
      <c r="F79" s="126"/>
      <c r="G79" s="139"/>
      <c r="H79" s="126"/>
      <c r="I79" s="126"/>
      <c r="J79" s="126"/>
      <c r="K79" s="126"/>
      <c r="L79" s="126"/>
      <c r="M79" s="126"/>
      <c r="N79" s="126"/>
      <c r="O79" s="126"/>
    </row>
    <row r="80" spans="2:15">
      <c r="B80" s="126"/>
      <c r="C80" s="126"/>
      <c r="D80" s="126"/>
      <c r="E80" s="126"/>
      <c r="F80" s="126"/>
      <c r="G80" s="139"/>
      <c r="H80" s="126"/>
      <c r="I80" s="126"/>
      <c r="J80" s="126"/>
      <c r="K80" s="126"/>
      <c r="L80" s="126"/>
      <c r="M80" s="126"/>
      <c r="N80" s="126"/>
      <c r="O80" s="126"/>
    </row>
    <row r="81" spans="2:15">
      <c r="B81" s="126"/>
      <c r="C81" s="126"/>
      <c r="D81" s="126"/>
      <c r="E81" s="126"/>
      <c r="F81" s="126"/>
      <c r="G81" s="139"/>
      <c r="H81" s="126"/>
      <c r="I81" s="139"/>
      <c r="J81" s="126"/>
      <c r="K81" s="126"/>
      <c r="L81" s="126"/>
      <c r="M81" s="126"/>
      <c r="N81" s="126"/>
      <c r="O81" s="126"/>
    </row>
    <row r="82" spans="2:15">
      <c r="B82" s="126"/>
      <c r="C82" s="126"/>
      <c r="D82" s="126"/>
      <c r="E82" s="126"/>
      <c r="F82" s="126"/>
      <c r="G82" s="139"/>
      <c r="H82" s="126"/>
      <c r="I82" s="126"/>
      <c r="J82" s="126"/>
      <c r="K82" s="126"/>
      <c r="L82" s="126"/>
      <c r="M82" s="126"/>
      <c r="N82" s="126"/>
      <c r="O82" s="126"/>
    </row>
    <row r="83" spans="2:15">
      <c r="B83" s="126"/>
      <c r="C83" s="126"/>
      <c r="D83" s="126"/>
      <c r="E83" s="126"/>
      <c r="F83" s="126"/>
      <c r="G83" s="139"/>
      <c r="H83" s="126"/>
      <c r="I83" s="126"/>
      <c r="J83" s="126"/>
      <c r="K83" s="126"/>
      <c r="L83" s="126"/>
      <c r="M83" s="126"/>
      <c r="N83" s="126"/>
      <c r="O83" s="126"/>
    </row>
    <row r="84" spans="2:15">
      <c r="B84" s="126"/>
      <c r="C84" s="126"/>
      <c r="D84" s="126"/>
      <c r="E84" s="126"/>
      <c r="F84" s="126"/>
      <c r="G84" s="139"/>
      <c r="H84" s="126"/>
      <c r="I84" s="126"/>
      <c r="J84" s="126"/>
      <c r="K84" s="126"/>
      <c r="L84" s="126"/>
      <c r="M84" s="126"/>
      <c r="N84" s="126"/>
      <c r="O84" s="126"/>
    </row>
    <row r="85" spans="2:15">
      <c r="B85" s="126"/>
      <c r="C85" s="126"/>
      <c r="D85" s="126"/>
      <c r="E85" s="126"/>
      <c r="F85" s="126"/>
      <c r="G85" s="139"/>
      <c r="H85" s="126"/>
      <c r="I85" s="126"/>
      <c r="J85" s="126"/>
      <c r="K85" s="126"/>
      <c r="L85" s="126"/>
      <c r="M85" s="126"/>
      <c r="N85" s="126"/>
      <c r="O85" s="126"/>
    </row>
    <row r="86" spans="2:15"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</row>
    <row r="87" spans="2:15"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</row>
    <row r="88" spans="2:15"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</row>
    <row r="89" spans="2:15"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</row>
    <row r="90" spans="2:15"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</row>
    <row r="91" spans="2:15"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</row>
    <row r="92" spans="2:15" s="51" customFormat="1"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</row>
    <row r="93" spans="2:15" s="51" customFormat="1"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</row>
    <row r="94" spans="2:15" s="51" customFormat="1">
      <c r="B94" s="127"/>
      <c r="C94" s="127"/>
      <c r="D94" s="127"/>
      <c r="E94" s="127"/>
      <c r="F94" s="127"/>
      <c r="G94" s="127"/>
      <c r="H94" s="127"/>
      <c r="I94" s="127"/>
      <c r="J94" s="127"/>
      <c r="K94" s="127"/>
      <c r="L94" s="127"/>
      <c r="M94" s="127"/>
      <c r="N94" s="127"/>
      <c r="O94" s="127"/>
    </row>
    <row r="95" spans="2:15" s="51" customFormat="1"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</row>
    <row r="96" spans="2:15" s="51" customFormat="1"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</row>
    <row r="97" spans="2:15" s="51" customFormat="1">
      <c r="B97" s="127"/>
      <c r="C97" s="127"/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</row>
    <row r="98" spans="2:15" s="51" customFormat="1">
      <c r="B98" s="127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</row>
    <row r="99" spans="2:15" s="51" customFormat="1">
      <c r="B99" s="127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</row>
    <row r="100" spans="2:15" s="51" customFormat="1">
      <c r="B100" s="127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</row>
    <row r="101" spans="2:15" s="51" customFormat="1">
      <c r="B101" s="127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</row>
    <row r="102" spans="2:15" s="51" customFormat="1">
      <c r="B102" s="12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</row>
    <row r="103" spans="2:15" s="51" customFormat="1">
      <c r="B103" s="127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</row>
    <row r="104" spans="2:15" s="66" customFormat="1"/>
    <row r="105" spans="2:15" s="66" customFormat="1"/>
    <row r="106" spans="2:15"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</row>
    <row r="107" spans="2:15">
      <c r="B107" s="228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</row>
    <row r="108" spans="2:15">
      <c r="B108" s="228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</row>
    <row r="109" spans="2:15">
      <c r="B109" s="228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</row>
    <row r="110" spans="2:15">
      <c r="B110" s="228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</row>
    <row r="111" spans="2:15">
      <c r="B111" s="228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</row>
    <row r="112" spans="2:15">
      <c r="B112" s="228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</row>
    <row r="113" spans="2:15" s="5" customFormat="1">
      <c r="B113" s="228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</row>
    <row r="114" spans="2:15" s="5" customFormat="1">
      <c r="B114" s="228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</row>
    <row r="115" spans="2:15" s="5" customFormat="1">
      <c r="B115" s="228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</row>
    <row r="116" spans="2:15"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</row>
    <row r="117" spans="2:15">
      <c r="B117" s="228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</row>
    <row r="118" spans="2:15">
      <c r="B118" s="228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</row>
    <row r="119" spans="2:15">
      <c r="B119" s="228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</row>
    <row r="120" spans="2:15" s="45" customFormat="1">
      <c r="B120" s="228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5"/>
    </row>
    <row r="121" spans="2:15"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</row>
    <row r="122" spans="2:15"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</row>
    <row r="123" spans="2:15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2:15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2:1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2:1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2:1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2:1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2:14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2:14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2:14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2:14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2:14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</row>
    <row r="134" spans="2:14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2:14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2:14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2:14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</row>
    <row r="138" spans="2:14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2:14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</row>
    <row r="140" spans="2:14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2:14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</row>
    <row r="142" spans="2:14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2:14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</row>
    <row r="144" spans="2:14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2:14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</row>
    <row r="146" spans="2:14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2:14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2:14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2:14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</row>
    <row r="150" spans="2:14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2:14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</row>
    <row r="152" spans="2:14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2:14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2:14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2:14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</row>
    <row r="156" spans="2:14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2:14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</row>
    <row r="158" spans="2:14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2:14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2:14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2:14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</row>
    <row r="164" spans="2:14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2:14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2:14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2:14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</row>
    <row r="168" spans="2:14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2:14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</row>
    <row r="170" spans="2:14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2:14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</row>
    <row r="172" spans="2:14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2:14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</row>
    <row r="174" spans="2:14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2:14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</row>
    <row r="176" spans="2:14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2:14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2:14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2:14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</row>
    <row r="180" spans="2:14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2:14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</row>
    <row r="182" spans="2:14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2:14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2:14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2:14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</row>
    <row r="186" spans="2:14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</row>
    <row r="187" spans="2:14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</row>
    <row r="188" spans="2:14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</row>
    <row r="189" spans="2:14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2:14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</row>
    <row r="191" spans="2:14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</row>
    <row r="192" spans="2:14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2:14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</row>
    <row r="194" spans="2:14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</row>
    <row r="195" spans="2:14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2:14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</row>
    <row r="197" spans="2:14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</row>
    <row r="198" spans="2:14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2:14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</row>
    <row r="200" spans="2:14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</row>
    <row r="201" spans="2:14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</row>
    <row r="202" spans="2:14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</row>
    <row r="203" spans="2:14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</row>
    <row r="204" spans="2:14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2:14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</row>
    <row r="206" spans="2:14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</row>
    <row r="207" spans="2:14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2:14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</row>
    <row r="209" spans="2:15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</row>
    <row r="210" spans="2:15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2:15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</row>
    <row r="212" spans="2:15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</row>
    <row r="213" spans="2:15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2:15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</row>
    <row r="215" spans="2:15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</row>
    <row r="216" spans="2:15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</row>
    <row r="217" spans="2:15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</row>
    <row r="218" spans="2:15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</row>
    <row r="219" spans="2:15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2:15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</row>
    <row r="221" spans="2:15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</row>
    <row r="222" spans="2:15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2:15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</row>
    <row r="224" spans="2:15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5"/>
    </row>
    <row r="225" spans="2:1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5"/>
    </row>
    <row r="226" spans="2:15" s="5" customFormat="1"/>
    <row r="227" spans="2:15" ht="50.1" customHeight="1">
      <c r="B227" s="229" t="s">
        <v>159</v>
      </c>
      <c r="C227" s="229"/>
      <c r="D227" s="229"/>
      <c r="E227" s="229"/>
      <c r="F227" s="229"/>
      <c r="G227" s="229"/>
      <c r="H227" s="229"/>
      <c r="I227" s="229"/>
      <c r="J227" s="229"/>
      <c r="K227" s="229"/>
      <c r="L227" s="229"/>
      <c r="M227" s="229"/>
      <c r="N227" s="229"/>
      <c r="O227" s="229"/>
    </row>
    <row r="228" spans="2:15" ht="15" customHeight="1"/>
    <row r="229" spans="2:15" ht="39.950000000000003" customHeight="1">
      <c r="B229" s="230" t="s">
        <v>160</v>
      </c>
      <c r="C229" s="230"/>
      <c r="D229" s="230"/>
      <c r="E229" s="230"/>
      <c r="F229" s="230"/>
      <c r="G229" s="230"/>
      <c r="H229" s="230"/>
      <c r="I229" s="230"/>
      <c r="J229" s="230"/>
      <c r="K229" s="230"/>
      <c r="L229" s="230"/>
      <c r="M229" s="230"/>
      <c r="N229" s="230"/>
      <c r="O229" s="230"/>
    </row>
    <row r="230" spans="2:15" ht="20.100000000000001" customHeight="1"/>
    <row r="231" spans="2:15" ht="24.95" customHeight="1">
      <c r="B231" s="13" t="s">
        <v>45</v>
      </c>
      <c r="C231" s="13"/>
      <c r="D231" s="111"/>
      <c r="E231" s="210">
        <v>838969</v>
      </c>
      <c r="F231" s="210"/>
    </row>
    <row r="232" spans="2:15" ht="24.95" customHeight="1">
      <c r="B232" s="13" t="s">
        <v>46</v>
      </c>
      <c r="C232" s="13"/>
      <c r="D232" s="111"/>
      <c r="E232" s="210">
        <v>264404</v>
      </c>
      <c r="F232" s="210"/>
    </row>
    <row r="233" spans="2:15" ht="24.95" customHeight="1">
      <c r="B233" s="206" t="s">
        <v>0</v>
      </c>
      <c r="C233" s="206"/>
      <c r="D233" s="128"/>
      <c r="E233" s="211">
        <f>SUM(E231:E232)</f>
        <v>1103373</v>
      </c>
      <c r="F233" s="211"/>
    </row>
    <row r="234" spans="2:15" ht="9.9499999999999993" customHeight="1">
      <c r="B234" s="14"/>
      <c r="C234" s="14"/>
      <c r="D234" s="232"/>
      <c r="E234" s="232"/>
      <c r="F234" s="113"/>
    </row>
    <row r="235" spans="2:15" ht="24.95" customHeight="1">
      <c r="B235" s="13" t="s">
        <v>68</v>
      </c>
      <c r="C235" s="13"/>
      <c r="D235" s="111"/>
      <c r="E235" s="210">
        <v>1689295</v>
      </c>
      <c r="F235" s="210"/>
    </row>
    <row r="236" spans="2:15" ht="24.95" customHeight="1">
      <c r="B236" s="13" t="s">
        <v>69</v>
      </c>
      <c r="C236" s="13"/>
      <c r="D236" s="111"/>
      <c r="E236" s="210">
        <v>388651</v>
      </c>
      <c r="F236" s="210"/>
      <c r="J236" s="5"/>
    </row>
    <row r="237" spans="2:15" ht="24.95" customHeight="1">
      <c r="B237" s="206" t="s">
        <v>1</v>
      </c>
      <c r="C237" s="206"/>
      <c r="D237" s="128"/>
      <c r="E237" s="211">
        <f>SUM(E235:E236)</f>
        <v>2077946</v>
      </c>
      <c r="F237" s="211"/>
    </row>
    <row r="238" spans="2:15" ht="9.9499999999999993" customHeight="1">
      <c r="B238" s="14"/>
      <c r="C238" s="14"/>
      <c r="D238" s="232"/>
      <c r="E238" s="232"/>
      <c r="F238" s="111"/>
    </row>
    <row r="239" spans="2:15" ht="24.95" customHeight="1">
      <c r="B239" s="231" t="s">
        <v>2</v>
      </c>
      <c r="C239" s="231"/>
      <c r="D239" s="199"/>
      <c r="E239" s="199"/>
      <c r="F239" s="203">
        <v>0.43159999999999998</v>
      </c>
    </row>
    <row r="240" spans="2:15" ht="24.95" customHeight="1">
      <c r="B240" s="200" t="s">
        <v>3</v>
      </c>
      <c r="C240" s="200"/>
      <c r="D240" s="201"/>
      <c r="E240" s="201"/>
      <c r="F240" s="202">
        <v>1.88</v>
      </c>
    </row>
    <row r="241" spans="2:12" ht="24.95" customHeight="1"/>
    <row r="242" spans="2:12" ht="24.95" customHeight="1">
      <c r="B242" s="206" t="s">
        <v>102</v>
      </c>
      <c r="C242" s="206"/>
      <c r="D242" s="206"/>
      <c r="E242" s="206"/>
      <c r="F242" s="206"/>
      <c r="G242" s="206"/>
      <c r="H242" s="206"/>
      <c r="I242" s="206"/>
      <c r="J242" s="206"/>
      <c r="K242" s="206"/>
      <c r="L242" s="197"/>
    </row>
    <row r="243" spans="2:12" ht="24.95" customHeight="1">
      <c r="D243" s="19"/>
      <c r="E243" s="19"/>
      <c r="F243" s="1"/>
    </row>
    <row r="244" spans="2:12" ht="24.95" customHeight="1">
      <c r="D244" s="19"/>
      <c r="E244" s="19"/>
      <c r="F244" s="1"/>
    </row>
    <row r="245" spans="2:12" ht="24.95" customHeight="1" thickBot="1">
      <c r="D245" s="19"/>
      <c r="E245" s="19"/>
      <c r="F245" s="1"/>
    </row>
    <row r="246" spans="2:12" ht="24.95" customHeight="1" thickTop="1">
      <c r="B246" s="212" t="s">
        <v>45</v>
      </c>
      <c r="C246" s="213"/>
      <c r="D246" s="19"/>
      <c r="E246" s="54"/>
      <c r="F246" s="55"/>
      <c r="G246" s="12"/>
    </row>
    <row r="247" spans="2:12" ht="24.95" customHeight="1">
      <c r="B247" s="214" t="s">
        <v>177</v>
      </c>
      <c r="C247" s="215"/>
      <c r="D247" s="19"/>
      <c r="E247" s="54"/>
      <c r="F247" s="55"/>
      <c r="G247" s="12"/>
    </row>
    <row r="248" spans="2:12" ht="24.95" customHeight="1">
      <c r="B248" s="100" t="s">
        <v>120</v>
      </c>
      <c r="C248" s="98">
        <v>6.5498451256527338E-4</v>
      </c>
      <c r="D248" s="19"/>
      <c r="F248" s="56"/>
      <c r="G248" s="12"/>
    </row>
    <row r="249" spans="2:12" ht="24.95" customHeight="1">
      <c r="B249" s="100" t="s">
        <v>121</v>
      </c>
      <c r="C249" s="98">
        <v>6.68108346681843E-4</v>
      </c>
      <c r="D249" s="19"/>
      <c r="E249" s="65"/>
      <c r="F249" s="56"/>
      <c r="G249" s="12"/>
    </row>
    <row r="250" spans="2:12" ht="24.95" customHeight="1">
      <c r="B250" s="100" t="s">
        <v>122</v>
      </c>
      <c r="C250" s="98">
        <v>7.3450645548343903E-3</v>
      </c>
      <c r="D250" s="19"/>
      <c r="F250" s="56"/>
      <c r="G250" s="12"/>
    </row>
    <row r="251" spans="2:12" ht="24.95" customHeight="1">
      <c r="B251" s="100" t="s">
        <v>123</v>
      </c>
      <c r="C251" s="98">
        <v>1.035255267131539E-2</v>
      </c>
      <c r="D251" s="19"/>
      <c r="E251" s="54"/>
      <c r="F251" s="56"/>
      <c r="G251" s="12"/>
    </row>
    <row r="252" spans="2:12" ht="24.95" customHeight="1">
      <c r="B252" s="100" t="s">
        <v>124</v>
      </c>
      <c r="C252" s="98">
        <v>1.1675831156488299E-2</v>
      </c>
      <c r="D252" s="19"/>
      <c r="F252" s="56"/>
      <c r="G252" s="12"/>
    </row>
    <row r="253" spans="2:12" ht="24.95" customHeight="1">
      <c r="B253" s="100" t="s">
        <v>129</v>
      </c>
      <c r="C253" s="98">
        <v>1.7136563071925348E-2</v>
      </c>
      <c r="D253" s="19"/>
      <c r="E253" s="54"/>
      <c r="F253" s="56"/>
      <c r="G253" s="12"/>
    </row>
    <row r="254" spans="2:12" ht="30" customHeight="1">
      <c r="B254" s="100" t="s">
        <v>126</v>
      </c>
      <c r="C254" s="98">
        <v>1.9463674520476842E-2</v>
      </c>
      <c r="D254" s="19"/>
      <c r="F254" s="56"/>
      <c r="G254" s="12"/>
    </row>
    <row r="255" spans="2:12" ht="24.95" customHeight="1">
      <c r="B255" s="100" t="s">
        <v>127</v>
      </c>
      <c r="C255" s="98">
        <v>2.2557099664351807E-2</v>
      </c>
      <c r="D255" s="19"/>
      <c r="E255" s="54"/>
      <c r="F255" s="56"/>
      <c r="G255" s="12"/>
    </row>
    <row r="256" spans="2:12" ht="24.95" customHeight="1">
      <c r="B256" s="100" t="s">
        <v>125</v>
      </c>
      <c r="C256" s="98">
        <v>2.3587090924757043E-2</v>
      </c>
      <c r="D256" s="19"/>
      <c r="E256" s="54"/>
      <c r="F256" s="56"/>
      <c r="G256" s="12"/>
    </row>
    <row r="257" spans="2:7" ht="24.95" customHeight="1">
      <c r="B257" s="100" t="s">
        <v>128</v>
      </c>
      <c r="C257" s="98">
        <v>2.7639480029124173E-2</v>
      </c>
      <c r="D257" s="19"/>
      <c r="E257" s="54"/>
      <c r="F257" s="56"/>
      <c r="G257" s="12"/>
    </row>
    <row r="258" spans="2:7" ht="24.95" customHeight="1">
      <c r="B258" s="100" t="s">
        <v>131</v>
      </c>
      <c r="C258" s="98">
        <v>3.6867243610522925E-2</v>
      </c>
      <c r="D258" s="19"/>
      <c r="E258" s="54"/>
      <c r="F258" s="56"/>
      <c r="G258" s="12"/>
    </row>
    <row r="259" spans="2:7" ht="24.95" customHeight="1">
      <c r="B259" s="100" t="s">
        <v>136</v>
      </c>
      <c r="C259" s="98">
        <v>4.7075884120811005E-2</v>
      </c>
      <c r="D259" s="19"/>
      <c r="E259" s="54"/>
      <c r="F259" s="56"/>
      <c r="G259" s="12"/>
    </row>
    <row r="260" spans="2:7" ht="24.95" customHeight="1">
      <c r="B260" s="100" t="s">
        <v>130</v>
      </c>
      <c r="C260" s="98">
        <v>6.7688874304514215E-2</v>
      </c>
      <c r="D260" s="19"/>
      <c r="E260" s="54"/>
      <c r="F260" s="56"/>
      <c r="G260" s="81"/>
    </row>
    <row r="261" spans="2:7" ht="24.95" customHeight="1">
      <c r="B261" s="100" t="s">
        <v>133</v>
      </c>
      <c r="C261" s="98">
        <v>7.7904903306426063E-2</v>
      </c>
      <c r="D261" s="19"/>
      <c r="E261" s="54"/>
      <c r="F261" s="56"/>
      <c r="G261" s="12"/>
    </row>
    <row r="262" spans="2:7" ht="24.95" customHeight="1">
      <c r="B262" s="100" t="s">
        <v>132</v>
      </c>
      <c r="C262" s="98">
        <v>8.1494894915112651E-2</v>
      </c>
      <c r="D262" s="19"/>
      <c r="E262" s="54"/>
      <c r="F262" s="56"/>
      <c r="G262" s="12"/>
    </row>
    <row r="263" spans="2:7" ht="24.95" customHeight="1">
      <c r="B263" s="100" t="s">
        <v>135</v>
      </c>
      <c r="C263" s="98">
        <v>0.10917787959161515</v>
      </c>
      <c r="D263" s="19"/>
      <c r="E263" s="54"/>
      <c r="F263" s="56"/>
    </row>
    <row r="264" spans="2:7" ht="24.95" customHeight="1">
      <c r="B264" s="100" t="s">
        <v>137</v>
      </c>
      <c r="C264" s="98">
        <v>0.10926278768519078</v>
      </c>
      <c r="D264" s="19"/>
      <c r="E264" s="54"/>
      <c r="F264" s="56"/>
    </row>
    <row r="265" spans="2:7" ht="24.95" customHeight="1">
      <c r="B265" s="100" t="s">
        <v>134</v>
      </c>
      <c r="C265" s="98">
        <v>0.11095322239284078</v>
      </c>
      <c r="D265" s="19"/>
      <c r="E265" s="54"/>
      <c r="F265" s="56"/>
    </row>
    <row r="266" spans="2:7" ht="24.95" customHeight="1" thickBot="1">
      <c r="B266" s="101" t="s">
        <v>138</v>
      </c>
      <c r="C266" s="99">
        <v>0.21849386062044604</v>
      </c>
      <c r="D266" s="19"/>
      <c r="E266" s="54"/>
      <c r="F266" s="56"/>
      <c r="G266" s="12"/>
    </row>
    <row r="267" spans="2:7" ht="24.95" customHeight="1" thickTop="1">
      <c r="C267" s="53"/>
      <c r="D267" s="19"/>
      <c r="E267" s="19"/>
      <c r="F267" s="1"/>
    </row>
    <row r="268" spans="2:7" ht="24.95" customHeight="1" thickBot="1">
      <c r="C268" s="53"/>
      <c r="D268" s="19"/>
      <c r="E268" s="19"/>
      <c r="F268" s="1"/>
    </row>
    <row r="269" spans="2:7" ht="24.95" customHeight="1" thickTop="1">
      <c r="B269" s="212" t="s">
        <v>45</v>
      </c>
      <c r="C269" s="213"/>
      <c r="D269" s="19"/>
      <c r="E269" s="19"/>
      <c r="F269" s="1"/>
    </row>
    <row r="270" spans="2:7" ht="24.95" customHeight="1">
      <c r="B270" s="216" t="s">
        <v>178</v>
      </c>
      <c r="C270" s="217"/>
      <c r="D270" s="19"/>
      <c r="E270" s="19"/>
      <c r="F270" s="1"/>
    </row>
    <row r="271" spans="2:7" ht="24.95" customHeight="1">
      <c r="B271" s="100" t="s">
        <v>120</v>
      </c>
      <c r="C271" s="98">
        <v>6.8419403396546841E-4</v>
      </c>
      <c r="D271" s="19"/>
      <c r="E271" s="19"/>
      <c r="F271" s="1"/>
    </row>
    <row r="272" spans="2:7" ht="24.95" customHeight="1">
      <c r="B272" s="100" t="s">
        <v>121</v>
      </c>
      <c r="C272" s="98">
        <v>9.8237046040594578E-4</v>
      </c>
      <c r="D272" s="19"/>
      <c r="E272" s="19"/>
      <c r="F272" s="1"/>
    </row>
    <row r="273" spans="2:6" ht="24.95" customHeight="1">
      <c r="B273" s="100" t="s">
        <v>122</v>
      </c>
      <c r="C273" s="98">
        <v>9.5537509769201279E-3</v>
      </c>
      <c r="D273" s="19"/>
      <c r="E273" s="19"/>
      <c r="F273" s="1"/>
    </row>
    <row r="274" spans="2:6" ht="24.95" customHeight="1">
      <c r="B274" s="100" t="s">
        <v>123</v>
      </c>
      <c r="C274" s="98">
        <v>1.2314705178141594E-2</v>
      </c>
      <c r="D274" s="19"/>
      <c r="E274" s="19"/>
      <c r="F274" s="1"/>
    </row>
    <row r="275" spans="2:6" ht="24.95" customHeight="1">
      <c r="B275" s="100" t="s">
        <v>124</v>
      </c>
      <c r="C275" s="98">
        <v>1.2409900315105915E-2</v>
      </c>
      <c r="D275" s="19"/>
      <c r="E275" s="19"/>
      <c r="F275" s="1"/>
    </row>
    <row r="276" spans="2:6" ht="24.95" customHeight="1">
      <c r="B276" s="100" t="s">
        <v>125</v>
      </c>
      <c r="C276" s="98">
        <v>1.4859911985695362E-2</v>
      </c>
      <c r="D276" s="19"/>
      <c r="E276" s="19"/>
      <c r="F276" s="1"/>
    </row>
    <row r="277" spans="2:6" ht="30" customHeight="1">
      <c r="B277" s="100" t="s">
        <v>126</v>
      </c>
      <c r="C277" s="98">
        <v>1.843058317899704E-2</v>
      </c>
      <c r="D277" s="19"/>
      <c r="E277" s="19"/>
      <c r="F277" s="1"/>
    </row>
    <row r="278" spans="2:6" ht="24.95" customHeight="1">
      <c r="B278" s="100" t="s">
        <v>127</v>
      </c>
      <c r="C278" s="98">
        <v>2.2053292021155357E-2</v>
      </c>
      <c r="D278" s="19"/>
      <c r="E278" s="19"/>
      <c r="F278" s="1"/>
    </row>
    <row r="279" spans="2:6" ht="24.95" customHeight="1">
      <c r="B279" s="100" t="s">
        <v>129</v>
      </c>
      <c r="C279" s="98">
        <v>2.368941530585289E-2</v>
      </c>
      <c r="D279" s="19"/>
      <c r="E279" s="19"/>
      <c r="F279" s="1"/>
    </row>
    <row r="280" spans="2:6" ht="24.95" customHeight="1">
      <c r="B280" s="100" t="s">
        <v>128</v>
      </c>
      <c r="C280" s="98">
        <v>2.9605040326714516E-2</v>
      </c>
      <c r="D280" s="19"/>
      <c r="E280" s="19"/>
      <c r="F280" s="1"/>
    </row>
    <row r="281" spans="2:6" ht="24.95" customHeight="1">
      <c r="B281" s="100" t="s">
        <v>131</v>
      </c>
      <c r="C281" s="98">
        <v>4.2152926325798035E-2</v>
      </c>
      <c r="D281" s="19"/>
      <c r="E281" s="19"/>
      <c r="F281" s="1"/>
    </row>
    <row r="282" spans="2:6" ht="24.95" customHeight="1">
      <c r="B282" s="100" t="s">
        <v>132</v>
      </c>
      <c r="C282" s="98">
        <v>5.3125131875276566E-2</v>
      </c>
      <c r="D282" s="19"/>
      <c r="E282" s="19"/>
      <c r="F282" s="1"/>
    </row>
    <row r="283" spans="2:6" ht="24.95" customHeight="1">
      <c r="B283" s="100" t="s">
        <v>130</v>
      </c>
      <c r="C283" s="98">
        <v>5.3376276046037674E-2</v>
      </c>
      <c r="D283" s="19"/>
      <c r="E283" s="19"/>
      <c r="F283" s="1"/>
    </row>
    <row r="284" spans="2:6" ht="24.95" customHeight="1">
      <c r="B284" s="100" t="s">
        <v>136</v>
      </c>
      <c r="C284" s="98">
        <v>6.2653347849845886E-2</v>
      </c>
      <c r="D284" s="19"/>
      <c r="E284" s="19"/>
      <c r="F284" s="1"/>
    </row>
    <row r="285" spans="2:6" ht="24.95" customHeight="1">
      <c r="B285" s="100" t="s">
        <v>133</v>
      </c>
      <c r="C285" s="98">
        <v>6.6142462193965912E-2</v>
      </c>
      <c r="D285" s="19"/>
      <c r="E285" s="19"/>
      <c r="F285" s="1"/>
    </row>
    <row r="286" spans="2:6" ht="24.95" customHeight="1">
      <c r="B286" s="100" t="s">
        <v>134</v>
      </c>
      <c r="C286" s="98">
        <v>7.3008939623832703E-2</v>
      </c>
      <c r="D286" s="19"/>
      <c r="E286" s="19"/>
      <c r="F286" s="1"/>
    </row>
    <row r="287" spans="2:6" ht="24.95" customHeight="1">
      <c r="B287" s="100" t="s">
        <v>135</v>
      </c>
      <c r="C287" s="98">
        <v>7.7134817838668823E-2</v>
      </c>
      <c r="D287" s="19"/>
      <c r="E287" s="19"/>
      <c r="F287" s="1"/>
    </row>
    <row r="288" spans="2:6" ht="24.95" customHeight="1">
      <c r="B288" s="100" t="s">
        <v>137</v>
      </c>
      <c r="C288" s="98">
        <v>0.14771884679794312</v>
      </c>
      <c r="D288" s="19"/>
      <c r="E288" s="19"/>
      <c r="F288" s="1"/>
    </row>
    <row r="289" spans="2:15" ht="24.95" customHeight="1" thickBot="1">
      <c r="B289" s="101" t="s">
        <v>138</v>
      </c>
      <c r="C289" s="99">
        <v>0.28010404109954834</v>
      </c>
      <c r="D289" s="19"/>
      <c r="E289" s="19"/>
      <c r="F289" s="1"/>
      <c r="O289" s="50">
        <v>1</v>
      </c>
    </row>
    <row r="290" spans="2:15" ht="24.95" customHeight="1" thickTop="1">
      <c r="B290" s="233" t="s">
        <v>46</v>
      </c>
      <c r="C290" s="234"/>
      <c r="D290" s="19"/>
      <c r="E290" s="54"/>
      <c r="F290" s="55"/>
      <c r="G290" s="12"/>
    </row>
    <row r="291" spans="2:15" ht="24.95" customHeight="1">
      <c r="B291" s="216" t="s">
        <v>177</v>
      </c>
      <c r="C291" s="217"/>
      <c r="D291" s="19"/>
      <c r="E291" s="54"/>
      <c r="F291" s="55"/>
      <c r="G291" s="12"/>
    </row>
    <row r="292" spans="2:15" ht="24.95" customHeight="1">
      <c r="B292" s="100" t="s">
        <v>139</v>
      </c>
      <c r="C292" s="98">
        <v>2.2082813736239829E-2</v>
      </c>
      <c r="D292" s="19"/>
      <c r="F292" s="46"/>
      <c r="G292" s="12"/>
    </row>
    <row r="293" spans="2:15" ht="24.95" customHeight="1">
      <c r="B293" s="100" t="s">
        <v>140</v>
      </c>
      <c r="C293" s="98">
        <v>4.8234988156283611E-2</v>
      </c>
      <c r="D293" s="19"/>
      <c r="E293" s="54"/>
      <c r="F293" s="46"/>
      <c r="G293" s="12"/>
    </row>
    <row r="294" spans="2:15" ht="24.95" customHeight="1">
      <c r="B294" s="100" t="s">
        <v>141</v>
      </c>
      <c r="C294" s="98">
        <v>8.8978792352982838E-2</v>
      </c>
      <c r="D294" s="19"/>
      <c r="F294" s="46"/>
      <c r="G294" s="12"/>
    </row>
    <row r="295" spans="2:15" ht="24.95" customHeight="1">
      <c r="B295" s="100" t="s">
        <v>145</v>
      </c>
      <c r="C295" s="98">
        <v>7.9183058982450257E-3</v>
      </c>
      <c r="D295" s="19"/>
      <c r="E295" s="54"/>
      <c r="F295" s="46"/>
      <c r="G295" s="12"/>
    </row>
    <row r="296" spans="2:15" ht="24.95" customHeight="1">
      <c r="B296" s="100" t="s">
        <v>144</v>
      </c>
      <c r="C296" s="98">
        <v>9.8508999155714205E-3</v>
      </c>
      <c r="D296" s="19"/>
      <c r="E296" s="54"/>
      <c r="F296" s="46"/>
      <c r="G296" s="12"/>
    </row>
    <row r="297" spans="2:15" ht="24.95" customHeight="1">
      <c r="B297" s="100" t="s">
        <v>142</v>
      </c>
      <c r="C297" s="98">
        <v>1.0357845759861664E-2</v>
      </c>
      <c r="D297" s="19"/>
      <c r="E297" s="54"/>
      <c r="F297" s="46"/>
      <c r="G297" s="12"/>
    </row>
    <row r="298" spans="2:15" ht="24.95" customHeight="1">
      <c r="B298" s="100" t="s">
        <v>143</v>
      </c>
      <c r="C298" s="98">
        <v>1.1482981797527433E-2</v>
      </c>
      <c r="D298" s="19"/>
      <c r="E298" s="54"/>
      <c r="F298" s="46"/>
      <c r="G298" s="12"/>
    </row>
    <row r="299" spans="2:15" ht="24.95" customHeight="1">
      <c r="B299" s="100" t="s">
        <v>146</v>
      </c>
      <c r="C299" s="98">
        <v>1.44243885979454E-2</v>
      </c>
      <c r="D299" s="19"/>
      <c r="E299" s="54"/>
      <c r="F299" s="46"/>
      <c r="G299" s="12"/>
    </row>
    <row r="300" spans="2:15" ht="24.95" customHeight="1">
      <c r="B300" s="100" t="s">
        <v>148</v>
      </c>
      <c r="C300" s="98">
        <v>3.7047125806665325E-2</v>
      </c>
      <c r="D300" s="19"/>
      <c r="E300" s="54"/>
      <c r="F300" s="46"/>
      <c r="G300" s="12"/>
    </row>
    <row r="301" spans="2:15" ht="24.95" customHeight="1">
      <c r="B301" s="100" t="s">
        <v>150</v>
      </c>
      <c r="C301" s="98">
        <v>7.5698461243360327E-2</v>
      </c>
      <c r="D301" s="19"/>
      <c r="E301" s="54"/>
      <c r="F301" s="46"/>
      <c r="G301" s="12"/>
    </row>
    <row r="302" spans="2:15" ht="24.95" customHeight="1">
      <c r="B302" s="100" t="s">
        <v>152</v>
      </c>
      <c r="C302" s="98">
        <v>9.1871487586384359E-2</v>
      </c>
      <c r="D302" s="19"/>
      <c r="E302" s="54"/>
      <c r="F302" s="46"/>
      <c r="G302" s="12"/>
    </row>
    <row r="303" spans="2:15" ht="30" customHeight="1">
      <c r="B303" s="100" t="s">
        <v>149</v>
      </c>
      <c r="C303" s="98">
        <v>9.2388181903127087E-2</v>
      </c>
      <c r="D303" s="19"/>
      <c r="E303" s="54"/>
      <c r="F303" s="46"/>
      <c r="G303" s="12"/>
    </row>
    <row r="304" spans="2:15" ht="24.95" customHeight="1">
      <c r="B304" s="100" t="s">
        <v>147</v>
      </c>
      <c r="C304" s="98">
        <v>0.10004176779514368</v>
      </c>
      <c r="D304" s="19"/>
      <c r="E304" s="54"/>
      <c r="F304" s="46"/>
      <c r="G304" s="12"/>
    </row>
    <row r="305" spans="2:13" ht="24.95" customHeight="1">
      <c r="B305" s="100" t="s">
        <v>151</v>
      </c>
      <c r="C305" s="98">
        <v>0.10554419704545068</v>
      </c>
      <c r="D305" s="19"/>
      <c r="E305" s="54"/>
      <c r="F305" s="46"/>
      <c r="G305" s="12"/>
    </row>
    <row r="306" spans="2:13" ht="24.95" customHeight="1" thickBot="1">
      <c r="B306" s="101" t="s">
        <v>153</v>
      </c>
      <c r="C306" s="99">
        <v>0.28407776240521132</v>
      </c>
      <c r="D306" s="19"/>
      <c r="E306" s="54"/>
      <c r="F306" s="46"/>
    </row>
    <row r="307" spans="2:13" ht="24.95" customHeight="1" thickTop="1">
      <c r="C307" s="49"/>
      <c r="D307" s="19"/>
      <c r="E307" s="19"/>
      <c r="F307" s="1"/>
    </row>
    <row r="308" spans="2:13" ht="24.95" customHeight="1" thickBot="1">
      <c r="B308" s="46"/>
      <c r="C308" s="47"/>
      <c r="D308" s="19"/>
      <c r="E308" s="19"/>
      <c r="F308" s="1"/>
    </row>
    <row r="309" spans="2:13" ht="24.95" customHeight="1" thickTop="1">
      <c r="B309" s="233" t="s">
        <v>46</v>
      </c>
      <c r="C309" s="234"/>
      <c r="D309" s="19"/>
      <c r="E309" s="19"/>
      <c r="F309" s="1"/>
      <c r="M309" s="178"/>
    </row>
    <row r="310" spans="2:13" ht="24.95" customHeight="1">
      <c r="B310" s="216" t="s">
        <v>178</v>
      </c>
      <c r="C310" s="217"/>
      <c r="D310" s="19"/>
      <c r="E310" s="19"/>
      <c r="F310" s="1"/>
    </row>
    <row r="311" spans="2:13" ht="24.95" customHeight="1">
      <c r="B311" s="100" t="s">
        <v>139</v>
      </c>
      <c r="C311" s="98">
        <v>3.5652101039886475E-2</v>
      </c>
      <c r="D311" s="19"/>
      <c r="E311" s="19"/>
      <c r="F311" s="1"/>
    </row>
    <row r="312" spans="2:13" ht="24.95" customHeight="1">
      <c r="B312" s="100" t="s">
        <v>140</v>
      </c>
      <c r="C312" s="98">
        <v>6.9033883512020111E-2</v>
      </c>
      <c r="D312" s="19"/>
      <c r="E312" s="19"/>
      <c r="F312" s="1"/>
    </row>
    <row r="313" spans="2:13" ht="24.95" customHeight="1">
      <c r="B313" s="100" t="s">
        <v>141</v>
      </c>
      <c r="C313" s="98">
        <v>9.1779060661792755E-2</v>
      </c>
      <c r="D313" s="19"/>
      <c r="E313" s="19"/>
      <c r="F313" s="1"/>
    </row>
    <row r="314" spans="2:13" ht="24.95" customHeight="1">
      <c r="B314" s="100" t="s">
        <v>145</v>
      </c>
      <c r="C314" s="98">
        <v>1.1102044954895973E-2</v>
      </c>
      <c r="D314" s="19"/>
      <c r="E314" s="19"/>
      <c r="F314" s="1"/>
    </row>
    <row r="315" spans="2:13" ht="24.95" customHeight="1">
      <c r="B315" s="100" t="s">
        <v>143</v>
      </c>
      <c r="C315" s="98">
        <v>1.3778683729469776E-2</v>
      </c>
      <c r="D315" s="19"/>
      <c r="E315" s="19"/>
      <c r="F315" s="1"/>
    </row>
    <row r="316" spans="2:13" ht="24.95" customHeight="1">
      <c r="B316" s="100" t="s">
        <v>142</v>
      </c>
      <c r="C316" s="98">
        <v>1.4108349569141865E-2</v>
      </c>
      <c r="D316" s="19"/>
      <c r="E316" s="19"/>
      <c r="F316" s="1"/>
    </row>
    <row r="317" spans="2:13" ht="24.95" customHeight="1">
      <c r="B317" s="100" t="s">
        <v>144</v>
      </c>
      <c r="C317" s="98">
        <v>1.7514150589704514E-2</v>
      </c>
      <c r="D317" s="19"/>
      <c r="E317" s="19"/>
      <c r="F317" s="1"/>
    </row>
    <row r="318" spans="2:13" ht="24.95" customHeight="1">
      <c r="B318" s="100" t="s">
        <v>146</v>
      </c>
      <c r="C318" s="98">
        <v>2.309054508805275E-2</v>
      </c>
      <c r="D318" s="19"/>
      <c r="E318" s="19"/>
      <c r="F318" s="1"/>
    </row>
    <row r="319" spans="2:13" ht="24.95" customHeight="1">
      <c r="B319" s="100" t="s">
        <v>147</v>
      </c>
      <c r="C319" s="98">
        <v>5.9112001210451126E-2</v>
      </c>
      <c r="D319" s="19"/>
      <c r="E319" s="19"/>
      <c r="F319" s="1"/>
    </row>
    <row r="320" spans="2:13" ht="24.95" customHeight="1">
      <c r="B320" s="100" t="s">
        <v>148</v>
      </c>
      <c r="C320" s="98">
        <v>6.9590657949447632E-2</v>
      </c>
      <c r="D320" s="19"/>
      <c r="E320" s="19"/>
      <c r="F320" s="1"/>
    </row>
    <row r="321" spans="2:15" ht="24.95" customHeight="1">
      <c r="B321" s="100" t="s">
        <v>150</v>
      </c>
      <c r="C321" s="98">
        <v>9.3815878033638E-2</v>
      </c>
      <c r="D321" s="19"/>
      <c r="E321" s="19"/>
      <c r="F321" s="1"/>
    </row>
    <row r="322" spans="2:15" ht="30" customHeight="1">
      <c r="B322" s="100" t="s">
        <v>149</v>
      </c>
      <c r="C322" s="98">
        <v>9.5657609403133392E-2</v>
      </c>
      <c r="D322" s="19"/>
      <c r="E322" s="19"/>
      <c r="F322" s="1"/>
    </row>
    <row r="323" spans="2:15" ht="24.95" customHeight="1">
      <c r="B323" s="100" t="s">
        <v>151</v>
      </c>
      <c r="C323" s="98">
        <v>9.7700782120227814E-2</v>
      </c>
      <c r="D323" s="19"/>
      <c r="E323" s="19"/>
      <c r="F323" s="1"/>
    </row>
    <row r="324" spans="2:15" ht="24.95" customHeight="1">
      <c r="B324" s="100" t="s">
        <v>152</v>
      </c>
      <c r="C324" s="98">
        <v>0.11656229943037033</v>
      </c>
      <c r="D324" s="19"/>
      <c r="E324" s="19"/>
      <c r="F324" s="1"/>
    </row>
    <row r="325" spans="2:15" ht="24.95" customHeight="1" thickBot="1">
      <c r="B325" s="101" t="s">
        <v>153</v>
      </c>
      <c r="C325" s="99">
        <v>0.19150196015834808</v>
      </c>
      <c r="D325" s="19"/>
      <c r="E325" s="19"/>
      <c r="F325" s="1"/>
    </row>
    <row r="326" spans="2:15" ht="24.95" customHeight="1" thickTop="1"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2:15" ht="24.95" customHeight="1"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5"/>
    </row>
    <row r="328" spans="2:15" ht="24.95" customHeight="1">
      <c r="B328" s="38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5"/>
    </row>
    <row r="329" spans="2:15" ht="30" customHeight="1">
      <c r="B329" s="235" t="s">
        <v>161</v>
      </c>
      <c r="C329" s="235"/>
      <c r="D329" s="235"/>
      <c r="E329" s="235"/>
      <c r="F329" s="235"/>
      <c r="G329" s="235"/>
      <c r="H329" s="235"/>
      <c r="I329" s="235"/>
      <c r="J329" s="235"/>
      <c r="K329" s="235"/>
      <c r="L329" s="235"/>
      <c r="M329" s="235"/>
      <c r="N329" s="235"/>
      <c r="O329" s="235"/>
    </row>
    <row r="330" spans="2:15" ht="15" customHeight="1"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</row>
    <row r="331" spans="2:15" ht="24.95" customHeight="1">
      <c r="B331" s="15"/>
      <c r="C331" s="129" t="s">
        <v>5</v>
      </c>
      <c r="D331" s="129" t="s">
        <v>6</v>
      </c>
      <c r="E331" s="129" t="s">
        <v>7</v>
      </c>
      <c r="F331" s="129" t="s">
        <v>8</v>
      </c>
      <c r="G331" s="129" t="s">
        <v>9</v>
      </c>
      <c r="H331" s="129" t="s">
        <v>10</v>
      </c>
      <c r="I331" s="129" t="s">
        <v>11</v>
      </c>
      <c r="J331" s="129" t="s">
        <v>12</v>
      </c>
      <c r="K331" s="129" t="s">
        <v>13</v>
      </c>
      <c r="L331" s="129" t="s">
        <v>16</v>
      </c>
    </row>
    <row r="332" spans="2:15" ht="24.95" customHeight="1">
      <c r="B332" s="130" t="s">
        <v>4</v>
      </c>
      <c r="C332" s="131">
        <f t="shared" ref="C332:K332" si="0">C333+C334</f>
        <v>95033</v>
      </c>
      <c r="D332" s="131">
        <f t="shared" si="0"/>
        <v>216243</v>
      </c>
      <c r="E332" s="131">
        <f t="shared" si="0"/>
        <v>213436</v>
      </c>
      <c r="F332" s="131">
        <f t="shared" si="0"/>
        <v>56631</v>
      </c>
      <c r="G332" s="131">
        <f t="shared" si="0"/>
        <v>176164</v>
      </c>
      <c r="H332" s="131">
        <f t="shared" si="0"/>
        <v>99786</v>
      </c>
      <c r="I332" s="131">
        <f t="shared" si="0"/>
        <v>69282</v>
      </c>
      <c r="J332" s="131">
        <f t="shared" si="0"/>
        <v>109234</v>
      </c>
      <c r="K332" s="131">
        <f t="shared" si="0"/>
        <v>67564</v>
      </c>
      <c r="L332" s="131">
        <f t="shared" ref="L332:L337" si="1">SUM(C332:K332)</f>
        <v>1103373</v>
      </c>
      <c r="M332" s="12"/>
    </row>
    <row r="333" spans="2:15" ht="24.95" customHeight="1">
      <c r="B333" s="15" t="s">
        <v>45</v>
      </c>
      <c r="C333" s="102">
        <v>85322</v>
      </c>
      <c r="D333" s="102">
        <v>138162</v>
      </c>
      <c r="E333" s="102">
        <v>165584</v>
      </c>
      <c r="F333" s="102">
        <v>41846</v>
      </c>
      <c r="G333" s="102">
        <v>117404</v>
      </c>
      <c r="H333" s="102">
        <v>84023</v>
      </c>
      <c r="I333" s="102">
        <v>65963</v>
      </c>
      <c r="J333" s="102">
        <v>79822</v>
      </c>
      <c r="K333" s="102">
        <v>60843</v>
      </c>
      <c r="L333" s="82">
        <f>SUM(C333:K333)</f>
        <v>838969</v>
      </c>
      <c r="M333" s="12"/>
    </row>
    <row r="334" spans="2:15" ht="24.95" customHeight="1">
      <c r="B334" s="15" t="s">
        <v>46</v>
      </c>
      <c r="C334" s="102">
        <v>9711</v>
      </c>
      <c r="D334" s="102">
        <v>78081</v>
      </c>
      <c r="E334" s="102">
        <v>47852</v>
      </c>
      <c r="F334" s="102">
        <v>14785</v>
      </c>
      <c r="G334" s="102">
        <v>58760</v>
      </c>
      <c r="H334" s="102">
        <v>15763</v>
      </c>
      <c r="I334" s="102">
        <v>3319</v>
      </c>
      <c r="J334" s="102">
        <v>29412</v>
      </c>
      <c r="K334" s="102">
        <v>6721</v>
      </c>
      <c r="L334" s="82">
        <f>SUM(C334:K334)</f>
        <v>264404</v>
      </c>
      <c r="M334" s="12"/>
    </row>
    <row r="335" spans="2:15" ht="24.95" customHeight="1">
      <c r="B335" s="130" t="s">
        <v>118</v>
      </c>
      <c r="C335" s="131">
        <f t="shared" ref="C335:K335" si="2">C336+C337</f>
        <v>217014</v>
      </c>
      <c r="D335" s="131">
        <f t="shared" si="2"/>
        <v>364749</v>
      </c>
      <c r="E335" s="131">
        <f t="shared" si="2"/>
        <v>380483</v>
      </c>
      <c r="F335" s="131">
        <f t="shared" si="2"/>
        <v>111717</v>
      </c>
      <c r="G335" s="131">
        <f t="shared" si="2"/>
        <v>333193</v>
      </c>
      <c r="H335" s="131">
        <f t="shared" si="2"/>
        <v>176563</v>
      </c>
      <c r="I335" s="131">
        <f t="shared" si="2"/>
        <v>193016</v>
      </c>
      <c r="J335" s="131">
        <f t="shared" si="2"/>
        <v>180487</v>
      </c>
      <c r="K335" s="131">
        <f t="shared" si="2"/>
        <v>120724</v>
      </c>
      <c r="L335" s="131">
        <f t="shared" si="1"/>
        <v>2077946</v>
      </c>
      <c r="M335" s="12"/>
    </row>
    <row r="336" spans="2:15" ht="24.95" customHeight="1">
      <c r="B336" s="15" t="s">
        <v>79</v>
      </c>
      <c r="C336" s="102">
        <v>196130</v>
      </c>
      <c r="D336" s="102">
        <v>267750</v>
      </c>
      <c r="E336" s="102">
        <v>315486</v>
      </c>
      <c r="F336" s="102">
        <v>93470</v>
      </c>
      <c r="G336" s="102">
        <v>236266</v>
      </c>
      <c r="H336" s="102">
        <v>150161</v>
      </c>
      <c r="I336" s="102">
        <v>186742</v>
      </c>
      <c r="J336" s="102">
        <v>132322</v>
      </c>
      <c r="K336" s="102">
        <v>110968</v>
      </c>
      <c r="L336" s="82">
        <f t="shared" si="1"/>
        <v>1689295</v>
      </c>
      <c r="M336" s="12"/>
    </row>
    <row r="337" spans="2:15" ht="24.95" customHeight="1">
      <c r="B337" s="15" t="s">
        <v>80</v>
      </c>
      <c r="C337" s="102">
        <v>20884</v>
      </c>
      <c r="D337" s="102">
        <v>96999</v>
      </c>
      <c r="E337" s="102">
        <v>64997</v>
      </c>
      <c r="F337" s="102">
        <v>18247</v>
      </c>
      <c r="G337" s="102">
        <v>96927</v>
      </c>
      <c r="H337" s="102">
        <v>26402</v>
      </c>
      <c r="I337" s="102">
        <v>6274</v>
      </c>
      <c r="J337" s="102">
        <v>48165</v>
      </c>
      <c r="K337" s="102">
        <v>9756</v>
      </c>
      <c r="L337" s="82">
        <f t="shared" si="1"/>
        <v>388651</v>
      </c>
      <c r="M337" s="12"/>
    </row>
    <row r="338" spans="2:15" ht="24.95" customHeight="1">
      <c r="B338" s="205" t="s">
        <v>14</v>
      </c>
      <c r="C338" s="198">
        <v>0.33895786603812345</v>
      </c>
      <c r="D338" s="198">
        <v>0.48909785926297339</v>
      </c>
      <c r="E338" s="198">
        <v>0.41157448933276736</v>
      </c>
      <c r="F338" s="198">
        <v>0.42730473576925843</v>
      </c>
      <c r="G338" s="198">
        <v>0.48725049822848848</v>
      </c>
      <c r="H338" s="198">
        <v>0.39123373026248731</v>
      </c>
      <c r="I338" s="198">
        <v>0.49208271403186288</v>
      </c>
      <c r="J338" s="198">
        <v>0.4390439099858669</v>
      </c>
      <c r="K338" s="198">
        <v>0.39731228505136823</v>
      </c>
      <c r="L338" s="198">
        <v>0.43159999999999998</v>
      </c>
      <c r="M338" s="12"/>
    </row>
    <row r="339" spans="2:15" ht="24.95" customHeight="1">
      <c r="B339" s="205" t="s">
        <v>3</v>
      </c>
      <c r="C339" s="181">
        <v>2.2835646564877465</v>
      </c>
      <c r="D339" s="181">
        <v>1.6867551782023003</v>
      </c>
      <c r="E339" s="181">
        <v>1.7826561592233738</v>
      </c>
      <c r="F339" s="181">
        <v>1.9727181225830375</v>
      </c>
      <c r="G339" s="181">
        <v>1.8913796235326172</v>
      </c>
      <c r="H339" s="181">
        <v>1.7694165514200388</v>
      </c>
      <c r="I339" s="181">
        <v>2.785947287895846</v>
      </c>
      <c r="J339" s="181">
        <v>1.6522969038943918</v>
      </c>
      <c r="K339" s="181">
        <v>1.7868095435438991</v>
      </c>
      <c r="L339" s="181">
        <f>L335/L332</f>
        <v>1.8832670366231545</v>
      </c>
      <c r="M339" s="12"/>
    </row>
    <row r="340" spans="2:15" ht="24.95" customHeight="1">
      <c r="B340" s="15" t="s">
        <v>81</v>
      </c>
      <c r="C340" s="103">
        <v>2.2987037340896839</v>
      </c>
      <c r="D340" s="103">
        <v>1.9379424154253702</v>
      </c>
      <c r="E340" s="103">
        <v>1.9052927819112957</v>
      </c>
      <c r="F340" s="103">
        <v>2.2336663002437507</v>
      </c>
      <c r="G340" s="103">
        <v>2.0124186569452487</v>
      </c>
      <c r="H340" s="103">
        <v>1.7871416159860991</v>
      </c>
      <c r="I340" s="103">
        <v>2.8310113245304187</v>
      </c>
      <c r="J340" s="103">
        <v>1.6577134123424619</v>
      </c>
      <c r="K340" s="103">
        <v>1.8238416909093897</v>
      </c>
      <c r="L340" s="64">
        <f>L336/L333</f>
        <v>2.0135368529707294</v>
      </c>
      <c r="M340" s="12"/>
    </row>
    <row r="341" spans="2:15" ht="24.95" customHeight="1">
      <c r="B341" s="15" t="s">
        <v>119</v>
      </c>
      <c r="C341" s="103">
        <v>2.1505509216352592</v>
      </c>
      <c r="D341" s="103">
        <v>1.2422868559572751</v>
      </c>
      <c r="E341" s="103">
        <v>1.3582922343893673</v>
      </c>
      <c r="F341" s="103">
        <v>1.2341562394318566</v>
      </c>
      <c r="G341" s="103">
        <v>1.6495405037440436</v>
      </c>
      <c r="H341" s="103">
        <v>1.6749349743069213</v>
      </c>
      <c r="I341" s="103">
        <v>1.8903284121723412</v>
      </c>
      <c r="J341" s="103">
        <v>1.6375968992248062</v>
      </c>
      <c r="K341" s="103">
        <v>1.4515697068888558</v>
      </c>
      <c r="L341" s="64">
        <f>L337/L334</f>
        <v>1.4699134657569477</v>
      </c>
      <c r="M341" s="12"/>
    </row>
    <row r="342" spans="2:15" ht="24.95" customHeight="1">
      <c r="B342" s="15"/>
      <c r="C342" s="44"/>
      <c r="D342" s="44"/>
      <c r="E342" s="44"/>
      <c r="F342" s="44"/>
      <c r="G342" s="44"/>
      <c r="H342" s="44"/>
      <c r="I342" s="44"/>
      <c r="J342" s="44"/>
      <c r="K342" s="44"/>
      <c r="L342" s="40"/>
      <c r="M342" s="12"/>
    </row>
    <row r="343" spans="2:15" ht="24.95" customHeight="1">
      <c r="B343" s="15"/>
      <c r="C343" s="44"/>
      <c r="D343" s="44"/>
      <c r="E343" s="44"/>
      <c r="F343" s="44"/>
      <c r="G343" s="44"/>
      <c r="H343" s="44"/>
      <c r="I343" s="44"/>
      <c r="J343" s="44"/>
      <c r="K343" s="44"/>
      <c r="L343" s="40"/>
      <c r="M343" s="12"/>
    </row>
    <row r="344" spans="2:15" ht="24.95" customHeight="1">
      <c r="B344" s="15"/>
      <c r="C344" s="44"/>
      <c r="D344" s="44"/>
      <c r="E344" s="44"/>
      <c r="F344" s="44"/>
      <c r="G344" s="44"/>
      <c r="H344" s="44"/>
      <c r="I344" s="44"/>
      <c r="J344" s="44"/>
      <c r="K344" s="44"/>
      <c r="L344" s="40"/>
      <c r="M344" s="12"/>
    </row>
    <row r="345" spans="2:15" ht="24.95" customHeight="1">
      <c r="B345" s="15"/>
      <c r="C345" s="44"/>
      <c r="D345" s="44"/>
      <c r="E345" s="44"/>
      <c r="F345" s="44"/>
      <c r="G345" s="44"/>
      <c r="H345" s="44"/>
      <c r="I345" s="44"/>
      <c r="J345" s="44"/>
      <c r="K345" s="44"/>
      <c r="L345" s="40"/>
      <c r="M345" s="12"/>
    </row>
    <row r="346" spans="2:15" ht="24.95" customHeight="1">
      <c r="B346" s="15"/>
      <c r="C346" s="44"/>
      <c r="D346" s="44"/>
      <c r="E346" s="44"/>
      <c r="F346" s="44"/>
      <c r="G346" s="44"/>
      <c r="H346" s="44"/>
      <c r="I346" s="44"/>
      <c r="J346" s="44"/>
      <c r="K346" s="44"/>
      <c r="L346" s="40"/>
      <c r="M346" s="12"/>
    </row>
    <row r="347" spans="2:15" ht="24.95" customHeight="1">
      <c r="B347" s="15"/>
      <c r="C347" s="44"/>
      <c r="D347" s="44"/>
      <c r="E347" s="44"/>
      <c r="F347" s="44"/>
      <c r="G347" s="44"/>
      <c r="H347" s="44"/>
      <c r="I347" s="44"/>
      <c r="J347" s="44"/>
      <c r="K347" s="44"/>
      <c r="L347" s="40"/>
      <c r="M347" s="12"/>
      <c r="N347" s="5"/>
    </row>
    <row r="348" spans="2:15" ht="24.95" customHeight="1">
      <c r="B348" s="15"/>
      <c r="C348" s="44"/>
      <c r="D348" s="44"/>
      <c r="E348" s="44"/>
      <c r="F348" s="44"/>
      <c r="G348" s="44"/>
      <c r="H348" s="44"/>
      <c r="I348" s="44"/>
      <c r="J348" s="44"/>
      <c r="K348" s="44"/>
      <c r="L348" s="40"/>
      <c r="M348" s="12"/>
    </row>
    <row r="349" spans="2:15" ht="24.95" customHeight="1">
      <c r="B349" s="15"/>
      <c r="C349" s="44"/>
      <c r="D349" s="44"/>
      <c r="E349" s="44"/>
      <c r="F349" s="44"/>
      <c r="G349" s="44"/>
      <c r="H349" s="44"/>
      <c r="I349" s="44"/>
      <c r="J349" s="44"/>
      <c r="K349" s="44"/>
      <c r="L349" s="40"/>
      <c r="M349" s="12"/>
    </row>
    <row r="350" spans="2:15" ht="24.95" customHeight="1">
      <c r="B350" s="15"/>
      <c r="C350" s="44"/>
      <c r="D350" s="44"/>
      <c r="E350" s="44"/>
      <c r="F350" s="44"/>
      <c r="G350" s="44"/>
      <c r="H350" s="44"/>
      <c r="I350" s="44"/>
      <c r="J350" s="44"/>
      <c r="K350" s="44"/>
      <c r="L350" s="40"/>
      <c r="M350" s="12"/>
    </row>
    <row r="351" spans="2:15" ht="24.95" customHeight="1">
      <c r="B351" s="15"/>
      <c r="C351" s="44"/>
      <c r="D351" s="44"/>
      <c r="E351" s="44"/>
      <c r="F351" s="44"/>
      <c r="G351" s="44"/>
      <c r="H351" s="44"/>
      <c r="I351" s="44"/>
      <c r="J351" s="44"/>
      <c r="K351" s="44"/>
      <c r="L351" s="40"/>
      <c r="M351" s="12"/>
    </row>
    <row r="352" spans="2:15" ht="24.95" customHeight="1">
      <c r="B352" s="15"/>
      <c r="C352" s="44"/>
      <c r="D352" s="44"/>
      <c r="E352" s="44"/>
      <c r="F352" s="44"/>
      <c r="G352" s="44"/>
      <c r="H352" s="44"/>
      <c r="I352" s="44"/>
      <c r="J352" s="44"/>
      <c r="K352" s="44"/>
      <c r="L352" s="40"/>
      <c r="M352" s="12"/>
      <c r="O352" s="50">
        <v>2</v>
      </c>
    </row>
    <row r="353" spans="2:15" ht="30" customHeight="1">
      <c r="B353" s="235" t="s">
        <v>179</v>
      </c>
      <c r="C353" s="235"/>
      <c r="D353" s="235"/>
      <c r="E353" s="235"/>
      <c r="F353" s="235"/>
      <c r="G353" s="235"/>
      <c r="H353" s="235"/>
      <c r="I353" s="235"/>
      <c r="J353" s="235"/>
      <c r="K353" s="235"/>
      <c r="L353" s="235"/>
      <c r="M353" s="235"/>
      <c r="N353" s="235"/>
      <c r="O353" s="235"/>
    </row>
    <row r="354" spans="2:15" ht="15" customHeight="1">
      <c r="B354" s="38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</row>
    <row r="355" spans="2:15" ht="24.95" customHeight="1">
      <c r="B355" s="218" t="s">
        <v>15</v>
      </c>
      <c r="C355" s="219"/>
      <c r="D355" s="219"/>
      <c r="E355" s="219"/>
      <c r="F355" s="219"/>
      <c r="G355" s="219"/>
      <c r="H355" s="219"/>
      <c r="I355" s="220"/>
      <c r="J355" s="220"/>
      <c r="K355" s="220"/>
      <c r="L355" s="220"/>
      <c r="M355" s="220"/>
      <c r="N355" s="220"/>
    </row>
    <row r="356" spans="2:15" ht="24.95" customHeight="1">
      <c r="B356" s="134" t="s">
        <v>47</v>
      </c>
      <c r="C356" s="221" t="s">
        <v>74</v>
      </c>
      <c r="D356" s="221"/>
      <c r="E356" s="221" t="s">
        <v>73</v>
      </c>
      <c r="F356" s="221"/>
      <c r="G356" s="222" t="s">
        <v>0</v>
      </c>
      <c r="H356" s="222"/>
    </row>
    <row r="357" spans="2:15" ht="24.95" customHeight="1">
      <c r="B357" s="43" t="s">
        <v>180</v>
      </c>
      <c r="C357" s="223">
        <v>746914</v>
      </c>
      <c r="D357" s="223"/>
      <c r="E357" s="223">
        <v>236897</v>
      </c>
      <c r="F357" s="223"/>
      <c r="G357" s="224">
        <f>C357+E357</f>
        <v>983811</v>
      </c>
      <c r="H357" s="224"/>
    </row>
    <row r="358" spans="2:15" ht="24.95" customHeight="1">
      <c r="B358" s="43" t="s">
        <v>181</v>
      </c>
      <c r="C358" s="223">
        <v>838969</v>
      </c>
      <c r="D358" s="223"/>
      <c r="E358" s="223">
        <v>264404</v>
      </c>
      <c r="F358" s="223"/>
      <c r="G358" s="224">
        <f>C358+E358</f>
        <v>1103373</v>
      </c>
      <c r="H358" s="224"/>
    </row>
    <row r="359" spans="2:15" ht="24.95" customHeight="1">
      <c r="B359" s="135" t="s">
        <v>57</v>
      </c>
      <c r="C359" s="239">
        <f>(C358-C357)/C357</f>
        <v>0.12324712081979987</v>
      </c>
      <c r="D359" s="239"/>
      <c r="E359" s="239">
        <f>(E358-E357)/E357</f>
        <v>0.11611375407877685</v>
      </c>
      <c r="F359" s="239"/>
      <c r="G359" s="239">
        <f>(G358-G357)/G357</f>
        <v>0.12152944010587399</v>
      </c>
      <c r="H359" s="239"/>
    </row>
    <row r="360" spans="2:15" s="5" customFormat="1" ht="24.95" customHeight="1">
      <c r="B360" s="3"/>
      <c r="C360" s="4"/>
      <c r="D360" s="4"/>
      <c r="E360" s="4"/>
      <c r="F360" s="4"/>
      <c r="G360" s="4"/>
      <c r="H360" s="4"/>
    </row>
    <row r="361" spans="2:15" s="5" customFormat="1" ht="24.95" customHeight="1">
      <c r="B361" s="3"/>
      <c r="C361" s="4"/>
      <c r="D361" s="4"/>
      <c r="E361" s="4"/>
      <c r="F361" s="4"/>
      <c r="G361" s="4"/>
      <c r="H361" s="4"/>
    </row>
    <row r="362" spans="2:15" s="5" customFormat="1" ht="24.95" customHeight="1">
      <c r="B362" s="3"/>
      <c r="C362" s="4"/>
      <c r="D362" s="4"/>
      <c r="E362" s="4"/>
      <c r="F362" s="4"/>
      <c r="G362" s="4"/>
      <c r="H362" s="4"/>
    </row>
    <row r="363" spans="2:15" s="5" customFormat="1" ht="24.95" customHeight="1">
      <c r="B363" s="3"/>
      <c r="C363" s="4"/>
      <c r="D363" s="4"/>
      <c r="E363" s="4"/>
      <c r="F363" s="4"/>
      <c r="G363" s="4"/>
      <c r="H363" s="4"/>
    </row>
    <row r="364" spans="2:15" s="5" customFormat="1" ht="24.95" customHeight="1">
      <c r="B364" s="3"/>
      <c r="C364" s="4"/>
      <c r="D364" s="4"/>
      <c r="E364" s="4"/>
      <c r="F364" s="4"/>
      <c r="G364" s="4"/>
      <c r="H364" s="4"/>
    </row>
    <row r="365" spans="2:15" s="5" customFormat="1" ht="24.95" customHeight="1">
      <c r="B365" s="3"/>
      <c r="C365" s="4"/>
      <c r="D365" s="4"/>
      <c r="E365" s="4"/>
      <c r="F365" s="4"/>
      <c r="G365" s="4"/>
      <c r="H365" s="4"/>
    </row>
    <row r="366" spans="2:15" s="5" customFormat="1" ht="24.95" customHeight="1">
      <c r="B366" s="3"/>
      <c r="C366" s="4"/>
      <c r="D366" s="4"/>
      <c r="E366" s="4"/>
      <c r="F366" s="4"/>
      <c r="G366" s="4"/>
      <c r="H366" s="4"/>
    </row>
    <row r="367" spans="2:15" s="5" customFormat="1" ht="24.95" customHeight="1">
      <c r="B367" s="3"/>
      <c r="C367" s="4"/>
      <c r="D367" s="4"/>
      <c r="E367" s="4"/>
      <c r="F367" s="4"/>
      <c r="G367" s="4"/>
      <c r="H367" s="4"/>
    </row>
    <row r="368" spans="2:15" s="5" customFormat="1" ht="24.95" customHeight="1">
      <c r="B368" s="3"/>
      <c r="C368" s="4"/>
      <c r="D368" s="4"/>
      <c r="E368" s="4"/>
      <c r="F368" s="4"/>
      <c r="G368" s="4"/>
      <c r="H368" s="4"/>
    </row>
    <row r="369" spans="2:12" ht="24.95" customHeight="1"/>
    <row r="370" spans="2:12" ht="24.95" customHeight="1">
      <c r="B370" s="236" t="s">
        <v>49</v>
      </c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</row>
    <row r="371" spans="2:12" ht="24.95" customHeight="1">
      <c r="B371" s="136" t="s">
        <v>47</v>
      </c>
      <c r="C371" s="129" t="s">
        <v>5</v>
      </c>
      <c r="D371" s="129" t="s">
        <v>6</v>
      </c>
      <c r="E371" s="129" t="s">
        <v>7</v>
      </c>
      <c r="F371" s="129" t="s">
        <v>8</v>
      </c>
      <c r="G371" s="129" t="s">
        <v>9</v>
      </c>
      <c r="H371" s="129" t="s">
        <v>10</v>
      </c>
      <c r="I371" s="129" t="s">
        <v>11</v>
      </c>
      <c r="J371" s="129" t="s">
        <v>12</v>
      </c>
      <c r="K371" s="129" t="s">
        <v>13</v>
      </c>
      <c r="L371" s="129" t="s">
        <v>16</v>
      </c>
    </row>
    <row r="372" spans="2:12" ht="24.95" customHeight="1">
      <c r="B372" s="43" t="s">
        <v>180</v>
      </c>
      <c r="C372" s="102">
        <v>85377</v>
      </c>
      <c r="D372" s="102">
        <v>194097</v>
      </c>
      <c r="E372" s="102">
        <v>177436</v>
      </c>
      <c r="F372" s="102">
        <v>47793</v>
      </c>
      <c r="G372" s="102">
        <v>171733</v>
      </c>
      <c r="H372" s="102">
        <v>88648</v>
      </c>
      <c r="I372" s="102">
        <v>63252</v>
      </c>
      <c r="J372" s="102">
        <v>98552</v>
      </c>
      <c r="K372" s="102">
        <v>56923</v>
      </c>
      <c r="L372" s="84">
        <f>SUM(C372:K372)</f>
        <v>983811</v>
      </c>
    </row>
    <row r="373" spans="2:12" ht="24.95" customHeight="1">
      <c r="B373" s="43" t="s">
        <v>181</v>
      </c>
      <c r="C373" s="102">
        <v>95033</v>
      </c>
      <c r="D373" s="102">
        <v>216243</v>
      </c>
      <c r="E373" s="102">
        <v>213436</v>
      </c>
      <c r="F373" s="102">
        <v>56631</v>
      </c>
      <c r="G373" s="102">
        <v>176164</v>
      </c>
      <c r="H373" s="102">
        <v>99786</v>
      </c>
      <c r="I373" s="102">
        <v>69282</v>
      </c>
      <c r="J373" s="102">
        <v>109234</v>
      </c>
      <c r="K373" s="102">
        <v>67564</v>
      </c>
      <c r="L373" s="84">
        <f>SUM(C373:K373)</f>
        <v>1103373</v>
      </c>
    </row>
    <row r="374" spans="2:12" ht="24.95" customHeight="1">
      <c r="B374" s="135" t="s">
        <v>57</v>
      </c>
      <c r="C374" s="124">
        <f t="shared" ref="C374:L374" si="3">(C373-C372)/C372</f>
        <v>0.11309837544069246</v>
      </c>
      <c r="D374" s="124">
        <f t="shared" si="3"/>
        <v>0.1140975903800677</v>
      </c>
      <c r="E374" s="124">
        <f t="shared" si="3"/>
        <v>0.20289005613291552</v>
      </c>
      <c r="F374" s="124">
        <f t="shared" si="3"/>
        <v>0.18492247818718222</v>
      </c>
      <c r="G374" s="124">
        <f t="shared" si="3"/>
        <v>2.5801680515684232E-2</v>
      </c>
      <c r="H374" s="124">
        <f t="shared" si="3"/>
        <v>0.12564299250970129</v>
      </c>
      <c r="I374" s="124">
        <f t="shared" si="3"/>
        <v>9.5332953898690953E-2</v>
      </c>
      <c r="J374" s="124">
        <f t="shared" si="3"/>
        <v>0.10838947966555727</v>
      </c>
      <c r="K374" s="124">
        <f t="shared" si="3"/>
        <v>0.18693673910370148</v>
      </c>
      <c r="L374" s="124">
        <f t="shared" si="3"/>
        <v>0.12152944010587399</v>
      </c>
    </row>
    <row r="375" spans="2:12" ht="24.95" customHeight="1">
      <c r="B375" s="22"/>
      <c r="C375" s="27"/>
      <c r="D375" s="27"/>
      <c r="E375" s="27"/>
      <c r="F375" s="27"/>
      <c r="G375" s="27"/>
      <c r="H375" s="27"/>
      <c r="I375" s="27"/>
      <c r="J375" s="27"/>
      <c r="K375" s="27"/>
      <c r="L375" s="27"/>
    </row>
    <row r="376" spans="2:12" ht="24.95" customHeight="1">
      <c r="B376" s="22"/>
      <c r="C376" s="27"/>
      <c r="D376" s="27"/>
      <c r="E376" s="27"/>
      <c r="F376" s="27"/>
      <c r="G376" s="27"/>
      <c r="H376" s="27"/>
      <c r="I376" s="27"/>
      <c r="J376" s="27"/>
      <c r="K376" s="27"/>
      <c r="L376" s="27"/>
    </row>
    <row r="377" spans="2:12" ht="24.95" customHeight="1">
      <c r="B377" s="22"/>
      <c r="C377" s="27"/>
      <c r="D377" s="27"/>
      <c r="E377" s="27"/>
      <c r="F377" s="27"/>
      <c r="G377" s="27"/>
      <c r="H377" s="27"/>
      <c r="I377" s="27"/>
      <c r="J377" s="27"/>
      <c r="K377" s="27"/>
      <c r="L377" s="27"/>
    </row>
    <row r="378" spans="2:12" ht="24.95" customHeight="1">
      <c r="B378" s="274"/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</row>
    <row r="379" spans="2:12" ht="24.95" customHeight="1">
      <c r="B379" s="22"/>
      <c r="C379" s="27"/>
      <c r="D379" s="27"/>
      <c r="E379" s="27"/>
      <c r="F379" s="27"/>
      <c r="G379" s="27"/>
      <c r="H379" s="27"/>
      <c r="I379" s="27"/>
      <c r="J379" s="27"/>
      <c r="K379" s="27"/>
      <c r="L379" s="27"/>
    </row>
    <row r="380" spans="2:12" ht="24.95" customHeight="1">
      <c r="B380" s="22"/>
      <c r="C380" s="27"/>
      <c r="D380" s="27"/>
      <c r="E380" s="27"/>
      <c r="F380" s="27"/>
      <c r="G380" s="27"/>
      <c r="H380" s="27"/>
      <c r="I380" s="27"/>
      <c r="J380" s="27"/>
      <c r="K380" s="27"/>
      <c r="L380" s="27"/>
    </row>
    <row r="381" spans="2:12" ht="24.95" customHeight="1">
      <c r="B381" s="22"/>
      <c r="C381" s="27"/>
      <c r="D381" s="27"/>
      <c r="E381" s="27"/>
      <c r="F381" s="27"/>
      <c r="G381" s="27"/>
      <c r="H381" s="27"/>
      <c r="I381" s="27"/>
      <c r="J381" s="27"/>
      <c r="K381" s="27"/>
      <c r="L381" s="27"/>
    </row>
    <row r="382" spans="2:12" ht="24.95" customHeight="1">
      <c r="B382" s="22"/>
      <c r="C382" s="27"/>
      <c r="D382" s="27"/>
      <c r="E382" s="27"/>
      <c r="F382" s="27"/>
      <c r="G382" s="27"/>
      <c r="H382" s="27"/>
      <c r="I382" s="27"/>
      <c r="J382" s="27"/>
      <c r="K382" s="27"/>
      <c r="L382" s="27"/>
    </row>
    <row r="383" spans="2:12" ht="24.95" customHeight="1">
      <c r="B383" s="22"/>
      <c r="C383" s="27"/>
      <c r="D383" s="27"/>
      <c r="E383" s="27"/>
      <c r="F383" s="27"/>
      <c r="G383" s="27"/>
      <c r="H383" s="27"/>
      <c r="I383" s="27"/>
      <c r="J383" s="27"/>
      <c r="K383" s="27"/>
      <c r="L383" s="27"/>
    </row>
    <row r="384" spans="2:12" ht="24.95" customHeight="1">
      <c r="B384" s="22"/>
      <c r="C384" s="27"/>
      <c r="D384" s="27"/>
      <c r="E384" s="27"/>
      <c r="F384" s="27"/>
      <c r="G384" s="27"/>
      <c r="H384" s="27"/>
      <c r="I384" s="27"/>
      <c r="J384" s="27"/>
      <c r="K384" s="27"/>
      <c r="L384" s="27"/>
    </row>
    <row r="385" spans="2:12" ht="24.95" customHeight="1">
      <c r="B385" s="22"/>
      <c r="C385" s="27"/>
      <c r="D385" s="27"/>
      <c r="E385" s="27"/>
      <c r="F385" s="27"/>
      <c r="G385" s="27"/>
      <c r="H385" s="27"/>
      <c r="I385" s="27"/>
      <c r="J385" s="27"/>
      <c r="K385" s="27"/>
      <c r="L385" s="27"/>
    </row>
    <row r="386" spans="2:12" ht="24.95" customHeight="1">
      <c r="B386" s="218" t="s">
        <v>17</v>
      </c>
      <c r="C386" s="218"/>
      <c r="D386" s="218"/>
      <c r="E386" s="218"/>
      <c r="F386" s="218"/>
      <c r="G386" s="218"/>
      <c r="H386" s="218"/>
      <c r="I386" s="218"/>
      <c r="J386" s="218"/>
    </row>
    <row r="387" spans="2:12" ht="24.95" customHeight="1">
      <c r="B387" s="132" t="s">
        <v>47</v>
      </c>
      <c r="C387" s="237" t="s">
        <v>54</v>
      </c>
      <c r="D387" s="237"/>
      <c r="E387" s="237" t="s">
        <v>55</v>
      </c>
      <c r="F387" s="237"/>
      <c r="G387" s="238" t="s">
        <v>56</v>
      </c>
      <c r="H387" s="238"/>
      <c r="I387" s="238" t="s">
        <v>20</v>
      </c>
      <c r="J387" s="238"/>
      <c r="L387" s="67"/>
    </row>
    <row r="388" spans="2:12" ht="24.95" customHeight="1">
      <c r="B388" s="43" t="s">
        <v>180</v>
      </c>
      <c r="C388" s="223">
        <v>1513485</v>
      </c>
      <c r="D388" s="223"/>
      <c r="E388" s="223">
        <v>349213</v>
      </c>
      <c r="F388" s="223"/>
      <c r="G388" s="224">
        <f>C388+E388</f>
        <v>1862698</v>
      </c>
      <c r="H388" s="224"/>
      <c r="I388" s="242">
        <v>0.42180000000000001</v>
      </c>
      <c r="J388" s="243"/>
    </row>
    <row r="389" spans="2:12" ht="24.95" customHeight="1">
      <c r="B389" s="43" t="s">
        <v>181</v>
      </c>
      <c r="C389" s="223">
        <v>1689295</v>
      </c>
      <c r="D389" s="223"/>
      <c r="E389" s="223">
        <v>388651</v>
      </c>
      <c r="F389" s="223"/>
      <c r="G389" s="224">
        <f>C389+E389</f>
        <v>2077946</v>
      </c>
      <c r="H389" s="224"/>
      <c r="I389" s="242">
        <v>0.43159999999999998</v>
      </c>
      <c r="J389" s="243"/>
    </row>
    <row r="390" spans="2:12" ht="24.95" customHeight="1">
      <c r="B390" s="135" t="s">
        <v>57</v>
      </c>
      <c r="C390" s="239">
        <f>(C389-C388)/C388</f>
        <v>0.1161623669874495</v>
      </c>
      <c r="D390" s="239"/>
      <c r="E390" s="239">
        <f>(E389-E388)/E388</f>
        <v>0.11293394003086941</v>
      </c>
      <c r="F390" s="239"/>
      <c r="G390" s="240">
        <f>(G389-G388)/G388</f>
        <v>0.11555711124401272</v>
      </c>
      <c r="H390" s="240"/>
      <c r="I390" s="240">
        <f>(I389-I388)/I388</f>
        <v>2.3233760075865282E-2</v>
      </c>
      <c r="J390" s="240"/>
    </row>
    <row r="391" spans="2:12" ht="24.95" customHeight="1">
      <c r="B391" s="22"/>
      <c r="C391" s="27"/>
      <c r="D391" s="27"/>
      <c r="E391" s="27"/>
      <c r="F391" s="27"/>
      <c r="G391" s="28"/>
      <c r="H391" s="28"/>
      <c r="I391" s="28"/>
      <c r="J391" s="28"/>
      <c r="K391" s="5"/>
    </row>
    <row r="392" spans="2:12" ht="24.95" customHeight="1"/>
    <row r="393" spans="2:12" ht="24.95" customHeight="1"/>
    <row r="394" spans="2:12" ht="24.95" customHeight="1"/>
    <row r="395" spans="2:12" ht="24.95" customHeight="1">
      <c r="L395" s="62"/>
    </row>
    <row r="396" spans="2:12" ht="24.95" customHeight="1"/>
    <row r="397" spans="2:12" ht="24.95" customHeight="1"/>
    <row r="398" spans="2:12" ht="24.95" customHeight="1">
      <c r="L398" s="178"/>
    </row>
    <row r="399" spans="2:12" ht="24.95" customHeight="1"/>
    <row r="400" spans="2:12" ht="24.95" customHeight="1"/>
    <row r="401" spans="2:15" ht="24.95" customHeight="1">
      <c r="B401" s="218" t="s">
        <v>50</v>
      </c>
      <c r="C401" s="218"/>
      <c r="D401" s="218"/>
      <c r="E401" s="218"/>
      <c r="F401" s="218"/>
      <c r="G401" s="218"/>
      <c r="H401" s="218"/>
      <c r="I401" s="218"/>
      <c r="J401" s="218"/>
      <c r="K401" s="218"/>
      <c r="L401" s="218"/>
    </row>
    <row r="402" spans="2:15" ht="24.95" customHeight="1">
      <c r="B402" s="136" t="s">
        <v>47</v>
      </c>
      <c r="C402" s="129" t="s">
        <v>5</v>
      </c>
      <c r="D402" s="129" t="s">
        <v>6</v>
      </c>
      <c r="E402" s="129" t="s">
        <v>7</v>
      </c>
      <c r="F402" s="129" t="s">
        <v>8</v>
      </c>
      <c r="G402" s="129" t="s">
        <v>9</v>
      </c>
      <c r="H402" s="129" t="s">
        <v>10</v>
      </c>
      <c r="I402" s="129" t="s">
        <v>11</v>
      </c>
      <c r="J402" s="129" t="s">
        <v>12</v>
      </c>
      <c r="K402" s="129" t="s">
        <v>13</v>
      </c>
      <c r="L402" s="129" t="s">
        <v>16</v>
      </c>
    </row>
    <row r="403" spans="2:15" ht="24.95" customHeight="1">
      <c r="B403" s="43" t="s">
        <v>180</v>
      </c>
      <c r="C403" s="102">
        <v>184301</v>
      </c>
      <c r="D403" s="102">
        <v>313960</v>
      </c>
      <c r="E403" s="102">
        <v>342267</v>
      </c>
      <c r="F403" s="102">
        <v>109540</v>
      </c>
      <c r="G403" s="102">
        <v>324434</v>
      </c>
      <c r="H403" s="102">
        <v>153329</v>
      </c>
      <c r="I403" s="102">
        <v>167722</v>
      </c>
      <c r="J403" s="102">
        <v>164182</v>
      </c>
      <c r="K403" s="102">
        <v>102963</v>
      </c>
      <c r="L403" s="84">
        <f>SUM(C403:K403)</f>
        <v>1862698</v>
      </c>
    </row>
    <row r="404" spans="2:15" ht="24.95" customHeight="1">
      <c r="B404" s="43" t="s">
        <v>181</v>
      </c>
      <c r="C404" s="102">
        <v>217014</v>
      </c>
      <c r="D404" s="102">
        <v>364749</v>
      </c>
      <c r="E404" s="102">
        <v>380483</v>
      </c>
      <c r="F404" s="102">
        <v>111717</v>
      </c>
      <c r="G404" s="102">
        <v>333193</v>
      </c>
      <c r="H404" s="102">
        <v>176563</v>
      </c>
      <c r="I404" s="102">
        <v>193016</v>
      </c>
      <c r="J404" s="102">
        <v>180487</v>
      </c>
      <c r="K404" s="102">
        <v>120724</v>
      </c>
      <c r="L404" s="84">
        <f>SUM(C404:K404)</f>
        <v>2077946</v>
      </c>
    </row>
    <row r="405" spans="2:15" ht="24.95" customHeight="1">
      <c r="B405" s="135" t="s">
        <v>57</v>
      </c>
      <c r="C405" s="124">
        <f t="shared" ref="C405:L405" si="4">(C404-C403)/C403</f>
        <v>0.17749768042495701</v>
      </c>
      <c r="D405" s="124">
        <f t="shared" si="4"/>
        <v>0.16176901516116704</v>
      </c>
      <c r="E405" s="124">
        <f t="shared" si="4"/>
        <v>0.11165552039781808</v>
      </c>
      <c r="F405" s="124">
        <f t="shared" si="4"/>
        <v>1.987401862333394E-2</v>
      </c>
      <c r="G405" s="124">
        <f t="shared" si="4"/>
        <v>2.6997786915058223E-2</v>
      </c>
      <c r="H405" s="124">
        <f t="shared" si="4"/>
        <v>0.15153036933652472</v>
      </c>
      <c r="I405" s="124">
        <f t="shared" si="4"/>
        <v>0.15080907692491147</v>
      </c>
      <c r="J405" s="124">
        <f t="shared" si="4"/>
        <v>9.9310521250807027E-2</v>
      </c>
      <c r="K405" s="124">
        <f t="shared" si="4"/>
        <v>0.17249885881336013</v>
      </c>
      <c r="L405" s="124">
        <f t="shared" si="4"/>
        <v>0.11555711124401272</v>
      </c>
    </row>
    <row r="406" spans="2:15" ht="24.95" customHeight="1">
      <c r="B406" s="22"/>
      <c r="C406" s="27"/>
      <c r="D406" s="27"/>
      <c r="E406" s="27"/>
      <c r="F406" s="27"/>
      <c r="G406" s="27"/>
      <c r="H406" s="27"/>
      <c r="I406" s="27"/>
      <c r="J406" s="27"/>
      <c r="K406" s="27"/>
      <c r="L406" s="27"/>
    </row>
    <row r="407" spans="2:15" ht="24.95" customHeight="1">
      <c r="B407" s="22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5"/>
    </row>
    <row r="408" spans="2:15" ht="24.95" customHeight="1">
      <c r="B408" s="274"/>
      <c r="C408" s="274"/>
      <c r="D408" s="274"/>
      <c r="E408" s="274"/>
      <c r="F408" s="274"/>
      <c r="G408" s="274"/>
      <c r="H408" s="274"/>
      <c r="I408" s="274"/>
      <c r="J408" s="274"/>
      <c r="K408" s="274"/>
      <c r="L408" s="274"/>
      <c r="M408" s="5"/>
    </row>
    <row r="409" spans="2:15" ht="24.95" customHeight="1">
      <c r="B409" s="22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5"/>
    </row>
    <row r="410" spans="2:15" ht="24.95" customHeight="1">
      <c r="B410" s="22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5"/>
    </row>
    <row r="411" spans="2:15" ht="24.95" customHeight="1">
      <c r="B411" s="22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5"/>
    </row>
    <row r="412" spans="2:15" ht="24.95" customHeight="1">
      <c r="B412" s="22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5"/>
    </row>
    <row r="413" spans="2:15" ht="24.95" customHeight="1">
      <c r="B413" s="22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5"/>
    </row>
    <row r="414" spans="2:15" ht="24.95" customHeight="1">
      <c r="B414" s="22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5"/>
    </row>
    <row r="415" spans="2:15" ht="24.95" customHeight="1">
      <c r="B415" s="22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5"/>
      <c r="O415" s="50">
        <v>3</v>
      </c>
    </row>
    <row r="416" spans="2:15" ht="30" customHeight="1">
      <c r="B416" s="241" t="s">
        <v>182</v>
      </c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</row>
    <row r="417" spans="2:11" ht="15" customHeight="1"/>
    <row r="418" spans="2:11" ht="24.95" customHeight="1">
      <c r="B418" s="218" t="s">
        <v>15</v>
      </c>
      <c r="C418" s="218"/>
      <c r="D418" s="218"/>
      <c r="E418" s="218"/>
      <c r="F418" s="218"/>
      <c r="G418" s="218"/>
      <c r="H418" s="218"/>
    </row>
    <row r="419" spans="2:11" ht="24.95" customHeight="1">
      <c r="B419" s="132" t="s">
        <v>47</v>
      </c>
      <c r="C419" s="237" t="s">
        <v>100</v>
      </c>
      <c r="D419" s="237"/>
      <c r="E419" s="237" t="s">
        <v>101</v>
      </c>
      <c r="F419" s="237"/>
      <c r="G419" s="238" t="s">
        <v>0</v>
      </c>
      <c r="H419" s="238"/>
    </row>
    <row r="420" spans="2:11" ht="24.95" customHeight="1">
      <c r="B420" s="43" t="s">
        <v>183</v>
      </c>
      <c r="C420" s="223">
        <v>3771884</v>
      </c>
      <c r="D420" s="223"/>
      <c r="E420" s="223">
        <v>1099798</v>
      </c>
      <c r="F420" s="223"/>
      <c r="G420" s="244">
        <f>C420+E420</f>
        <v>4871682</v>
      </c>
      <c r="H420" s="244"/>
    </row>
    <row r="421" spans="2:11" ht="24.95" customHeight="1">
      <c r="B421" s="43" t="s">
        <v>184</v>
      </c>
      <c r="C421" s="223">
        <v>4246282</v>
      </c>
      <c r="D421" s="223"/>
      <c r="E421" s="223">
        <v>1324247</v>
      </c>
      <c r="F421" s="223"/>
      <c r="G421" s="244">
        <f>C421+E421</f>
        <v>5570529</v>
      </c>
      <c r="H421" s="244"/>
    </row>
    <row r="422" spans="2:11" ht="24.95" customHeight="1">
      <c r="B422" s="135" t="s">
        <v>57</v>
      </c>
      <c r="C422" s="239">
        <f>(C421-C420)/C420</f>
        <v>0.12577216054364343</v>
      </c>
      <c r="D422" s="239"/>
      <c r="E422" s="239">
        <f>(E421-E420)/E420</f>
        <v>0.2040820223350106</v>
      </c>
      <c r="F422" s="239"/>
      <c r="G422" s="239">
        <f>(G421-G420)/G420</f>
        <v>0.14345086563531856</v>
      </c>
      <c r="H422" s="239"/>
    </row>
    <row r="423" spans="2:11" ht="24.95" customHeight="1">
      <c r="B423" s="22"/>
      <c r="C423" s="27"/>
      <c r="D423" s="27"/>
      <c r="E423" s="27"/>
      <c r="F423" s="27"/>
      <c r="G423" s="27"/>
      <c r="H423" s="27"/>
      <c r="I423" s="5"/>
    </row>
    <row r="424" spans="2:11" ht="24.95" customHeight="1">
      <c r="B424" s="22"/>
      <c r="C424" s="27"/>
      <c r="D424" s="27"/>
      <c r="E424" s="27"/>
      <c r="F424" s="27"/>
      <c r="G424" s="27"/>
      <c r="H424" s="27"/>
      <c r="I424" s="5"/>
    </row>
    <row r="425" spans="2:11" ht="24.95" customHeight="1">
      <c r="B425" s="22"/>
      <c r="C425" s="27"/>
      <c r="D425" s="27"/>
      <c r="E425" s="27"/>
      <c r="F425" s="27"/>
      <c r="G425" s="27"/>
      <c r="H425" s="27"/>
      <c r="I425" s="5"/>
    </row>
    <row r="426" spans="2:11" ht="24.95" customHeight="1">
      <c r="B426" s="22"/>
      <c r="C426" s="27"/>
      <c r="D426" s="27"/>
      <c r="E426" s="27"/>
      <c r="F426" s="27"/>
      <c r="G426" s="27"/>
      <c r="H426" s="27"/>
      <c r="I426" s="5"/>
    </row>
    <row r="427" spans="2:11" ht="24.95" customHeight="1">
      <c r="B427" s="22"/>
      <c r="C427" s="27"/>
      <c r="D427" s="27"/>
      <c r="E427" s="27"/>
      <c r="F427" s="27"/>
      <c r="G427" s="27"/>
      <c r="H427" s="27"/>
      <c r="I427" s="5"/>
    </row>
    <row r="428" spans="2:11" ht="24.95" customHeight="1">
      <c r="B428" s="22"/>
      <c r="C428" s="27"/>
      <c r="D428" s="27"/>
      <c r="E428" s="27"/>
      <c r="F428" s="27"/>
      <c r="G428" s="27"/>
      <c r="H428" s="27"/>
      <c r="I428" s="5"/>
    </row>
    <row r="429" spans="2:11" ht="24.95" customHeight="1">
      <c r="B429" s="22"/>
      <c r="C429" s="27"/>
      <c r="D429" s="27"/>
      <c r="E429" s="27"/>
      <c r="F429" s="27"/>
      <c r="G429" s="27"/>
      <c r="H429" s="27"/>
      <c r="I429" s="5"/>
      <c r="K429" s="21"/>
    </row>
    <row r="430" spans="2:11" ht="24.95" customHeight="1">
      <c r="B430" s="22"/>
      <c r="C430" s="27"/>
      <c r="D430" s="27"/>
      <c r="E430" s="27"/>
      <c r="F430" s="27"/>
      <c r="G430" s="27"/>
      <c r="H430" s="27"/>
      <c r="I430" s="5"/>
    </row>
    <row r="431" spans="2:11" ht="24.95" customHeight="1">
      <c r="B431" s="22"/>
      <c r="C431" s="27"/>
      <c r="D431" s="27"/>
      <c r="E431" s="27"/>
      <c r="F431" s="27"/>
      <c r="G431" s="27"/>
      <c r="H431" s="27"/>
      <c r="I431" s="5"/>
    </row>
    <row r="432" spans="2:11" ht="24.95" customHeight="1">
      <c r="B432" s="22"/>
      <c r="C432" s="27"/>
      <c r="D432" s="27"/>
      <c r="E432" s="27"/>
      <c r="F432" s="27"/>
      <c r="G432" s="27"/>
      <c r="H432" s="27"/>
      <c r="I432" s="5"/>
    </row>
    <row r="433" spans="2:14" ht="24.95" customHeight="1">
      <c r="B433" s="22"/>
      <c r="C433" s="27"/>
      <c r="D433" s="27"/>
      <c r="E433" s="27"/>
      <c r="F433" s="27"/>
      <c r="G433" s="27"/>
      <c r="H433" s="27"/>
      <c r="I433" s="5"/>
    </row>
    <row r="434" spans="2:14" ht="24.95" customHeight="1">
      <c r="B434" s="22"/>
      <c r="C434" s="27"/>
      <c r="D434" s="27"/>
      <c r="E434" s="27"/>
      <c r="F434" s="27"/>
      <c r="G434" s="27"/>
      <c r="H434" s="27"/>
      <c r="I434" s="5"/>
    </row>
    <row r="435" spans="2:14" ht="24.95" customHeight="1">
      <c r="B435" s="22"/>
      <c r="C435" s="27"/>
      <c r="D435" s="27"/>
      <c r="E435" s="27"/>
      <c r="F435" s="27"/>
      <c r="G435" s="27"/>
      <c r="H435" s="27"/>
      <c r="I435" s="5"/>
    </row>
    <row r="436" spans="2:14" ht="24.95" customHeight="1">
      <c r="B436" s="22"/>
      <c r="C436" s="27"/>
      <c r="D436" s="27"/>
      <c r="E436" s="27"/>
      <c r="F436" s="27"/>
      <c r="G436" s="27"/>
      <c r="H436" s="27"/>
      <c r="I436" s="5"/>
    </row>
    <row r="437" spans="2:14" ht="24.95" customHeight="1">
      <c r="B437" s="22"/>
      <c r="C437" s="27"/>
      <c r="D437" s="27"/>
      <c r="E437" s="27"/>
      <c r="F437" s="27"/>
      <c r="G437" s="27"/>
      <c r="H437" s="27"/>
      <c r="I437" s="5"/>
    </row>
    <row r="438" spans="2:14" ht="24.95" customHeight="1">
      <c r="B438" s="22"/>
      <c r="C438" s="27"/>
      <c r="D438" s="27"/>
      <c r="E438" s="27"/>
      <c r="F438" s="27"/>
      <c r="G438" s="27"/>
      <c r="H438" s="27"/>
      <c r="I438" s="5"/>
    </row>
    <row r="439" spans="2:14" ht="24.95" customHeight="1">
      <c r="B439" s="22"/>
      <c r="C439" s="27"/>
      <c r="D439" s="27"/>
      <c r="E439" s="27"/>
      <c r="F439" s="27"/>
      <c r="G439" s="27"/>
      <c r="H439" s="27"/>
      <c r="I439" s="5"/>
    </row>
    <row r="440" spans="2:14" ht="24.95" customHeight="1">
      <c r="B440" s="22"/>
      <c r="C440" s="27"/>
      <c r="D440" s="27"/>
      <c r="E440" s="27"/>
      <c r="F440" s="27"/>
      <c r="G440" s="27"/>
      <c r="H440" s="27"/>
      <c r="I440" s="5"/>
    </row>
    <row r="441" spans="2:14" ht="24.95" customHeight="1">
      <c r="B441" s="22"/>
      <c r="C441" s="27"/>
      <c r="D441" s="27"/>
      <c r="E441" s="27"/>
      <c r="F441" s="27"/>
      <c r="G441" s="27"/>
      <c r="H441" s="27"/>
      <c r="I441" s="5"/>
    </row>
    <row r="442" spans="2:14" ht="24.95" customHeight="1">
      <c r="B442" s="218" t="s">
        <v>97</v>
      </c>
      <c r="C442" s="218"/>
      <c r="D442" s="218"/>
      <c r="E442" s="218"/>
      <c r="F442" s="218"/>
      <c r="G442" s="218"/>
      <c r="H442" s="218"/>
      <c r="I442" s="218"/>
      <c r="J442" s="218"/>
      <c r="K442" s="218"/>
      <c r="L442" s="218"/>
    </row>
    <row r="443" spans="2:14" ht="24.95" customHeight="1">
      <c r="B443" s="136" t="s">
        <v>47</v>
      </c>
      <c r="C443" s="129" t="s">
        <v>5</v>
      </c>
      <c r="D443" s="129" t="s">
        <v>6</v>
      </c>
      <c r="E443" s="129" t="s">
        <v>7</v>
      </c>
      <c r="F443" s="129" t="s">
        <v>8</v>
      </c>
      <c r="G443" s="129" t="s">
        <v>9</v>
      </c>
      <c r="H443" s="129" t="s">
        <v>10</v>
      </c>
      <c r="I443" s="129" t="s">
        <v>11</v>
      </c>
      <c r="J443" s="129" t="s">
        <v>12</v>
      </c>
      <c r="K443" s="129" t="s">
        <v>13</v>
      </c>
      <c r="L443" s="129" t="s">
        <v>16</v>
      </c>
    </row>
    <row r="444" spans="2:14" ht="24.95" customHeight="1">
      <c r="B444" s="43" t="s">
        <v>183</v>
      </c>
      <c r="C444" s="102">
        <v>454827</v>
      </c>
      <c r="D444" s="102">
        <v>870260</v>
      </c>
      <c r="E444" s="102">
        <v>835695</v>
      </c>
      <c r="F444" s="102">
        <v>240119</v>
      </c>
      <c r="G444" s="102">
        <v>867662</v>
      </c>
      <c r="H444" s="102">
        <v>463313</v>
      </c>
      <c r="I444" s="102">
        <v>275318</v>
      </c>
      <c r="J444" s="102">
        <v>602573</v>
      </c>
      <c r="K444" s="102">
        <v>261915</v>
      </c>
      <c r="L444" s="84">
        <f>SUM(C444:K444)</f>
        <v>4871682</v>
      </c>
    </row>
    <row r="445" spans="2:14" ht="24.95" customHeight="1">
      <c r="B445" s="43" t="s">
        <v>184</v>
      </c>
      <c r="C445" s="102">
        <v>524364</v>
      </c>
      <c r="D445" s="102">
        <v>1045489</v>
      </c>
      <c r="E445" s="102">
        <v>1029971</v>
      </c>
      <c r="F445" s="102">
        <v>287114</v>
      </c>
      <c r="G445" s="102">
        <v>906774</v>
      </c>
      <c r="H445" s="102">
        <v>533348</v>
      </c>
      <c r="I445" s="102">
        <v>310693</v>
      </c>
      <c r="J445" s="102">
        <v>642168</v>
      </c>
      <c r="K445" s="102">
        <v>290608</v>
      </c>
      <c r="L445" s="84">
        <f>SUM(C445:K445)</f>
        <v>5570529</v>
      </c>
      <c r="N445" s="67"/>
    </row>
    <row r="446" spans="2:14" ht="24.95" customHeight="1">
      <c r="B446" s="135" t="s">
        <v>57</v>
      </c>
      <c r="C446" s="124">
        <f t="shared" ref="C446:L446" si="5">(C445-C444)/C444</f>
        <v>0.15288670197679557</v>
      </c>
      <c r="D446" s="124">
        <f t="shared" si="5"/>
        <v>0.2013524693769678</v>
      </c>
      <c r="E446" s="124">
        <f t="shared" si="5"/>
        <v>0.23247237329408457</v>
      </c>
      <c r="F446" s="124">
        <f t="shared" si="5"/>
        <v>0.19571545775219787</v>
      </c>
      <c r="G446" s="124">
        <f t="shared" si="5"/>
        <v>4.5077461038976009E-2</v>
      </c>
      <c r="H446" s="124">
        <f t="shared" si="5"/>
        <v>0.15116130995676788</v>
      </c>
      <c r="I446" s="124">
        <f t="shared" si="5"/>
        <v>0.12848778503403338</v>
      </c>
      <c r="J446" s="124">
        <f t="shared" si="5"/>
        <v>6.5709880794526138E-2</v>
      </c>
      <c r="K446" s="124">
        <f t="shared" si="5"/>
        <v>0.10955080846839624</v>
      </c>
      <c r="L446" s="124">
        <f t="shared" si="5"/>
        <v>0.14345086563531856</v>
      </c>
    </row>
    <row r="447" spans="2:14" ht="24.95" customHeight="1">
      <c r="B447" s="22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5"/>
      <c r="N447" s="5"/>
    </row>
    <row r="448" spans="2:14" ht="24.95" customHeight="1">
      <c r="B448" s="22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5"/>
      <c r="N448" s="5"/>
    </row>
    <row r="449" spans="2:14" ht="24.95" customHeight="1">
      <c r="B449" s="22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5"/>
      <c r="N449" s="5"/>
    </row>
    <row r="450" spans="2:14" ht="24.95" customHeight="1">
      <c r="B450" s="22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5"/>
      <c r="N450" s="5"/>
    </row>
    <row r="451" spans="2:14" ht="24.95" customHeight="1">
      <c r="B451" s="22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5"/>
      <c r="N451" s="5"/>
    </row>
    <row r="452" spans="2:14" ht="24.95" customHeight="1">
      <c r="B452" s="22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5"/>
      <c r="N452" s="5"/>
    </row>
    <row r="453" spans="2:14" ht="24.95" customHeight="1">
      <c r="B453" s="22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5"/>
      <c r="N453" s="5"/>
    </row>
    <row r="454" spans="2:14" ht="24.95" customHeight="1">
      <c r="B454" s="22"/>
      <c r="C454" s="27"/>
      <c r="D454" s="27"/>
      <c r="E454" s="27"/>
      <c r="F454" s="27"/>
      <c r="G454" s="27"/>
      <c r="H454" s="27"/>
      <c r="I454" s="27"/>
      <c r="J454" s="27"/>
      <c r="K454" s="27"/>
      <c r="L454" s="27"/>
    </row>
    <row r="455" spans="2:14" ht="24.95" customHeight="1">
      <c r="B455" s="274"/>
      <c r="C455" s="274"/>
      <c r="D455" s="274"/>
      <c r="E455" s="274"/>
      <c r="F455" s="274"/>
      <c r="G455" s="274"/>
      <c r="H455" s="274"/>
      <c r="I455" s="274"/>
      <c r="J455" s="274"/>
      <c r="K455" s="274"/>
      <c r="L455" s="274"/>
    </row>
    <row r="456" spans="2:14" ht="24.95" customHeight="1">
      <c r="B456" s="22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5"/>
    </row>
    <row r="457" spans="2:14" ht="24.95" customHeight="1">
      <c r="B457" s="218" t="s">
        <v>17</v>
      </c>
      <c r="C457" s="219"/>
      <c r="D457" s="219"/>
      <c r="E457" s="219"/>
      <c r="F457" s="219"/>
      <c r="G457" s="219"/>
      <c r="H457" s="219"/>
      <c r="I457" s="219"/>
      <c r="J457" s="219"/>
    </row>
    <row r="458" spans="2:14" ht="24.95" customHeight="1">
      <c r="B458" s="132" t="s">
        <v>47</v>
      </c>
      <c r="C458" s="237" t="s">
        <v>54</v>
      </c>
      <c r="D458" s="237"/>
      <c r="E458" s="237" t="s">
        <v>55</v>
      </c>
      <c r="F458" s="237"/>
      <c r="G458" s="238" t="s">
        <v>56</v>
      </c>
      <c r="H458" s="238"/>
      <c r="I458" s="238" t="s">
        <v>20</v>
      </c>
      <c r="J458" s="238"/>
    </row>
    <row r="459" spans="2:14" ht="24.95" customHeight="1">
      <c r="B459" s="43" t="s">
        <v>183</v>
      </c>
      <c r="C459" s="223">
        <v>6615912</v>
      </c>
      <c r="D459" s="223"/>
      <c r="E459" s="223">
        <v>1595167</v>
      </c>
      <c r="F459" s="223"/>
      <c r="G459" s="244">
        <f>C459+E459</f>
        <v>8211079</v>
      </c>
      <c r="H459" s="244"/>
      <c r="I459" s="242">
        <v>0.25729999999999997</v>
      </c>
      <c r="J459" s="243"/>
    </row>
    <row r="460" spans="2:14" ht="24.95" customHeight="1">
      <c r="B460" s="43" t="s">
        <v>184</v>
      </c>
      <c r="C460" s="223">
        <v>7447842</v>
      </c>
      <c r="D460" s="223"/>
      <c r="E460" s="223">
        <v>1880863</v>
      </c>
      <c r="F460" s="223"/>
      <c r="G460" s="244">
        <f>C460+E460</f>
        <v>9328705</v>
      </c>
      <c r="H460" s="244"/>
      <c r="I460" s="242">
        <v>0.27400000000000002</v>
      </c>
      <c r="J460" s="243"/>
    </row>
    <row r="461" spans="2:14" ht="24.95" customHeight="1">
      <c r="B461" s="135" t="s">
        <v>57</v>
      </c>
      <c r="C461" s="239">
        <f>(C460-C459)/C459</f>
        <v>0.12574683581039167</v>
      </c>
      <c r="D461" s="239"/>
      <c r="E461" s="239">
        <f>(E460-E459)/E459</f>
        <v>0.1791009969489088</v>
      </c>
      <c r="F461" s="239"/>
      <c r="G461" s="240">
        <f>(G460-G459)/G459</f>
        <v>0.13611195313064214</v>
      </c>
      <c r="H461" s="240"/>
      <c r="I461" s="240">
        <f>(I460-I459)/I459</f>
        <v>6.4904780411970661E-2</v>
      </c>
      <c r="J461" s="240"/>
    </row>
    <row r="462" spans="2:14" ht="24.95" customHeight="1">
      <c r="B462" s="22"/>
      <c r="C462" s="27"/>
      <c r="D462" s="27"/>
      <c r="E462" s="27"/>
      <c r="F462" s="27"/>
      <c r="G462" s="28"/>
      <c r="H462" s="28"/>
      <c r="I462" s="28"/>
      <c r="J462" s="28"/>
    </row>
    <row r="463" spans="2:14" ht="24.95" customHeight="1">
      <c r="B463" s="22"/>
      <c r="C463" s="27"/>
      <c r="D463" s="27"/>
      <c r="E463" s="27"/>
      <c r="F463" s="27"/>
      <c r="G463" s="28"/>
      <c r="H463" s="28"/>
      <c r="I463" s="28"/>
      <c r="J463" s="28"/>
    </row>
    <row r="464" spans="2:14" ht="24.95" customHeight="1">
      <c r="B464" s="22"/>
      <c r="C464" s="27"/>
      <c r="D464" s="27"/>
      <c r="E464" s="27"/>
      <c r="F464" s="27"/>
      <c r="G464" s="28"/>
      <c r="H464" s="28"/>
      <c r="I464" s="28"/>
      <c r="J464" s="28"/>
    </row>
    <row r="465" spans="2:15" ht="24.95" customHeight="1">
      <c r="B465" s="22"/>
      <c r="C465" s="27"/>
      <c r="D465" s="27"/>
      <c r="E465" s="27"/>
      <c r="F465" s="27"/>
      <c r="G465" s="28"/>
      <c r="H465" s="28"/>
      <c r="I465" s="28"/>
      <c r="J465" s="28"/>
    </row>
    <row r="466" spans="2:15" ht="24.95" customHeight="1">
      <c r="B466" s="22"/>
      <c r="C466" s="27"/>
      <c r="D466" s="27"/>
      <c r="E466" s="27"/>
      <c r="F466" s="27"/>
      <c r="G466" s="28"/>
      <c r="H466" s="28"/>
      <c r="I466" s="28"/>
      <c r="J466" s="28"/>
    </row>
    <row r="467" spans="2:15" ht="24.95" customHeight="1">
      <c r="B467" s="22"/>
      <c r="C467" s="27"/>
      <c r="D467" s="27"/>
      <c r="E467" s="27"/>
      <c r="F467" s="27"/>
      <c r="G467" s="28"/>
      <c r="H467" s="28"/>
      <c r="I467" s="28"/>
      <c r="J467" s="28"/>
    </row>
    <row r="468" spans="2:15" ht="24.95" customHeight="1">
      <c r="B468" s="22"/>
      <c r="C468" s="27"/>
      <c r="D468" s="27"/>
      <c r="E468" s="27"/>
      <c r="F468" s="27"/>
      <c r="G468" s="28"/>
      <c r="H468" s="28"/>
      <c r="I468" s="28"/>
      <c r="J468" s="28"/>
    </row>
    <row r="469" spans="2:15" ht="24.95" customHeight="1">
      <c r="B469" s="22"/>
      <c r="C469" s="27"/>
      <c r="D469" s="27"/>
      <c r="E469" s="27"/>
      <c r="F469" s="27"/>
      <c r="G469" s="28"/>
      <c r="H469" s="28"/>
      <c r="I469" s="28"/>
      <c r="J469" s="28"/>
    </row>
    <row r="470" spans="2:15" ht="24.95" customHeight="1">
      <c r="B470" s="22"/>
      <c r="C470" s="27"/>
      <c r="D470" s="27"/>
      <c r="E470" s="27"/>
      <c r="F470" s="27"/>
      <c r="G470" s="28"/>
      <c r="H470" s="28"/>
      <c r="I470" s="28"/>
      <c r="J470" s="28"/>
    </row>
    <row r="471" spans="2:15" ht="24.95" customHeight="1">
      <c r="B471" s="22"/>
      <c r="C471" s="27"/>
      <c r="D471" s="27"/>
      <c r="E471" s="27"/>
      <c r="F471" s="27"/>
      <c r="G471" s="28"/>
      <c r="H471" s="28"/>
      <c r="I471" s="28"/>
      <c r="J471" s="28"/>
    </row>
    <row r="472" spans="2:15" ht="24.95" customHeight="1">
      <c r="B472" s="22"/>
      <c r="C472" s="27"/>
      <c r="D472" s="27"/>
      <c r="E472" s="27"/>
      <c r="F472" s="27"/>
      <c r="G472" s="28"/>
      <c r="H472" s="28"/>
      <c r="I472" s="28"/>
      <c r="J472" s="28"/>
    </row>
    <row r="473" spans="2:15" ht="24.95" customHeight="1">
      <c r="B473" s="22"/>
      <c r="C473" s="27"/>
      <c r="D473" s="27"/>
      <c r="E473" s="27"/>
      <c r="F473" s="27"/>
      <c r="G473" s="28"/>
      <c r="H473" s="28"/>
      <c r="I473" s="28"/>
      <c r="J473" s="28"/>
    </row>
    <row r="474" spans="2:15" ht="24.95" customHeight="1">
      <c r="B474" s="22"/>
      <c r="C474" s="27"/>
      <c r="D474" s="27"/>
      <c r="E474" s="27"/>
      <c r="F474" s="27"/>
      <c r="G474" s="28"/>
      <c r="H474" s="28"/>
      <c r="I474" s="28"/>
      <c r="J474" s="28"/>
    </row>
    <row r="475" spans="2:15" ht="24.95" customHeight="1">
      <c r="B475" s="22"/>
      <c r="C475" s="27"/>
      <c r="D475" s="27"/>
      <c r="E475" s="27"/>
      <c r="F475" s="27"/>
      <c r="G475" s="28"/>
      <c r="H475" s="28"/>
      <c r="I475" s="28"/>
      <c r="J475" s="28"/>
    </row>
    <row r="476" spans="2:15" ht="24.95" customHeight="1">
      <c r="B476" s="22"/>
      <c r="C476" s="27"/>
      <c r="D476" s="27"/>
      <c r="E476" s="27"/>
      <c r="F476" s="27"/>
      <c r="G476" s="28"/>
      <c r="H476" s="28"/>
      <c r="I476" s="28"/>
      <c r="J476" s="28"/>
    </row>
    <row r="477" spans="2:15" ht="24.95" customHeight="1">
      <c r="B477" s="22"/>
      <c r="C477" s="27"/>
      <c r="D477" s="27"/>
      <c r="E477" s="27"/>
      <c r="F477" s="27"/>
      <c r="G477" s="28"/>
      <c r="H477" s="28"/>
      <c r="I477" s="28"/>
      <c r="J477" s="28"/>
    </row>
    <row r="478" spans="2:15" ht="24.95" customHeight="1">
      <c r="B478" s="22"/>
      <c r="C478" s="27"/>
      <c r="D478" s="27"/>
      <c r="E478" s="27"/>
      <c r="F478" s="27"/>
      <c r="G478" s="28"/>
      <c r="H478" s="28"/>
      <c r="I478" s="28"/>
      <c r="J478" s="28"/>
      <c r="O478" s="50">
        <v>4</v>
      </c>
    </row>
    <row r="479" spans="2:15" ht="24.95" customHeight="1">
      <c r="B479" s="218" t="s">
        <v>98</v>
      </c>
      <c r="C479" s="218"/>
      <c r="D479" s="218"/>
      <c r="E479" s="218"/>
      <c r="F479" s="218"/>
      <c r="G479" s="218"/>
      <c r="H479" s="218"/>
      <c r="I479" s="218"/>
      <c r="J479" s="218"/>
      <c r="K479" s="218"/>
      <c r="L479" s="218"/>
    </row>
    <row r="480" spans="2:15" ht="24.95" customHeight="1">
      <c r="B480" s="129" t="s">
        <v>47</v>
      </c>
      <c r="C480" s="129" t="s">
        <v>5</v>
      </c>
      <c r="D480" s="129" t="s">
        <v>6</v>
      </c>
      <c r="E480" s="129" t="s">
        <v>7</v>
      </c>
      <c r="F480" s="129" t="s">
        <v>8</v>
      </c>
      <c r="G480" s="129" t="s">
        <v>9</v>
      </c>
      <c r="H480" s="129" t="s">
        <v>10</v>
      </c>
      <c r="I480" s="129" t="s">
        <v>11</v>
      </c>
      <c r="J480" s="129" t="s">
        <v>12</v>
      </c>
      <c r="K480" s="129" t="s">
        <v>13</v>
      </c>
      <c r="L480" s="129" t="s">
        <v>16</v>
      </c>
    </row>
    <row r="481" spans="2:14" ht="24.95" customHeight="1">
      <c r="B481" s="43" t="s">
        <v>183</v>
      </c>
      <c r="C481" s="102">
        <v>792990</v>
      </c>
      <c r="D481" s="102">
        <v>1340273</v>
      </c>
      <c r="E481" s="102">
        <v>1406054</v>
      </c>
      <c r="F481" s="102">
        <v>432291</v>
      </c>
      <c r="G481" s="102">
        <v>1556168</v>
      </c>
      <c r="H481" s="102">
        <v>726891</v>
      </c>
      <c r="I481" s="102">
        <v>559641</v>
      </c>
      <c r="J481" s="102">
        <v>992171</v>
      </c>
      <c r="K481" s="102">
        <v>404600</v>
      </c>
      <c r="L481" s="119">
        <f>SUM(C481:K481)</f>
        <v>8211079</v>
      </c>
    </row>
    <row r="482" spans="2:14" ht="24.95" customHeight="1">
      <c r="B482" s="43" t="s">
        <v>184</v>
      </c>
      <c r="C482" s="102">
        <v>923668</v>
      </c>
      <c r="D482" s="102">
        <v>1599141</v>
      </c>
      <c r="E482" s="102">
        <v>1663634</v>
      </c>
      <c r="F482" s="102">
        <v>483930</v>
      </c>
      <c r="G482" s="102">
        <v>1641796</v>
      </c>
      <c r="H482" s="102">
        <v>833169</v>
      </c>
      <c r="I482" s="102">
        <v>641432</v>
      </c>
      <c r="J482" s="102">
        <v>1081406</v>
      </c>
      <c r="K482" s="102">
        <v>460529</v>
      </c>
      <c r="L482" s="119">
        <f>SUM(C482:K482)</f>
        <v>9328705</v>
      </c>
    </row>
    <row r="483" spans="2:14" ht="24.95" customHeight="1">
      <c r="B483" s="91" t="s">
        <v>57</v>
      </c>
      <c r="C483" s="83">
        <f t="shared" ref="C483:L483" si="6">(C482-C481)/C481</f>
        <v>0.16479148539073632</v>
      </c>
      <c r="D483" s="83">
        <f t="shared" si="6"/>
        <v>0.19314572478890496</v>
      </c>
      <c r="E483" s="83">
        <f t="shared" si="6"/>
        <v>0.1831935331075478</v>
      </c>
      <c r="F483" s="83">
        <f t="shared" si="6"/>
        <v>0.11945425650776907</v>
      </c>
      <c r="G483" s="83">
        <f t="shared" si="6"/>
        <v>5.5024907336482951E-2</v>
      </c>
      <c r="H483" s="83">
        <f t="shared" si="6"/>
        <v>0.14620899144438437</v>
      </c>
      <c r="I483" s="83">
        <f t="shared" si="6"/>
        <v>0.14614904912256249</v>
      </c>
      <c r="J483" s="83">
        <f t="shared" si="6"/>
        <v>8.9939133475983479E-2</v>
      </c>
      <c r="K483" s="83">
        <f t="shared" si="6"/>
        <v>0.13823282254078101</v>
      </c>
      <c r="L483" s="83">
        <f t="shared" si="6"/>
        <v>0.13611195313064214</v>
      </c>
    </row>
    <row r="484" spans="2:14" ht="24.95" customHeight="1">
      <c r="B484" s="22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5"/>
    </row>
    <row r="485" spans="2:14" ht="24.95" customHeight="1">
      <c r="B485" s="22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5"/>
    </row>
    <row r="486" spans="2:14" ht="24.95" customHeight="1">
      <c r="B486" s="274"/>
      <c r="C486" s="274"/>
      <c r="D486" s="274"/>
      <c r="E486" s="274"/>
      <c r="F486" s="274"/>
      <c r="G486" s="274"/>
      <c r="H486" s="274"/>
      <c r="I486" s="274"/>
      <c r="J486" s="274"/>
      <c r="K486" s="274"/>
      <c r="L486" s="274"/>
      <c r="M486" s="5"/>
      <c r="N486" s="1"/>
    </row>
    <row r="487" spans="2:14" ht="24.95" customHeight="1"/>
    <row r="488" spans="2:14" ht="24.95" customHeight="1"/>
    <row r="489" spans="2:14" ht="24.95" customHeight="1"/>
    <row r="490" spans="2:14" ht="24.95" customHeight="1"/>
    <row r="491" spans="2:14" ht="24.95" customHeight="1"/>
    <row r="492" spans="2:14" ht="24.95" customHeight="1"/>
    <row r="493" spans="2:14" ht="24.95" customHeight="1"/>
    <row r="494" spans="2:14" ht="24.95" customHeight="1"/>
    <row r="495" spans="2:14" ht="24.95" customHeight="1"/>
    <row r="496" spans="2:14" ht="24.95" customHeight="1"/>
    <row r="497" ht="24.95" customHeight="1"/>
    <row r="498" ht="24.95" customHeight="1"/>
    <row r="499" ht="24.95" customHeight="1"/>
    <row r="500" ht="24.95" customHeight="1"/>
    <row r="501" ht="24.95" customHeight="1"/>
    <row r="502" ht="24.95" customHeight="1"/>
    <row r="503" ht="24.95" customHeight="1"/>
    <row r="504" ht="24.95" customHeight="1"/>
    <row r="505" ht="24.95" customHeight="1"/>
    <row r="506" ht="24.95" customHeight="1"/>
    <row r="507" ht="24.95" customHeight="1"/>
    <row r="508" ht="24.95" customHeight="1"/>
    <row r="509" ht="24.95" customHeight="1"/>
    <row r="510" ht="24.95" customHeight="1"/>
    <row r="511" ht="24.95" customHeight="1"/>
    <row r="512" ht="24.95" customHeight="1"/>
    <row r="513" ht="24.95" customHeight="1"/>
    <row r="514" ht="24.95" customHeight="1"/>
    <row r="515" ht="24.95" customHeight="1"/>
    <row r="516" ht="24.95" customHeight="1"/>
    <row r="517" ht="24.95" customHeight="1"/>
    <row r="518" ht="24.95" customHeight="1"/>
    <row r="519" ht="24.95" customHeight="1"/>
    <row r="520" ht="24.95" customHeight="1"/>
    <row r="521" ht="24.95" customHeight="1"/>
    <row r="522" ht="24.95" customHeight="1"/>
    <row r="523" ht="24.95" customHeight="1"/>
    <row r="524" ht="24.95" customHeight="1"/>
    <row r="525" ht="24.95" customHeight="1"/>
    <row r="526" ht="24.95" customHeight="1"/>
    <row r="527" ht="24.95" customHeight="1"/>
    <row r="528" ht="24.95" customHeight="1"/>
    <row r="529" spans="2:15" ht="24.95" customHeight="1"/>
    <row r="530" spans="2:15" ht="24.95" customHeight="1"/>
    <row r="531" spans="2:15" ht="24.95" customHeight="1"/>
    <row r="532" spans="2:15" ht="24.95" customHeight="1"/>
    <row r="533" spans="2:15" ht="24.95" customHeight="1"/>
    <row r="534" spans="2:15" ht="24.95" customHeight="1"/>
    <row r="535" spans="2:15" ht="24.95" customHeight="1"/>
    <row r="536" spans="2:15" ht="24.95" customHeight="1"/>
    <row r="537" spans="2:15" ht="24.95" customHeight="1"/>
    <row r="538" spans="2:15" ht="24.95" customHeight="1">
      <c r="B538" s="22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5"/>
    </row>
    <row r="539" spans="2:15" ht="24.95" customHeight="1">
      <c r="B539" s="22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5"/>
      <c r="O539" s="50"/>
    </row>
    <row r="540" spans="2:15" ht="24.95" customHeight="1">
      <c r="B540" s="2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5"/>
      <c r="O540" s="50"/>
    </row>
    <row r="541" spans="2:15" ht="24.95" customHeight="1">
      <c r="B541" s="22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5"/>
      <c r="O541" s="50">
        <v>5</v>
      </c>
    </row>
    <row r="542" spans="2:15" ht="39.950000000000003" customHeight="1">
      <c r="B542" s="207" t="s">
        <v>170</v>
      </c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</row>
    <row r="543" spans="2:15" ht="15" customHeight="1">
      <c r="B543" s="174"/>
      <c r="C543" s="174"/>
      <c r="D543" s="174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5"/>
    </row>
    <row r="544" spans="2:15" ht="30" customHeight="1">
      <c r="B544" s="245" t="s">
        <v>171</v>
      </c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</row>
    <row r="545" spans="2:15" ht="15" customHeight="1">
      <c r="B545" s="246"/>
      <c r="C545" s="246"/>
      <c r="D545" s="246"/>
      <c r="E545" s="246"/>
      <c r="F545" s="246"/>
      <c r="G545" s="246"/>
    </row>
    <row r="546" spans="2:15" ht="24.95" customHeight="1">
      <c r="B546" s="247" t="s">
        <v>18</v>
      </c>
      <c r="C546" s="247"/>
      <c r="D546" s="247"/>
      <c r="E546" s="247"/>
      <c r="F546" s="247"/>
      <c r="G546" s="247"/>
      <c r="H546" s="247"/>
      <c r="I546" s="247"/>
      <c r="J546" s="247"/>
    </row>
    <row r="547" spans="2:15" ht="24.95" customHeight="1">
      <c r="B547" s="248" t="s">
        <v>48</v>
      </c>
      <c r="C547" s="248" t="s">
        <v>70</v>
      </c>
      <c r="D547" s="248"/>
      <c r="E547" s="248"/>
      <c r="F547" s="248" t="s">
        <v>71</v>
      </c>
      <c r="G547" s="248"/>
      <c r="H547" s="248"/>
      <c r="I547" s="204" t="s">
        <v>76</v>
      </c>
      <c r="J547" s="204" t="s">
        <v>77</v>
      </c>
      <c r="M547" s="97"/>
    </row>
    <row r="548" spans="2:15" ht="24.95" customHeight="1">
      <c r="B548" s="248"/>
      <c r="C548" s="182" t="s">
        <v>103</v>
      </c>
      <c r="D548" s="182" t="s">
        <v>104</v>
      </c>
      <c r="E548" s="133" t="s">
        <v>110</v>
      </c>
      <c r="F548" s="182" t="s">
        <v>106</v>
      </c>
      <c r="G548" s="182" t="s">
        <v>107</v>
      </c>
      <c r="H548" s="133" t="s">
        <v>108</v>
      </c>
      <c r="I548" s="196" t="s">
        <v>175</v>
      </c>
      <c r="J548" s="196" t="s">
        <v>176</v>
      </c>
      <c r="K548" s="12"/>
      <c r="M548" s="97"/>
    </row>
    <row r="549" spans="2:15" ht="24.95" customHeight="1">
      <c r="B549" s="104" t="s">
        <v>5</v>
      </c>
      <c r="C549" s="125">
        <v>52768</v>
      </c>
      <c r="D549" s="125">
        <v>7736</v>
      </c>
      <c r="E549" s="138">
        <f t="shared" ref="E549:E557" si="7">C549+D549</f>
        <v>60504</v>
      </c>
      <c r="F549" s="125">
        <v>86311</v>
      </c>
      <c r="G549" s="125">
        <v>13489</v>
      </c>
      <c r="H549" s="138">
        <f t="shared" ref="H549:H557" si="8">F549+G549</f>
        <v>99800</v>
      </c>
      <c r="I549" s="153">
        <v>0.58597649048228562</v>
      </c>
      <c r="J549" s="157">
        <v>1.6494777204812905</v>
      </c>
      <c r="M549" s="97"/>
    </row>
    <row r="550" spans="2:15" ht="24.95" customHeight="1">
      <c r="B550" s="104" t="s">
        <v>6</v>
      </c>
      <c r="C550" s="125">
        <v>96713</v>
      </c>
      <c r="D550" s="125">
        <v>60689</v>
      </c>
      <c r="E550" s="138">
        <f t="shared" si="7"/>
        <v>157402</v>
      </c>
      <c r="F550" s="125">
        <v>154905</v>
      </c>
      <c r="G550" s="125">
        <v>73717</v>
      </c>
      <c r="H550" s="138">
        <f t="shared" si="8"/>
        <v>228622</v>
      </c>
      <c r="I550" s="153">
        <v>0.69970618840668419</v>
      </c>
      <c r="J550" s="157">
        <v>1.4524720143327277</v>
      </c>
      <c r="M550" s="97"/>
    </row>
    <row r="551" spans="2:15" ht="24.95" customHeight="1">
      <c r="B551" s="104" t="s">
        <v>27</v>
      </c>
      <c r="C551" s="125">
        <v>107092</v>
      </c>
      <c r="D551" s="125">
        <v>30365</v>
      </c>
      <c r="E551" s="138">
        <f t="shared" si="7"/>
        <v>137457</v>
      </c>
      <c r="F551" s="125">
        <v>173476</v>
      </c>
      <c r="G551" s="125">
        <v>41153</v>
      </c>
      <c r="H551" s="138">
        <f t="shared" si="8"/>
        <v>214629</v>
      </c>
      <c r="I551" s="153">
        <v>0.56703653800427989</v>
      </c>
      <c r="J551" s="157">
        <v>1.5614264824636068</v>
      </c>
      <c r="M551" s="97"/>
    </row>
    <row r="552" spans="2:15" ht="24.95" customHeight="1">
      <c r="B552" s="104" t="s">
        <v>8</v>
      </c>
      <c r="C552" s="125">
        <v>29124</v>
      </c>
      <c r="D552" s="125">
        <v>9327</v>
      </c>
      <c r="E552" s="138">
        <f t="shared" si="7"/>
        <v>38451</v>
      </c>
      <c r="F552" s="125">
        <v>49811</v>
      </c>
      <c r="G552" s="125">
        <v>11798</v>
      </c>
      <c r="H552" s="138">
        <f t="shared" si="8"/>
        <v>61609</v>
      </c>
      <c r="I552" s="153">
        <v>0.56701486355897102</v>
      </c>
      <c r="J552" s="157">
        <v>1.6022730228082496</v>
      </c>
      <c r="M552" s="97"/>
    </row>
    <row r="553" spans="2:15" ht="24.95" customHeight="1">
      <c r="B553" s="104" t="s">
        <v>9</v>
      </c>
      <c r="C553" s="125">
        <v>90236</v>
      </c>
      <c r="D553" s="125">
        <v>41079</v>
      </c>
      <c r="E553" s="138">
        <f t="shared" si="7"/>
        <v>131315</v>
      </c>
      <c r="F553" s="125">
        <v>171317</v>
      </c>
      <c r="G553" s="125">
        <v>64199</v>
      </c>
      <c r="H553" s="138">
        <f t="shared" si="8"/>
        <v>235516</v>
      </c>
      <c r="I553" s="153">
        <v>0.65760324786467972</v>
      </c>
      <c r="J553" s="157">
        <v>1.793519399916232</v>
      </c>
      <c r="M553" s="97"/>
    </row>
    <row r="554" spans="2:15" ht="24.95" customHeight="1">
      <c r="B554" s="104" t="s">
        <v>10</v>
      </c>
      <c r="C554" s="125">
        <v>62750</v>
      </c>
      <c r="D554" s="125">
        <v>12485</v>
      </c>
      <c r="E554" s="138">
        <f t="shared" si="7"/>
        <v>75235</v>
      </c>
      <c r="F554" s="125">
        <v>98308</v>
      </c>
      <c r="G554" s="125">
        <v>19056</v>
      </c>
      <c r="H554" s="138">
        <f t="shared" si="8"/>
        <v>117364</v>
      </c>
      <c r="I554" s="153">
        <v>0.60401012824999489</v>
      </c>
      <c r="J554" s="157">
        <v>1.5599654416162689</v>
      </c>
      <c r="M554" s="97"/>
    </row>
    <row r="555" spans="2:15" ht="24.95" customHeight="1">
      <c r="B555" s="104" t="s">
        <v>11</v>
      </c>
      <c r="C555" s="125">
        <v>36368</v>
      </c>
      <c r="D555" s="125">
        <v>2256</v>
      </c>
      <c r="E555" s="138">
        <f t="shared" si="7"/>
        <v>38624</v>
      </c>
      <c r="F555" s="125">
        <v>63612</v>
      </c>
      <c r="G555" s="125">
        <v>3416</v>
      </c>
      <c r="H555" s="138">
        <f t="shared" si="8"/>
        <v>67028</v>
      </c>
      <c r="I555" s="153">
        <v>0.53203581407162814</v>
      </c>
      <c r="J555" s="157">
        <v>1.73539768019884</v>
      </c>
      <c r="M555" s="97"/>
    </row>
    <row r="556" spans="2:15" ht="24.95" customHeight="1">
      <c r="B556" s="104" t="s">
        <v>12</v>
      </c>
      <c r="C556" s="125">
        <v>66962</v>
      </c>
      <c r="D556" s="125">
        <v>22814</v>
      </c>
      <c r="E556" s="138">
        <f t="shared" si="7"/>
        <v>89776</v>
      </c>
      <c r="F556" s="125">
        <v>105768</v>
      </c>
      <c r="G556" s="125">
        <v>35552</v>
      </c>
      <c r="H556" s="138">
        <f t="shared" si="8"/>
        <v>141320</v>
      </c>
      <c r="I556" s="153">
        <v>0.50714313910550168</v>
      </c>
      <c r="J556" s="157">
        <v>1.5741400819818214</v>
      </c>
      <c r="M556" s="68"/>
    </row>
    <row r="557" spans="2:15" ht="24.95" customHeight="1">
      <c r="B557" s="104" t="s">
        <v>13</v>
      </c>
      <c r="C557" s="125">
        <v>33075</v>
      </c>
      <c r="D557" s="125">
        <v>4073</v>
      </c>
      <c r="E557" s="138">
        <f t="shared" si="7"/>
        <v>37148</v>
      </c>
      <c r="F557" s="125">
        <v>52398</v>
      </c>
      <c r="G557" s="125">
        <v>6130</v>
      </c>
      <c r="H557" s="138">
        <f t="shared" si="8"/>
        <v>58528</v>
      </c>
      <c r="I557" s="153">
        <v>0.50279627163781626</v>
      </c>
      <c r="J557" s="157">
        <v>1.5755356950576074</v>
      </c>
      <c r="M557" s="68"/>
    </row>
    <row r="558" spans="2:15" ht="24.95" customHeight="1">
      <c r="B558" s="144" t="s">
        <v>16</v>
      </c>
      <c r="C558" s="150">
        <f t="shared" ref="C558:H558" si="9">SUM(C549:C557)</f>
        <v>575088</v>
      </c>
      <c r="D558" s="150">
        <f t="shared" si="9"/>
        <v>190824</v>
      </c>
      <c r="E558" s="145">
        <f t="shared" si="9"/>
        <v>765912</v>
      </c>
      <c r="F558" s="150">
        <f t="shared" si="9"/>
        <v>955906</v>
      </c>
      <c r="G558" s="150">
        <f t="shared" si="9"/>
        <v>268510</v>
      </c>
      <c r="H558" s="145">
        <f t="shared" si="9"/>
        <v>1224416</v>
      </c>
      <c r="I558" s="188">
        <v>0.59503586011299892</v>
      </c>
      <c r="J558" s="187">
        <v>1.5986379636302865</v>
      </c>
      <c r="M558" s="68"/>
    </row>
    <row r="559" spans="2:15" ht="24.95" customHeight="1">
      <c r="B559" s="24"/>
      <c r="C559" s="82"/>
      <c r="D559" s="82"/>
      <c r="E559" s="84"/>
      <c r="F559" s="82"/>
      <c r="G559" s="82"/>
      <c r="H559" s="84"/>
      <c r="I559" s="63"/>
      <c r="J559" s="64"/>
      <c r="K559" s="5"/>
      <c r="L559" s="5"/>
      <c r="M559" s="85"/>
      <c r="N559" s="5"/>
      <c r="O559" s="5"/>
    </row>
    <row r="560" spans="2:15" ht="24.95" customHeight="1">
      <c r="B560" s="24"/>
      <c r="C560" s="37"/>
      <c r="D560" s="37"/>
      <c r="E560" s="41"/>
      <c r="F560" s="37"/>
      <c r="G560" s="37"/>
      <c r="H560" s="41"/>
      <c r="I560" s="42"/>
      <c r="J560" s="52"/>
    </row>
    <row r="561" spans="2:12" ht="24.95" customHeight="1">
      <c r="B561" s="5"/>
      <c r="C561" s="5"/>
      <c r="D561" s="5"/>
      <c r="E561" s="5"/>
      <c r="F561" s="5"/>
      <c r="G561" s="5"/>
      <c r="H561" s="5"/>
      <c r="I561" s="5"/>
      <c r="J561" s="5"/>
    </row>
    <row r="562" spans="2:12" ht="24.95" customHeight="1"/>
    <row r="563" spans="2:12" ht="24.95" customHeight="1"/>
    <row r="564" spans="2:12" ht="24.95" customHeight="1"/>
    <row r="565" spans="2:12" ht="24.95" customHeight="1"/>
    <row r="566" spans="2:12" ht="24.95" customHeight="1"/>
    <row r="567" spans="2:12" ht="24.95" customHeight="1"/>
    <row r="568" spans="2:12" ht="24.95" customHeight="1"/>
    <row r="569" spans="2:12" ht="24.95" customHeight="1">
      <c r="L569" s="193"/>
    </row>
    <row r="570" spans="2:12" ht="24.95" customHeight="1"/>
    <row r="571" spans="2:12" ht="24.95" customHeight="1">
      <c r="B571" s="247" t="s">
        <v>19</v>
      </c>
      <c r="C571" s="247"/>
      <c r="D571" s="247"/>
      <c r="E571" s="247"/>
      <c r="F571" s="247"/>
      <c r="G571" s="247"/>
      <c r="H571" s="247"/>
      <c r="I571" s="247"/>
      <c r="J571" s="247"/>
    </row>
    <row r="572" spans="2:12" ht="24.95" customHeight="1">
      <c r="B572" s="248" t="s">
        <v>48</v>
      </c>
      <c r="C572" s="248" t="s">
        <v>70</v>
      </c>
      <c r="D572" s="248"/>
      <c r="E572" s="248"/>
      <c r="F572" s="248" t="s">
        <v>71</v>
      </c>
      <c r="G572" s="248"/>
      <c r="H572" s="248"/>
      <c r="I572" s="204" t="s">
        <v>76</v>
      </c>
      <c r="J572" s="204" t="s">
        <v>77</v>
      </c>
    </row>
    <row r="573" spans="2:12" ht="24.95" customHeight="1">
      <c r="B573" s="248"/>
      <c r="C573" s="182" t="s">
        <v>103</v>
      </c>
      <c r="D573" s="182" t="s">
        <v>104</v>
      </c>
      <c r="E573" s="133" t="s">
        <v>110</v>
      </c>
      <c r="F573" s="182" t="s">
        <v>106</v>
      </c>
      <c r="G573" s="182" t="s">
        <v>107</v>
      </c>
      <c r="H573" s="133" t="s">
        <v>108</v>
      </c>
      <c r="I573" s="196" t="s">
        <v>175</v>
      </c>
      <c r="J573" s="196" t="s">
        <v>176</v>
      </c>
    </row>
    <row r="574" spans="2:12" ht="24.95" customHeight="1">
      <c r="B574" s="104" t="s">
        <v>5</v>
      </c>
      <c r="C574" s="125">
        <v>191</v>
      </c>
      <c r="D574" s="125">
        <v>0</v>
      </c>
      <c r="E574" s="138">
        <f t="shared" ref="E574:E582" si="10">C574+D574</f>
        <v>191</v>
      </c>
      <c r="F574" s="125">
        <v>387</v>
      </c>
      <c r="G574" s="125">
        <v>0</v>
      </c>
      <c r="H574" s="138">
        <f t="shared" ref="H574:H582" si="11">F574+G574</f>
        <v>387</v>
      </c>
      <c r="I574" s="153">
        <v>7.0931085043988276E-2</v>
      </c>
      <c r="J574" s="157">
        <v>2.0261780104712042</v>
      </c>
    </row>
    <row r="575" spans="2:12" ht="24.95" customHeight="1">
      <c r="B575" s="104" t="s">
        <v>6</v>
      </c>
      <c r="C575" s="125">
        <v>3066</v>
      </c>
      <c r="D575" s="125">
        <v>1533</v>
      </c>
      <c r="E575" s="138">
        <f t="shared" si="10"/>
        <v>4599</v>
      </c>
      <c r="F575" s="125">
        <v>8419</v>
      </c>
      <c r="G575" s="125">
        <v>1823</v>
      </c>
      <c r="H575" s="138">
        <f t="shared" si="11"/>
        <v>10242</v>
      </c>
      <c r="I575" s="153">
        <v>0.29083371194911406</v>
      </c>
      <c r="J575" s="157">
        <v>2.2270058708414875</v>
      </c>
    </row>
    <row r="576" spans="2:12" ht="24.95" customHeight="1">
      <c r="B576" s="104" t="s">
        <v>27</v>
      </c>
      <c r="C576" s="125">
        <v>7809</v>
      </c>
      <c r="D576" s="125">
        <v>1546</v>
      </c>
      <c r="E576" s="138">
        <f t="shared" si="10"/>
        <v>9355</v>
      </c>
      <c r="F576" s="125">
        <v>11073</v>
      </c>
      <c r="G576" s="125">
        <v>2088</v>
      </c>
      <c r="H576" s="138">
        <f t="shared" si="11"/>
        <v>13161</v>
      </c>
      <c r="I576" s="153">
        <v>0.31285805976180853</v>
      </c>
      <c r="J576" s="157">
        <v>1.4068412613575627</v>
      </c>
    </row>
    <row r="577" spans="2:15" ht="24.95" customHeight="1">
      <c r="B577" s="104" t="s">
        <v>8</v>
      </c>
      <c r="C577" s="125">
        <v>781</v>
      </c>
      <c r="D577" s="125">
        <v>1137</v>
      </c>
      <c r="E577" s="138">
        <f t="shared" si="10"/>
        <v>1918</v>
      </c>
      <c r="F577" s="125">
        <v>1236</v>
      </c>
      <c r="G577" s="125">
        <v>1137</v>
      </c>
      <c r="H577" s="138">
        <f t="shared" si="11"/>
        <v>2373</v>
      </c>
      <c r="I577" s="153">
        <v>0.27835777126099709</v>
      </c>
      <c r="J577" s="157">
        <v>1.2372262773722629</v>
      </c>
    </row>
    <row r="578" spans="2:15" ht="24.95" customHeight="1">
      <c r="B578" s="104" t="s">
        <v>9</v>
      </c>
      <c r="C578" s="125">
        <v>2111</v>
      </c>
      <c r="D578" s="125">
        <v>2647</v>
      </c>
      <c r="E578" s="138">
        <f t="shared" si="10"/>
        <v>4758</v>
      </c>
      <c r="F578" s="125">
        <v>2837</v>
      </c>
      <c r="G578" s="125">
        <v>3897</v>
      </c>
      <c r="H578" s="138">
        <f t="shared" si="11"/>
        <v>6734</v>
      </c>
      <c r="I578" s="153">
        <v>0.35552505147563485</v>
      </c>
      <c r="J578" s="157">
        <v>1.4153005464480874</v>
      </c>
    </row>
    <row r="579" spans="2:15" ht="24.95" customHeight="1">
      <c r="B579" s="104" t="s">
        <v>10</v>
      </c>
      <c r="C579" s="125">
        <v>1930</v>
      </c>
      <c r="D579" s="125">
        <v>383</v>
      </c>
      <c r="E579" s="138">
        <f t="shared" si="10"/>
        <v>2313</v>
      </c>
      <c r="F579" s="125">
        <v>2929</v>
      </c>
      <c r="G579" s="125">
        <v>520</v>
      </c>
      <c r="H579" s="138">
        <f t="shared" si="11"/>
        <v>3449</v>
      </c>
      <c r="I579" s="153">
        <v>0.35097181235371933</v>
      </c>
      <c r="J579" s="157">
        <v>1.4911370514483355</v>
      </c>
    </row>
    <row r="580" spans="2:15" ht="24.95" customHeight="1">
      <c r="B580" s="104" t="s">
        <v>11</v>
      </c>
      <c r="C580" s="125">
        <v>998</v>
      </c>
      <c r="D580" s="125">
        <v>43</v>
      </c>
      <c r="E580" s="138">
        <f t="shared" si="10"/>
        <v>1041</v>
      </c>
      <c r="F580" s="125">
        <v>1739</v>
      </c>
      <c r="G580" s="125">
        <v>64</v>
      </c>
      <c r="H580" s="138">
        <f t="shared" si="11"/>
        <v>1803</v>
      </c>
      <c r="I580" s="153">
        <v>0.22543135783945986</v>
      </c>
      <c r="J580" s="157">
        <v>1.7319884726224783</v>
      </c>
    </row>
    <row r="581" spans="2:15" ht="24.95" customHeight="1">
      <c r="B581" s="104" t="s">
        <v>12</v>
      </c>
      <c r="C581" s="125">
        <v>935</v>
      </c>
      <c r="D581" s="125">
        <v>228</v>
      </c>
      <c r="E581" s="138">
        <f t="shared" si="10"/>
        <v>1163</v>
      </c>
      <c r="F581" s="125">
        <v>3752</v>
      </c>
      <c r="G581" s="125">
        <v>923</v>
      </c>
      <c r="H581" s="138">
        <f t="shared" si="11"/>
        <v>4675</v>
      </c>
      <c r="I581" s="153">
        <v>0.21667593622543566</v>
      </c>
      <c r="J581" s="157">
        <v>4.019776440240757</v>
      </c>
    </row>
    <row r="582" spans="2:15" ht="24.95" customHeight="1">
      <c r="B582" s="104" t="s">
        <v>13</v>
      </c>
      <c r="C582" s="125">
        <v>739</v>
      </c>
      <c r="D582" s="125">
        <v>70</v>
      </c>
      <c r="E582" s="138">
        <f t="shared" si="10"/>
        <v>809</v>
      </c>
      <c r="F582" s="125">
        <v>1857</v>
      </c>
      <c r="G582" s="125">
        <v>106</v>
      </c>
      <c r="H582" s="138">
        <f t="shared" si="11"/>
        <v>1963</v>
      </c>
      <c r="I582" s="153">
        <v>0.35775469291051576</v>
      </c>
      <c r="J582" s="157">
        <v>2.426452410383189</v>
      </c>
    </row>
    <row r="583" spans="2:15" ht="24.95" customHeight="1">
      <c r="B583" s="144" t="s">
        <v>16</v>
      </c>
      <c r="C583" s="150">
        <f t="shared" ref="C583:H583" si="12">SUM(C574:C582)</f>
        <v>18560</v>
      </c>
      <c r="D583" s="150">
        <f t="shared" si="12"/>
        <v>7587</v>
      </c>
      <c r="E583" s="145">
        <f t="shared" si="12"/>
        <v>26147</v>
      </c>
      <c r="F583" s="150">
        <f t="shared" si="12"/>
        <v>34229</v>
      </c>
      <c r="G583" s="150">
        <f t="shared" si="12"/>
        <v>10558</v>
      </c>
      <c r="H583" s="145">
        <f t="shared" si="12"/>
        <v>44787</v>
      </c>
      <c r="I583" s="188">
        <v>0.28877512202356004</v>
      </c>
      <c r="J583" s="187">
        <v>1.7128924924465523</v>
      </c>
    </row>
    <row r="584" spans="2:15" ht="24.95" customHeight="1">
      <c r="B584" s="24"/>
      <c r="C584" s="37"/>
      <c r="D584" s="37"/>
      <c r="E584" s="41"/>
      <c r="F584" s="37"/>
      <c r="G584" s="37"/>
      <c r="H584" s="41"/>
      <c r="I584" s="42"/>
      <c r="J584" s="60"/>
      <c r="K584" s="5"/>
    </row>
    <row r="585" spans="2:15" ht="24.95" customHeight="1">
      <c r="B585" s="24"/>
      <c r="C585" s="37"/>
      <c r="D585" s="37"/>
      <c r="E585" s="41"/>
      <c r="F585" s="37"/>
      <c r="G585" s="37"/>
      <c r="H585" s="41"/>
      <c r="I585" s="42"/>
      <c r="J585" s="60"/>
      <c r="K585" s="5"/>
    </row>
    <row r="586" spans="2:15" ht="24.95" customHeight="1">
      <c r="B586" s="274"/>
      <c r="C586" s="274"/>
      <c r="D586" s="274"/>
      <c r="E586" s="274"/>
      <c r="F586" s="274"/>
      <c r="G586" s="274"/>
      <c r="H586" s="274"/>
      <c r="I586" s="274"/>
      <c r="J586" s="274"/>
      <c r="K586" s="274"/>
      <c r="L586" s="274"/>
      <c r="M586" s="274"/>
      <c r="N586" s="274"/>
      <c r="O586" s="274"/>
    </row>
    <row r="587" spans="2:15" ht="24.95" customHeight="1">
      <c r="B587" s="24"/>
      <c r="C587" s="37"/>
      <c r="D587" s="37"/>
      <c r="E587" s="41"/>
      <c r="F587" s="37"/>
      <c r="G587" s="37"/>
      <c r="H587" s="41"/>
      <c r="I587" s="42"/>
      <c r="J587" s="60"/>
      <c r="K587" s="5"/>
    </row>
    <row r="588" spans="2:15" ht="24.95" customHeight="1">
      <c r="B588" s="24"/>
      <c r="C588" s="37"/>
      <c r="D588" s="37"/>
      <c r="E588" s="41"/>
      <c r="F588" s="37"/>
      <c r="G588" s="37"/>
      <c r="H588" s="41"/>
      <c r="I588" s="42"/>
      <c r="J588" s="60"/>
      <c r="K588" s="5"/>
    </row>
    <row r="589" spans="2:15" ht="24.95" customHeight="1">
      <c r="B589" s="24"/>
      <c r="C589" s="37"/>
      <c r="D589" s="37"/>
      <c r="E589" s="41"/>
      <c r="F589" s="37"/>
      <c r="G589" s="37"/>
      <c r="H589" s="41"/>
      <c r="I589" s="42"/>
      <c r="J589" s="60"/>
      <c r="K589" s="5"/>
    </row>
    <row r="590" spans="2:15" ht="24.95" customHeight="1">
      <c r="B590" s="24"/>
      <c r="C590" s="37"/>
      <c r="D590" s="37"/>
      <c r="E590" s="41"/>
      <c r="F590" s="37"/>
      <c r="G590" s="37"/>
      <c r="H590" s="41"/>
      <c r="I590" s="42"/>
      <c r="J590" s="60"/>
      <c r="K590" s="5"/>
    </row>
    <row r="591" spans="2:15" ht="24.95" customHeight="1">
      <c r="B591" s="24"/>
      <c r="C591" s="37"/>
      <c r="D591" s="37"/>
      <c r="E591" s="41"/>
      <c r="F591" s="37"/>
      <c r="G591" s="37"/>
      <c r="H591" s="41"/>
      <c r="I591" s="42"/>
      <c r="J591" s="60"/>
      <c r="K591" s="5"/>
    </row>
    <row r="592" spans="2:15" ht="24.95" customHeight="1">
      <c r="B592" s="24"/>
      <c r="C592" s="37"/>
      <c r="D592" s="37"/>
      <c r="E592" s="41"/>
      <c r="F592" s="37"/>
      <c r="G592" s="37"/>
      <c r="H592" s="41"/>
      <c r="I592" s="42"/>
      <c r="J592" s="60"/>
      <c r="K592" s="5"/>
    </row>
    <row r="593" spans="2:15" ht="24.95" customHeight="1">
      <c r="B593" s="24"/>
      <c r="C593" s="37"/>
      <c r="D593" s="37"/>
      <c r="E593" s="41"/>
      <c r="F593" s="37"/>
      <c r="G593" s="37"/>
      <c r="H593" s="41"/>
      <c r="I593" s="42"/>
      <c r="J593" s="60"/>
      <c r="K593" s="5"/>
    </row>
    <row r="594" spans="2:15" ht="24.95" customHeight="1">
      <c r="B594" s="24"/>
      <c r="C594" s="37"/>
      <c r="D594" s="37"/>
      <c r="E594" s="41"/>
      <c r="F594" s="37"/>
      <c r="G594" s="37"/>
      <c r="H594" s="41"/>
      <c r="I594" s="42"/>
      <c r="J594" s="60"/>
      <c r="K594" s="5"/>
    </row>
    <row r="595" spans="2:15" ht="24.95" customHeight="1">
      <c r="B595" s="24"/>
      <c r="C595" s="37"/>
      <c r="D595" s="37"/>
      <c r="E595" s="41"/>
      <c r="F595" s="37"/>
      <c r="G595" s="37"/>
      <c r="H595" s="41"/>
      <c r="I595" s="41"/>
      <c r="J595" s="121"/>
      <c r="K595" s="5"/>
      <c r="M595" s="120"/>
    </row>
    <row r="596" spans="2:15" ht="24.95" customHeight="1">
      <c r="B596" s="24"/>
      <c r="C596" s="37"/>
      <c r="D596" s="37"/>
      <c r="E596" s="41"/>
      <c r="F596" s="37"/>
      <c r="G596" s="37"/>
      <c r="H596" s="41"/>
      <c r="I596" s="42"/>
      <c r="J596" s="60"/>
      <c r="K596" s="5"/>
    </row>
    <row r="597" spans="2:15" ht="24.95" customHeight="1">
      <c r="B597" s="24"/>
      <c r="C597" s="37"/>
      <c r="D597" s="37"/>
      <c r="E597" s="41"/>
      <c r="F597" s="37"/>
      <c r="G597" s="37"/>
      <c r="H597" s="41"/>
      <c r="I597" s="42"/>
      <c r="J597" s="60"/>
      <c r="K597" s="5"/>
    </row>
    <row r="598" spans="2:15" ht="24.95" customHeight="1">
      <c r="B598" s="24"/>
      <c r="C598" s="37"/>
      <c r="D598" s="37"/>
      <c r="E598" s="41"/>
      <c r="F598" s="37"/>
      <c r="G598" s="37"/>
      <c r="H598" s="41"/>
      <c r="I598" s="42"/>
      <c r="J598" s="60"/>
      <c r="K598" s="5"/>
    </row>
    <row r="599" spans="2:15" ht="24.95" customHeight="1">
      <c r="B599" s="24"/>
      <c r="C599" s="37"/>
      <c r="D599" s="37"/>
      <c r="E599" s="41"/>
      <c r="F599" s="37"/>
      <c r="G599" s="37"/>
      <c r="H599" s="41"/>
      <c r="I599" s="42"/>
      <c r="J599" s="60"/>
      <c r="K599" s="5"/>
    </row>
    <row r="600" spans="2:15" ht="24.95" customHeight="1">
      <c r="B600" s="24"/>
      <c r="C600" s="37"/>
      <c r="D600" s="37"/>
      <c r="E600" s="41"/>
      <c r="F600" s="37"/>
      <c r="G600" s="37"/>
      <c r="H600" s="41"/>
      <c r="I600" s="42"/>
      <c r="J600" s="60"/>
      <c r="K600" s="5"/>
    </row>
    <row r="601" spans="2:15" ht="24.95" customHeight="1">
      <c r="B601" s="24"/>
      <c r="C601" s="37"/>
      <c r="D601" s="37"/>
      <c r="E601" s="41"/>
      <c r="F601" s="37"/>
      <c r="G601" s="37"/>
      <c r="H601" s="41"/>
      <c r="I601" s="42"/>
      <c r="J601" s="60"/>
      <c r="K601" s="5"/>
    </row>
    <row r="602" spans="2:15" ht="24.95" customHeight="1">
      <c r="B602" s="24"/>
      <c r="C602" s="37"/>
      <c r="D602" s="37"/>
      <c r="E602" s="41"/>
      <c r="F602" s="37"/>
      <c r="G602" s="37"/>
      <c r="H602" s="41"/>
      <c r="I602" s="42"/>
      <c r="J602" s="60"/>
      <c r="K602" s="5"/>
    </row>
    <row r="603" spans="2:15" ht="24.95" customHeight="1">
      <c r="B603" s="24"/>
      <c r="C603" s="37"/>
      <c r="D603" s="37"/>
      <c r="E603" s="41"/>
      <c r="F603" s="37"/>
      <c r="G603" s="37"/>
      <c r="H603" s="41"/>
      <c r="I603" s="42"/>
      <c r="J603" s="60"/>
      <c r="K603" s="5"/>
    </row>
    <row r="604" spans="2:15" ht="24.95" customHeight="1">
      <c r="B604" s="24"/>
      <c r="C604" s="37"/>
      <c r="D604" s="37"/>
      <c r="E604" s="41"/>
      <c r="F604" s="37"/>
      <c r="G604" s="37"/>
      <c r="H604" s="41"/>
      <c r="I604" s="42"/>
      <c r="J604" s="60"/>
      <c r="K604" s="5"/>
      <c r="O604" s="50">
        <v>6</v>
      </c>
    </row>
    <row r="605" spans="2:15" ht="30" customHeight="1">
      <c r="B605" s="252" t="s">
        <v>185</v>
      </c>
      <c r="C605" s="252"/>
      <c r="D605" s="252"/>
      <c r="E605" s="252"/>
      <c r="F605" s="252"/>
      <c r="G605" s="252"/>
      <c r="H605" s="252"/>
      <c r="I605" s="252"/>
      <c r="J605" s="252"/>
      <c r="K605" s="252"/>
      <c r="L605" s="252"/>
      <c r="M605" s="252"/>
      <c r="N605" s="252"/>
      <c r="O605" s="252"/>
    </row>
    <row r="606" spans="2:15" ht="15" customHeight="1"/>
    <row r="607" spans="2:15" ht="24.95" customHeight="1">
      <c r="B607" s="249" t="s">
        <v>15</v>
      </c>
      <c r="C607" s="249"/>
      <c r="D607" s="249"/>
      <c r="E607" s="249"/>
      <c r="F607" s="249"/>
      <c r="G607" s="249"/>
      <c r="H607" s="249"/>
      <c r="I607" s="249"/>
      <c r="J607" s="249"/>
      <c r="K607" s="249"/>
      <c r="L607" s="17"/>
    </row>
    <row r="608" spans="2:15" ht="24.95" customHeight="1">
      <c r="B608" s="250" t="s">
        <v>47</v>
      </c>
      <c r="C608" s="251" t="s">
        <v>18</v>
      </c>
      <c r="D608" s="251"/>
      <c r="E608" s="251"/>
      <c r="F608" s="251" t="s">
        <v>19</v>
      </c>
      <c r="G608" s="251"/>
      <c r="H608" s="251"/>
      <c r="I608" s="251" t="s">
        <v>51</v>
      </c>
      <c r="J608" s="251"/>
      <c r="K608" s="251"/>
      <c r="L608" s="7"/>
    </row>
    <row r="609" spans="2:14" ht="24.95" customHeight="1">
      <c r="B609" s="250"/>
      <c r="C609" s="147" t="s">
        <v>109</v>
      </c>
      <c r="D609" s="147" t="s">
        <v>104</v>
      </c>
      <c r="E609" s="129" t="s">
        <v>110</v>
      </c>
      <c r="F609" s="147" t="s">
        <v>109</v>
      </c>
      <c r="G609" s="147" t="s">
        <v>104</v>
      </c>
      <c r="H609" s="129" t="s">
        <v>110</v>
      </c>
      <c r="I609" s="147" t="s">
        <v>109</v>
      </c>
      <c r="J609" s="147" t="s">
        <v>104</v>
      </c>
      <c r="K609" s="129" t="s">
        <v>110</v>
      </c>
    </row>
    <row r="610" spans="2:14" ht="24.95" customHeight="1">
      <c r="B610" s="43" t="s">
        <v>180</v>
      </c>
      <c r="C610" s="125">
        <v>540305</v>
      </c>
      <c r="D610" s="125">
        <v>188527</v>
      </c>
      <c r="E610" s="82">
        <f>SUM(C610:D610)</f>
        <v>728832</v>
      </c>
      <c r="F610" s="125">
        <v>18029</v>
      </c>
      <c r="G610" s="125">
        <v>9330</v>
      </c>
      <c r="H610" s="82">
        <f>F610+G610</f>
        <v>27359</v>
      </c>
      <c r="I610" s="125">
        <f>SUM(C610,F610)</f>
        <v>558334</v>
      </c>
      <c r="J610" s="125">
        <f>SUM(D610,G610)</f>
        <v>197857</v>
      </c>
      <c r="K610" s="138">
        <f>E610+H610</f>
        <v>756191</v>
      </c>
      <c r="L610" s="8"/>
    </row>
    <row r="611" spans="2:14" ht="24.95" customHeight="1">
      <c r="B611" s="43" t="s">
        <v>177</v>
      </c>
      <c r="C611" s="125">
        <v>575088</v>
      </c>
      <c r="D611" s="125">
        <v>190824</v>
      </c>
      <c r="E611" s="82">
        <f>SUM(C611:D611)</f>
        <v>765912</v>
      </c>
      <c r="F611" s="125">
        <v>18560</v>
      </c>
      <c r="G611" s="125">
        <v>7587</v>
      </c>
      <c r="H611" s="82">
        <f>SUM(F611:G611)</f>
        <v>26147</v>
      </c>
      <c r="I611" s="125">
        <f>SUM(C611,F611)</f>
        <v>593648</v>
      </c>
      <c r="J611" s="125">
        <f>SUM(D611,G611)</f>
        <v>198411</v>
      </c>
      <c r="K611" s="138">
        <f>E611+H611</f>
        <v>792059</v>
      </c>
      <c r="L611" s="8"/>
    </row>
    <row r="612" spans="2:14" ht="24.95" customHeight="1">
      <c r="B612" s="110" t="s">
        <v>57</v>
      </c>
      <c r="C612" s="83">
        <f t="shared" ref="C612:K612" si="13">(C611-C610)/C610</f>
        <v>6.4376602104366978E-2</v>
      </c>
      <c r="D612" s="83">
        <f t="shared" si="13"/>
        <v>1.2183931214096654E-2</v>
      </c>
      <c r="E612" s="83">
        <f t="shared" si="13"/>
        <v>5.08759220231823E-2</v>
      </c>
      <c r="F612" s="83">
        <f t="shared" si="13"/>
        <v>2.9452548671584668E-2</v>
      </c>
      <c r="G612" s="83">
        <f t="shared" si="13"/>
        <v>-0.18681672025723473</v>
      </c>
      <c r="H612" s="83">
        <f t="shared" si="13"/>
        <v>-4.4299864761138931E-2</v>
      </c>
      <c r="I612" s="83">
        <f t="shared" si="13"/>
        <v>6.3248879702830205E-2</v>
      </c>
      <c r="J612" s="83">
        <f t="shared" si="13"/>
        <v>2.8000020216621094E-3</v>
      </c>
      <c r="K612" s="109">
        <f t="shared" si="13"/>
        <v>4.743246084653216E-2</v>
      </c>
      <c r="L612" s="9"/>
    </row>
    <row r="613" spans="2:14" ht="24.95" customHeight="1">
      <c r="B613" s="114"/>
      <c r="C613" s="115"/>
      <c r="D613" s="115"/>
      <c r="E613" s="115"/>
      <c r="F613" s="115"/>
      <c r="G613" s="115"/>
      <c r="H613" s="115"/>
      <c r="I613" s="115"/>
      <c r="J613" s="115"/>
      <c r="K613" s="115"/>
      <c r="L613" s="122"/>
    </row>
    <row r="614" spans="2:14" s="5" customFormat="1" ht="24.95" customHeight="1">
      <c r="B614" s="22"/>
      <c r="C614" s="27"/>
      <c r="D614" s="27"/>
      <c r="E614" s="27"/>
      <c r="F614" s="27"/>
      <c r="G614" s="27"/>
      <c r="H614" s="27"/>
      <c r="I614" s="27"/>
      <c r="J614" s="27"/>
      <c r="K614" s="27"/>
      <c r="L614" s="9"/>
    </row>
    <row r="615" spans="2:14" s="5" customFormat="1" ht="24.95" customHeight="1">
      <c r="B615" s="22"/>
      <c r="C615" s="27"/>
      <c r="D615" s="27"/>
      <c r="E615" s="27"/>
      <c r="F615" s="27"/>
      <c r="G615" s="27"/>
      <c r="H615" s="27"/>
      <c r="I615" s="27"/>
      <c r="J615" s="27"/>
      <c r="K615" s="27"/>
      <c r="L615" s="9"/>
    </row>
    <row r="616" spans="2:14" s="5" customFormat="1" ht="24.95" customHeight="1">
      <c r="B616" s="22"/>
      <c r="C616" s="27"/>
      <c r="D616" s="27"/>
      <c r="E616" s="27"/>
      <c r="F616" s="27"/>
      <c r="G616" s="27"/>
      <c r="H616" s="27"/>
      <c r="I616" s="27"/>
      <c r="J616" s="27"/>
      <c r="K616" s="27"/>
      <c r="L616" s="9"/>
    </row>
    <row r="617" spans="2:14" s="5" customFormat="1" ht="24.95" customHeight="1">
      <c r="B617" s="22"/>
      <c r="C617" s="27"/>
      <c r="D617" s="27"/>
      <c r="E617" s="27"/>
      <c r="F617" s="27"/>
      <c r="G617" s="27"/>
      <c r="H617" s="27"/>
      <c r="I617" s="27"/>
      <c r="J617" s="27"/>
      <c r="K617" s="27"/>
      <c r="L617" s="9"/>
    </row>
    <row r="618" spans="2:14" s="5" customFormat="1" ht="24.95" customHeight="1">
      <c r="B618" s="22"/>
      <c r="C618" s="27"/>
      <c r="D618" s="27"/>
      <c r="E618" s="27"/>
      <c r="F618" s="27"/>
      <c r="G618" s="27"/>
      <c r="H618" s="27"/>
      <c r="I618" s="27"/>
      <c r="J618" s="27"/>
      <c r="K618" s="27"/>
      <c r="L618" s="9"/>
    </row>
    <row r="619" spans="2:14" s="5" customFormat="1" ht="24.95" customHeight="1">
      <c r="B619" s="22"/>
      <c r="C619" s="27"/>
      <c r="D619" s="27"/>
      <c r="E619" s="27"/>
      <c r="F619" s="27"/>
      <c r="G619" s="27"/>
      <c r="H619" s="27"/>
      <c r="I619" s="27"/>
      <c r="J619" s="27"/>
      <c r="K619" s="27"/>
      <c r="L619" s="9"/>
    </row>
    <row r="620" spans="2:14" s="5" customFormat="1" ht="24.95" customHeight="1">
      <c r="B620" s="22"/>
      <c r="C620" s="27"/>
      <c r="D620" s="27"/>
      <c r="E620" s="27"/>
      <c r="F620" s="27"/>
      <c r="G620" s="27"/>
      <c r="H620" s="27"/>
      <c r="I620" s="27"/>
      <c r="J620" s="27"/>
      <c r="K620" s="27"/>
      <c r="L620" s="9"/>
    </row>
    <row r="621" spans="2:14" ht="24.95" customHeight="1">
      <c r="B621" s="274"/>
      <c r="C621" s="274"/>
      <c r="D621" s="274"/>
      <c r="E621" s="274"/>
      <c r="F621" s="274"/>
      <c r="G621" s="274"/>
      <c r="H621" s="274"/>
      <c r="I621" s="274"/>
      <c r="J621" s="274"/>
      <c r="K621" s="274"/>
      <c r="L621" s="274"/>
    </row>
    <row r="622" spans="2:14" ht="24.95" customHeight="1"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</row>
    <row r="623" spans="2:14" ht="24.95" customHeight="1">
      <c r="B623" s="22"/>
      <c r="C623" s="27"/>
      <c r="D623" s="27"/>
      <c r="E623" s="27"/>
      <c r="F623" s="27"/>
      <c r="G623" s="27"/>
      <c r="H623" s="27"/>
      <c r="I623" s="27"/>
      <c r="J623" s="27"/>
      <c r="K623" s="27"/>
      <c r="L623" s="9"/>
    </row>
    <row r="624" spans="2:14" ht="24.95" customHeight="1">
      <c r="B624" s="249" t="s">
        <v>17</v>
      </c>
      <c r="C624" s="249"/>
      <c r="D624" s="249"/>
      <c r="E624" s="249"/>
      <c r="F624" s="249"/>
      <c r="G624" s="249"/>
      <c r="H624" s="249"/>
      <c r="I624" s="249"/>
      <c r="J624" s="249"/>
      <c r="K624" s="249"/>
      <c r="L624" s="249"/>
      <c r="M624" s="249"/>
      <c r="N624" s="249"/>
    </row>
    <row r="625" spans="2:15" ht="24.95" customHeight="1">
      <c r="B625" s="248" t="s">
        <v>47</v>
      </c>
      <c r="C625" s="253" t="s">
        <v>18</v>
      </c>
      <c r="D625" s="253"/>
      <c r="E625" s="253"/>
      <c r="F625" s="253"/>
      <c r="G625" s="253" t="s">
        <v>19</v>
      </c>
      <c r="H625" s="253"/>
      <c r="I625" s="253"/>
      <c r="J625" s="253"/>
      <c r="K625" s="253" t="s">
        <v>168</v>
      </c>
      <c r="L625" s="253"/>
      <c r="M625" s="253"/>
      <c r="N625" s="253"/>
    </row>
    <row r="626" spans="2:15" ht="24.95" customHeight="1">
      <c r="B626" s="248"/>
      <c r="C626" s="182" t="s">
        <v>111</v>
      </c>
      <c r="D626" s="182" t="s">
        <v>112</v>
      </c>
      <c r="E626" s="133" t="s">
        <v>113</v>
      </c>
      <c r="F626" s="195" t="s">
        <v>76</v>
      </c>
      <c r="G626" s="182" t="s">
        <v>111</v>
      </c>
      <c r="H626" s="182" t="s">
        <v>112</v>
      </c>
      <c r="I626" s="162" t="s">
        <v>113</v>
      </c>
      <c r="J626" s="195" t="s">
        <v>76</v>
      </c>
      <c r="K626" s="182" t="s">
        <v>111</v>
      </c>
      <c r="L626" s="182" t="s">
        <v>112</v>
      </c>
      <c r="M626" s="162" t="s">
        <v>113</v>
      </c>
      <c r="N626" s="195" t="s">
        <v>76</v>
      </c>
    </row>
    <row r="627" spans="2:15" ht="24.95" customHeight="1">
      <c r="B627" s="43" t="s">
        <v>180</v>
      </c>
      <c r="C627" s="125">
        <v>902650</v>
      </c>
      <c r="D627" s="125">
        <v>259392</v>
      </c>
      <c r="E627" s="82">
        <f>SUM(C627:D627)</f>
        <v>1162042</v>
      </c>
      <c r="F627" s="154">
        <v>0.56500453397319483</v>
      </c>
      <c r="G627" s="163">
        <v>38688</v>
      </c>
      <c r="H627" s="163">
        <v>14438</v>
      </c>
      <c r="I627" s="82">
        <f>SUM(G627:H627)</f>
        <v>53126</v>
      </c>
      <c r="J627" s="154">
        <v>0.34165509080619438</v>
      </c>
      <c r="K627" s="163">
        <f>C627+G627</f>
        <v>941338</v>
      </c>
      <c r="L627" s="166">
        <f>D627+H627</f>
        <v>273830</v>
      </c>
      <c r="M627" s="164">
        <f>K627+L627</f>
        <v>1215168</v>
      </c>
      <c r="N627" s="153">
        <v>0.54930519109787534</v>
      </c>
    </row>
    <row r="628" spans="2:15" ht="24.95" customHeight="1">
      <c r="B628" s="43" t="s">
        <v>177</v>
      </c>
      <c r="C628" s="125">
        <v>955906</v>
      </c>
      <c r="D628" s="125">
        <v>268510</v>
      </c>
      <c r="E628" s="82">
        <f>SUM(C628:D628)</f>
        <v>1224416</v>
      </c>
      <c r="F628" s="154">
        <v>0.59503586011299892</v>
      </c>
      <c r="G628" s="163">
        <v>34229</v>
      </c>
      <c r="H628" s="163">
        <v>10558</v>
      </c>
      <c r="I628" s="82">
        <f>SUM(G628:H628)</f>
        <v>44787</v>
      </c>
      <c r="J628" s="154">
        <v>0.28877512202356004</v>
      </c>
      <c r="K628" s="166">
        <f>C628+G628</f>
        <v>990135</v>
      </c>
      <c r="L628" s="166">
        <f>D628+H628</f>
        <v>279068</v>
      </c>
      <c r="M628" s="165">
        <f>K628+L628</f>
        <v>1269203</v>
      </c>
      <c r="N628" s="153">
        <v>0.57357044953229175</v>
      </c>
    </row>
    <row r="629" spans="2:15" ht="24.95" customHeight="1">
      <c r="B629" s="110" t="s">
        <v>57</v>
      </c>
      <c r="C629" s="83">
        <f t="shared" ref="C629:N629" si="14">(C628-C627)/C627</f>
        <v>5.8999612252811168E-2</v>
      </c>
      <c r="D629" s="83">
        <f t="shared" si="14"/>
        <v>3.515143103873674E-2</v>
      </c>
      <c r="E629" s="83">
        <f t="shared" si="14"/>
        <v>5.3676201032320688E-2</v>
      </c>
      <c r="F629" s="83">
        <f t="shared" si="14"/>
        <v>5.3152363094539058E-2</v>
      </c>
      <c r="G629" s="83">
        <f t="shared" si="14"/>
        <v>-0.11525537634408602</v>
      </c>
      <c r="H629" s="83">
        <f t="shared" si="14"/>
        <v>-0.26873528189499929</v>
      </c>
      <c r="I629" s="83">
        <f t="shared" si="14"/>
        <v>-0.15696645710198395</v>
      </c>
      <c r="J629" s="83">
        <f t="shared" si="14"/>
        <v>-0.15477588423416991</v>
      </c>
      <c r="K629" s="83">
        <f t="shared" si="14"/>
        <v>5.183791581769779E-2</v>
      </c>
      <c r="L629" s="83">
        <f t="shared" si="14"/>
        <v>1.9128656465690393E-2</v>
      </c>
      <c r="M629" s="83">
        <f t="shared" si="14"/>
        <v>4.4467102491178176E-2</v>
      </c>
      <c r="N629" s="83">
        <f t="shared" si="14"/>
        <v>4.4174456800450686E-2</v>
      </c>
    </row>
    <row r="630" spans="2:15" ht="24.95" customHeight="1">
      <c r="B630" s="114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6"/>
    </row>
    <row r="631" spans="2:15" s="5" customFormat="1" ht="24.95" customHeight="1">
      <c r="B631" s="22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</row>
    <row r="632" spans="2:15" s="5" customFormat="1" ht="24.95" customHeight="1">
      <c r="B632" s="22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</row>
    <row r="633" spans="2:15" s="5" customFormat="1" ht="24.95" customHeight="1">
      <c r="B633" s="22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</row>
    <row r="634" spans="2:15" ht="24.95" customHeight="1"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</row>
    <row r="635" spans="2:15" ht="24.95" customHeight="1">
      <c r="B635" s="274"/>
      <c r="C635" s="274"/>
      <c r="D635" s="274"/>
      <c r="E635" s="274"/>
      <c r="F635" s="274"/>
      <c r="G635" s="274"/>
      <c r="H635" s="274"/>
      <c r="I635" s="274"/>
      <c r="J635" s="274"/>
      <c r="K635" s="274"/>
      <c r="L635" s="274"/>
    </row>
    <row r="636" spans="2:15" ht="24.95" customHeight="1"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</row>
    <row r="637" spans="2:15" ht="24.95" customHeight="1"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</row>
    <row r="638" spans="2:15" ht="24.95" customHeight="1"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</row>
    <row r="639" spans="2:15" ht="24.95" customHeight="1"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</row>
    <row r="640" spans="2:15" ht="24.95" customHeight="1"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</row>
    <row r="641" spans="2:12" ht="24.95" customHeight="1"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</row>
    <row r="642" spans="2:12" ht="24.95" customHeight="1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</row>
    <row r="643" spans="2:12" ht="24.95" customHeight="1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</row>
    <row r="644" spans="2:12" ht="24.95" customHeight="1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</row>
    <row r="645" spans="2:12" ht="24.95" customHeight="1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</row>
    <row r="646" spans="2:12" ht="24.95" customHeight="1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</row>
    <row r="647" spans="2:12" ht="24.95" customHeight="1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</row>
    <row r="648" spans="2:12" ht="24.95" customHeight="1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</row>
    <row r="649" spans="2:12" ht="24.95" customHeight="1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</row>
    <row r="650" spans="2:12" ht="24.95" customHeight="1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</row>
    <row r="651" spans="2:12" ht="24.95" customHeight="1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</row>
    <row r="652" spans="2:12" ht="24.95" customHeight="1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</row>
    <row r="653" spans="2:12" ht="24.95" customHeight="1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</row>
    <row r="654" spans="2:12" ht="24.95" customHeight="1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</row>
    <row r="655" spans="2:12" ht="24.95" customHeight="1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</row>
    <row r="656" spans="2:12" ht="24.95" customHeight="1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</row>
    <row r="657" spans="2:15" ht="24.95" customHeight="1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</row>
    <row r="658" spans="2:15" ht="24.95" customHeight="1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</row>
    <row r="659" spans="2:15" ht="24.95" customHeight="1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</row>
    <row r="660" spans="2:15" ht="24.95" customHeight="1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</row>
    <row r="661" spans="2:15" ht="24.95" customHeight="1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</row>
    <row r="662" spans="2:15" ht="24.95" customHeight="1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</row>
    <row r="663" spans="2:15" ht="24.95" customHeight="1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</row>
    <row r="664" spans="2:15" ht="24.95" customHeight="1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</row>
    <row r="665" spans="2:15" ht="24.95" customHeight="1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</row>
    <row r="666" spans="2:15" ht="24.95" customHeight="1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</row>
    <row r="667" spans="2:15" ht="24.95" customHeight="1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O667" s="50">
        <v>7</v>
      </c>
    </row>
    <row r="668" spans="2:15" ht="30" customHeight="1">
      <c r="B668" s="245" t="s">
        <v>186</v>
      </c>
      <c r="C668" s="245"/>
      <c r="D668" s="245"/>
      <c r="E668" s="245"/>
      <c r="F668" s="245"/>
      <c r="G668" s="245"/>
      <c r="H668" s="245"/>
      <c r="I668" s="245"/>
      <c r="J668" s="245"/>
      <c r="K668" s="245"/>
      <c r="L668" s="245"/>
      <c r="M668" s="245"/>
      <c r="N668" s="245"/>
      <c r="O668" s="245"/>
    </row>
    <row r="669" spans="2:15" ht="15" customHeight="1"/>
    <row r="670" spans="2:15" ht="24.95" customHeight="1">
      <c r="B670" s="249" t="s">
        <v>15</v>
      </c>
      <c r="C670" s="249"/>
      <c r="D670" s="249"/>
      <c r="E670" s="249"/>
      <c r="F670" s="249"/>
      <c r="G670" s="249"/>
      <c r="H670" s="249"/>
      <c r="I670" s="249"/>
      <c r="J670" s="249"/>
      <c r="K670" s="249"/>
      <c r="L670" s="92"/>
    </row>
    <row r="671" spans="2:15" ht="24.95" customHeight="1">
      <c r="B671" s="248" t="s">
        <v>47</v>
      </c>
      <c r="C671" s="253" t="s">
        <v>18</v>
      </c>
      <c r="D671" s="253"/>
      <c r="E671" s="253"/>
      <c r="F671" s="253" t="s">
        <v>19</v>
      </c>
      <c r="G671" s="253"/>
      <c r="H671" s="253"/>
      <c r="I671" s="253" t="s">
        <v>99</v>
      </c>
      <c r="J671" s="253"/>
      <c r="K671" s="253"/>
      <c r="L671" s="93"/>
    </row>
    <row r="672" spans="2:15" ht="24.95" customHeight="1">
      <c r="B672" s="248"/>
      <c r="C672" s="182" t="s">
        <v>109</v>
      </c>
      <c r="D672" s="182" t="s">
        <v>104</v>
      </c>
      <c r="E672" s="133" t="s">
        <v>110</v>
      </c>
      <c r="F672" s="182" t="s">
        <v>109</v>
      </c>
      <c r="G672" s="182" t="s">
        <v>104</v>
      </c>
      <c r="H672" s="133" t="s">
        <v>110</v>
      </c>
      <c r="I672" s="182" t="s">
        <v>109</v>
      </c>
      <c r="J672" s="182" t="s">
        <v>104</v>
      </c>
      <c r="K672" s="133" t="s">
        <v>110</v>
      </c>
      <c r="L672" s="18"/>
    </row>
    <row r="673" spans="2:14" ht="24.95" customHeight="1">
      <c r="B673" s="43" t="s">
        <v>183</v>
      </c>
      <c r="C673" s="125">
        <v>2925055</v>
      </c>
      <c r="D673" s="125">
        <v>921070</v>
      </c>
      <c r="E673" s="82">
        <f>SUM(C673:D673)</f>
        <v>3846125</v>
      </c>
      <c r="F673" s="148">
        <v>99921</v>
      </c>
      <c r="G673" s="148">
        <v>34113</v>
      </c>
      <c r="H673" s="82">
        <f>SUM(F673:G673)</f>
        <v>134034</v>
      </c>
      <c r="I673" s="125">
        <f t="shared" ref="I673:K674" si="15">C673+F673</f>
        <v>3024976</v>
      </c>
      <c r="J673" s="125">
        <f t="shared" si="15"/>
        <v>955183</v>
      </c>
      <c r="K673" s="138">
        <f t="shared" si="15"/>
        <v>3980159</v>
      </c>
      <c r="L673" s="94"/>
    </row>
    <row r="674" spans="2:14" ht="24.95" customHeight="1">
      <c r="B674" s="43" t="s">
        <v>184</v>
      </c>
      <c r="C674" s="125">
        <v>3151116</v>
      </c>
      <c r="D674" s="125">
        <v>980266</v>
      </c>
      <c r="E674" s="82">
        <f>SUM(C674:D674)</f>
        <v>4131382</v>
      </c>
      <c r="F674" s="148">
        <v>102779</v>
      </c>
      <c r="G674" s="148">
        <v>39244</v>
      </c>
      <c r="H674" s="82">
        <f>SUM(F674:G674)</f>
        <v>142023</v>
      </c>
      <c r="I674" s="125">
        <f t="shared" si="15"/>
        <v>3253895</v>
      </c>
      <c r="J674" s="125">
        <f t="shared" si="15"/>
        <v>1019510</v>
      </c>
      <c r="K674" s="138">
        <f t="shared" si="15"/>
        <v>4273405</v>
      </c>
      <c r="L674" s="94"/>
    </row>
    <row r="675" spans="2:14" ht="24.95" customHeight="1">
      <c r="B675" s="110" t="s">
        <v>57</v>
      </c>
      <c r="C675" s="83">
        <f t="shared" ref="C675:K675" si="16">(C674-C673)/C673</f>
        <v>7.7284358755647334E-2</v>
      </c>
      <c r="D675" s="83">
        <f t="shared" si="16"/>
        <v>6.4268730932502419E-2</v>
      </c>
      <c r="E675" s="83">
        <f t="shared" si="16"/>
        <v>7.416737625532191E-2</v>
      </c>
      <c r="F675" s="83">
        <f t="shared" si="16"/>
        <v>2.8602596050880197E-2</v>
      </c>
      <c r="G675" s="83">
        <f t="shared" si="16"/>
        <v>0.15041186644387769</v>
      </c>
      <c r="H675" s="83">
        <f t="shared" si="16"/>
        <v>5.9604279511168805E-2</v>
      </c>
      <c r="I675" s="83">
        <f t="shared" si="16"/>
        <v>7.5676302886370006E-2</v>
      </c>
      <c r="J675" s="83">
        <f t="shared" si="16"/>
        <v>6.7345210289546611E-2</v>
      </c>
      <c r="K675" s="83">
        <f t="shared" si="16"/>
        <v>7.3676956121602175E-2</v>
      </c>
      <c r="L675" s="95"/>
    </row>
    <row r="676" spans="2:14" ht="24.95" customHeight="1">
      <c r="B676" s="114"/>
      <c r="C676" s="115"/>
      <c r="D676" s="115"/>
      <c r="E676" s="115"/>
      <c r="F676" s="115"/>
      <c r="G676" s="115"/>
      <c r="H676" s="115"/>
      <c r="I676" s="115"/>
      <c r="J676" s="115"/>
      <c r="K676" s="115"/>
      <c r="L676" s="123"/>
      <c r="M676" s="116"/>
      <c r="N676" s="116"/>
    </row>
    <row r="677" spans="2:14" ht="24.95" customHeight="1"/>
    <row r="678" spans="2:14" ht="24.95" customHeight="1"/>
    <row r="679" spans="2:14" ht="24.95" customHeight="1"/>
    <row r="680" spans="2:14" ht="24.95" customHeight="1"/>
    <row r="681" spans="2:14" ht="24.95" customHeight="1"/>
    <row r="682" spans="2:14" ht="24.95" customHeight="1"/>
    <row r="683" spans="2:14" ht="24.95" customHeight="1"/>
    <row r="684" spans="2:14" ht="24.95" customHeight="1"/>
    <row r="685" spans="2:14" ht="24.95" customHeight="1"/>
    <row r="686" spans="2:14" ht="24.95" customHeight="1"/>
    <row r="687" spans="2:14" ht="24.95" customHeight="1">
      <c r="B687" s="249" t="s">
        <v>17</v>
      </c>
      <c r="C687" s="249"/>
      <c r="D687" s="249"/>
      <c r="E687" s="249"/>
      <c r="F687" s="249"/>
      <c r="G687" s="249"/>
      <c r="H687" s="249"/>
      <c r="I687" s="249"/>
      <c r="J687" s="249"/>
      <c r="K687" s="249"/>
      <c r="L687" s="249"/>
      <c r="M687" s="249"/>
      <c r="N687" s="249"/>
    </row>
    <row r="688" spans="2:14" ht="24.95" customHeight="1">
      <c r="B688" s="248" t="s">
        <v>47</v>
      </c>
      <c r="C688" s="253" t="s">
        <v>18</v>
      </c>
      <c r="D688" s="253"/>
      <c r="E688" s="253"/>
      <c r="F688" s="253"/>
      <c r="G688" s="253" t="s">
        <v>19</v>
      </c>
      <c r="H688" s="253"/>
      <c r="I688" s="253"/>
      <c r="J688" s="253"/>
      <c r="K688" s="253" t="s">
        <v>168</v>
      </c>
      <c r="L688" s="253"/>
      <c r="M688" s="253"/>
      <c r="N688" s="253"/>
    </row>
    <row r="689" spans="2:14" ht="24.95" customHeight="1">
      <c r="B689" s="248"/>
      <c r="C689" s="182" t="s">
        <v>111</v>
      </c>
      <c r="D689" s="182" t="s">
        <v>112</v>
      </c>
      <c r="E689" s="162" t="s">
        <v>113</v>
      </c>
      <c r="F689" s="195" t="s">
        <v>76</v>
      </c>
      <c r="G689" s="182" t="s">
        <v>111</v>
      </c>
      <c r="H689" s="182" t="s">
        <v>112</v>
      </c>
      <c r="I689" s="162" t="s">
        <v>113</v>
      </c>
      <c r="J689" s="195" t="s">
        <v>76</v>
      </c>
      <c r="K689" s="182" t="s">
        <v>111</v>
      </c>
      <c r="L689" s="182" t="s">
        <v>112</v>
      </c>
      <c r="M689" s="162" t="s">
        <v>113</v>
      </c>
      <c r="N689" s="195" t="s">
        <v>76</v>
      </c>
    </row>
    <row r="690" spans="2:14" ht="24.95" customHeight="1">
      <c r="B690" s="43" t="s">
        <v>183</v>
      </c>
      <c r="C690" s="163">
        <v>4710099</v>
      </c>
      <c r="D690" s="163">
        <v>1300857</v>
      </c>
      <c r="E690" s="82">
        <f>SUM(C690:D690)</f>
        <v>6010956</v>
      </c>
      <c r="F690" s="154">
        <v>0.37019999999999997</v>
      </c>
      <c r="G690" s="163">
        <v>201634</v>
      </c>
      <c r="H690" s="163">
        <v>55294</v>
      </c>
      <c r="I690" s="82">
        <f>SUM(G690:H690)</f>
        <v>256928</v>
      </c>
      <c r="J690" s="154">
        <v>0.2077</v>
      </c>
      <c r="K690" s="163">
        <f>C690+G690</f>
        <v>4911733</v>
      </c>
      <c r="L690" s="166">
        <f>D690+H690</f>
        <v>1356151</v>
      </c>
      <c r="M690" s="164">
        <f>K690+L690</f>
        <v>6267884</v>
      </c>
      <c r="N690" s="153">
        <v>0.35870000000000002</v>
      </c>
    </row>
    <row r="691" spans="2:14" ht="24.95" customHeight="1">
      <c r="B691" s="43" t="s">
        <v>184</v>
      </c>
      <c r="C691" s="163">
        <v>5051612</v>
      </c>
      <c r="D691" s="163">
        <v>1393793</v>
      </c>
      <c r="E691" s="82">
        <f>SUM(C691:D691)</f>
        <v>6445405</v>
      </c>
      <c r="F691" s="154">
        <v>0.39950000000000002</v>
      </c>
      <c r="G691" s="163">
        <v>211729</v>
      </c>
      <c r="H691" s="163">
        <v>57420</v>
      </c>
      <c r="I691" s="82">
        <f>SUM(G691:H691)</f>
        <v>269149</v>
      </c>
      <c r="J691" s="154">
        <v>0.22170000000000001</v>
      </c>
      <c r="K691" s="166">
        <f>C691+G691</f>
        <v>5263341</v>
      </c>
      <c r="L691" s="166">
        <f>D691+H691</f>
        <v>1451213</v>
      </c>
      <c r="M691" s="165">
        <f>K691+L691</f>
        <v>6714554</v>
      </c>
      <c r="N691" s="153">
        <v>0.3871</v>
      </c>
    </row>
    <row r="692" spans="2:14" ht="24.95" customHeight="1">
      <c r="B692" s="110" t="s">
        <v>57</v>
      </c>
      <c r="C692" s="83">
        <f t="shared" ref="C692:N692" si="17">(C691-C690)/C690</f>
        <v>7.250654391765439E-2</v>
      </c>
      <c r="D692" s="83">
        <f t="shared" si="17"/>
        <v>7.1442133916333611E-2</v>
      </c>
      <c r="E692" s="83">
        <f t="shared" si="17"/>
        <v>7.2276190343100163E-2</v>
      </c>
      <c r="F692" s="83">
        <f t="shared" si="17"/>
        <v>7.9146407347379932E-2</v>
      </c>
      <c r="G692" s="83">
        <f t="shared" si="17"/>
        <v>5.0065961097830722E-2</v>
      </c>
      <c r="H692" s="83">
        <f t="shared" si="17"/>
        <v>3.8449017976633991E-2</v>
      </c>
      <c r="I692" s="83">
        <f t="shared" si="17"/>
        <v>4.7565855025532448E-2</v>
      </c>
      <c r="J692" s="83">
        <f t="shared" si="17"/>
        <v>6.7404910929224904E-2</v>
      </c>
      <c r="K692" s="83">
        <f t="shared" si="17"/>
        <v>7.1585324365147696E-2</v>
      </c>
      <c r="L692" s="83">
        <f t="shared" si="17"/>
        <v>7.0096913986716816E-2</v>
      </c>
      <c r="M692" s="83">
        <f t="shared" si="17"/>
        <v>7.1263284387522163E-2</v>
      </c>
      <c r="N692" s="83">
        <f t="shared" si="17"/>
        <v>7.9174797881237741E-2</v>
      </c>
    </row>
    <row r="693" spans="2:14" s="116" customFormat="1" ht="24.95" customHeight="1">
      <c r="B693" s="114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</row>
    <row r="694" spans="2:14" s="116" customFormat="1" ht="24.95" customHeight="1">
      <c r="B694" s="114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</row>
    <row r="695" spans="2:14" s="116" customFormat="1" ht="24.95" customHeight="1">
      <c r="B695" s="114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</row>
    <row r="696" spans="2:14" s="116" customFormat="1" ht="24.95" customHeight="1">
      <c r="B696" s="114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</row>
    <row r="697" spans="2:14" ht="24.95" customHeight="1"/>
    <row r="698" spans="2:14" ht="24.95" customHeight="1"/>
    <row r="699" spans="2:14" ht="24.95" customHeight="1"/>
    <row r="700" spans="2:14" ht="24.95" customHeight="1"/>
    <row r="701" spans="2:14" ht="24.95" customHeight="1"/>
    <row r="702" spans="2:14" ht="24.95" customHeight="1"/>
    <row r="703" spans="2:14" ht="24.95" customHeight="1"/>
    <row r="704" spans="2:14" ht="24.95" customHeight="1"/>
    <row r="705" ht="24.95" customHeight="1"/>
    <row r="706" ht="24.95" customHeight="1"/>
    <row r="707" ht="24.95" customHeight="1"/>
    <row r="708" ht="24.95" customHeight="1"/>
    <row r="709" ht="24.95" customHeight="1"/>
    <row r="710" ht="24.95" customHeight="1"/>
    <row r="711" ht="24.95" customHeight="1"/>
    <row r="712" ht="24.95" customHeight="1"/>
    <row r="713" ht="24.95" customHeight="1"/>
    <row r="714" ht="24.95" customHeight="1"/>
    <row r="715" ht="24.95" customHeight="1"/>
    <row r="716" ht="24.95" customHeight="1"/>
    <row r="717" ht="24.95" customHeight="1"/>
    <row r="718" ht="24.95" customHeight="1"/>
    <row r="719" ht="24.95" customHeight="1"/>
    <row r="720" ht="24.95" customHeight="1"/>
    <row r="721" spans="2:16" ht="24.95" customHeight="1"/>
    <row r="722" spans="2:16" ht="24.95" customHeight="1"/>
    <row r="723" spans="2:16" ht="24.95" customHeight="1"/>
    <row r="724" spans="2:16" ht="24.95" customHeight="1"/>
    <row r="725" spans="2:16" ht="24.95" customHeight="1"/>
    <row r="726" spans="2:16" ht="24.95" customHeight="1"/>
    <row r="727" spans="2:16" ht="24.95" customHeight="1"/>
    <row r="728" spans="2:16" ht="24.95" customHeight="1"/>
    <row r="729" spans="2:16" ht="24.95" customHeight="1"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</row>
    <row r="730" spans="2:16" ht="24.95" customHeight="1"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O730" s="50">
        <v>8</v>
      </c>
    </row>
    <row r="731" spans="2:16" ht="39.950000000000003" customHeight="1">
      <c r="B731" s="207" t="s">
        <v>162</v>
      </c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</row>
    <row r="732" spans="2:16" ht="15" customHeight="1"/>
    <row r="733" spans="2:16" ht="30" customHeight="1">
      <c r="B733" s="208" t="s">
        <v>163</v>
      </c>
      <c r="C733" s="208"/>
      <c r="D733" s="208"/>
      <c r="E733" s="208"/>
      <c r="F733" s="208"/>
      <c r="G733" s="208"/>
      <c r="H733" s="208"/>
      <c r="I733" s="208"/>
      <c r="J733" s="208"/>
      <c r="K733" s="208"/>
      <c r="L733" s="208"/>
      <c r="M733" s="208"/>
      <c r="N733" s="208"/>
      <c r="O733" s="208"/>
    </row>
    <row r="734" spans="2:16" ht="15" customHeight="1">
      <c r="B734" s="112"/>
      <c r="C734" s="112"/>
      <c r="D734" s="112"/>
      <c r="E734" s="112"/>
      <c r="F734" s="112"/>
      <c r="G734" s="112"/>
    </row>
    <row r="735" spans="2:16" ht="24.95" customHeight="1">
      <c r="B735" s="254" t="s">
        <v>23</v>
      </c>
      <c r="C735" s="254"/>
      <c r="D735" s="254"/>
      <c r="E735" s="254"/>
      <c r="F735" s="254"/>
      <c r="G735" s="254"/>
      <c r="H735" s="254"/>
      <c r="I735" s="254"/>
      <c r="J735" s="254"/>
    </row>
    <row r="736" spans="2:16" ht="24.95" customHeight="1">
      <c r="B736" s="248" t="s">
        <v>48</v>
      </c>
      <c r="C736" s="253" t="s">
        <v>70</v>
      </c>
      <c r="D736" s="253"/>
      <c r="E736" s="253"/>
      <c r="F736" s="253" t="s">
        <v>71</v>
      </c>
      <c r="G736" s="253"/>
      <c r="H736" s="253"/>
      <c r="I736" s="177" t="s">
        <v>76</v>
      </c>
      <c r="J736" s="177" t="s">
        <v>77</v>
      </c>
      <c r="M736" s="69"/>
    </row>
    <row r="737" spans="2:13" ht="24.95" customHeight="1">
      <c r="B737" s="248"/>
      <c r="C737" s="182" t="s">
        <v>103</v>
      </c>
      <c r="D737" s="182" t="s">
        <v>104</v>
      </c>
      <c r="E737" s="133" t="s">
        <v>110</v>
      </c>
      <c r="F737" s="182" t="s">
        <v>106</v>
      </c>
      <c r="G737" s="182" t="s">
        <v>107</v>
      </c>
      <c r="H737" s="133" t="s">
        <v>108</v>
      </c>
      <c r="I737" s="196" t="s">
        <v>175</v>
      </c>
      <c r="J737" s="196" t="s">
        <v>176</v>
      </c>
      <c r="M737" s="69"/>
    </row>
    <row r="738" spans="2:13" ht="24.95" customHeight="1">
      <c r="B738" s="104" t="s">
        <v>5</v>
      </c>
      <c r="C738" s="125">
        <v>20998</v>
      </c>
      <c r="D738" s="125">
        <v>1579</v>
      </c>
      <c r="E738" s="138">
        <f t="shared" ref="E738:E746" si="18">C738+D738</f>
        <v>22577</v>
      </c>
      <c r="F738" s="125">
        <v>66803</v>
      </c>
      <c r="G738" s="125">
        <v>6711</v>
      </c>
      <c r="H738" s="138">
        <f t="shared" ref="H738:H746" si="19">F738+G738</f>
        <v>73514</v>
      </c>
      <c r="I738" s="155">
        <v>0.33887101383805512</v>
      </c>
      <c r="J738" s="157">
        <v>3.2561456349382114</v>
      </c>
      <c r="K738" s="12"/>
      <c r="M738" s="69"/>
    </row>
    <row r="739" spans="2:13" ht="24.95" customHeight="1">
      <c r="B739" s="104" t="s">
        <v>6</v>
      </c>
      <c r="C739" s="125">
        <v>14129</v>
      </c>
      <c r="D739" s="125">
        <v>6823</v>
      </c>
      <c r="E739" s="138">
        <f t="shared" si="18"/>
        <v>20952</v>
      </c>
      <c r="F739" s="125">
        <v>40027</v>
      </c>
      <c r="G739" s="125">
        <v>10248</v>
      </c>
      <c r="H739" s="138">
        <f t="shared" si="19"/>
        <v>50275</v>
      </c>
      <c r="I739" s="155">
        <v>0.37026808071880984</v>
      </c>
      <c r="J739" s="157">
        <v>2.3995322642229859</v>
      </c>
      <c r="M739" s="69"/>
    </row>
    <row r="740" spans="2:13" ht="24.95" customHeight="1">
      <c r="B740" s="104" t="s">
        <v>27</v>
      </c>
      <c r="C740" s="125">
        <v>19990</v>
      </c>
      <c r="D740" s="125">
        <v>2539</v>
      </c>
      <c r="E740" s="138">
        <f t="shared" si="18"/>
        <v>22529</v>
      </c>
      <c r="F740" s="125">
        <v>54694</v>
      </c>
      <c r="G740" s="125">
        <v>5577</v>
      </c>
      <c r="H740" s="138">
        <f t="shared" si="19"/>
        <v>60271</v>
      </c>
      <c r="I740" s="155">
        <v>0.41445870953988762</v>
      </c>
      <c r="J740" s="157">
        <v>2.6752629943628214</v>
      </c>
      <c r="M740" s="69"/>
    </row>
    <row r="741" spans="2:13" ht="24.95" customHeight="1">
      <c r="B741" s="104" t="s">
        <v>8</v>
      </c>
      <c r="C741" s="125">
        <v>9040</v>
      </c>
      <c r="D741" s="125">
        <v>978</v>
      </c>
      <c r="E741" s="138">
        <f t="shared" si="18"/>
        <v>10018</v>
      </c>
      <c r="F741" s="125">
        <v>29456</v>
      </c>
      <c r="G741" s="125">
        <v>1666</v>
      </c>
      <c r="H741" s="138">
        <f t="shared" si="19"/>
        <v>31122</v>
      </c>
      <c r="I741" s="155">
        <v>0.47310814508528171</v>
      </c>
      <c r="J741" s="157">
        <v>3.1066081054102614</v>
      </c>
      <c r="M741" s="69"/>
    </row>
    <row r="742" spans="2:13" ht="24.95" customHeight="1">
      <c r="B742" s="104" t="s">
        <v>9</v>
      </c>
      <c r="C742" s="125">
        <v>15517</v>
      </c>
      <c r="D742" s="125">
        <v>5537</v>
      </c>
      <c r="E742" s="138">
        <f t="shared" si="18"/>
        <v>21054</v>
      </c>
      <c r="F742" s="125">
        <v>39883</v>
      </c>
      <c r="G742" s="125">
        <v>13448</v>
      </c>
      <c r="H742" s="138">
        <f t="shared" si="19"/>
        <v>53331</v>
      </c>
      <c r="I742" s="155">
        <v>0.3951205417339636</v>
      </c>
      <c r="J742" s="157">
        <v>2.5330578512396693</v>
      </c>
      <c r="M742" s="69"/>
    </row>
    <row r="743" spans="2:13" ht="24.95" customHeight="1">
      <c r="B743" s="104" t="s">
        <v>10</v>
      </c>
      <c r="C743" s="125">
        <v>12959</v>
      </c>
      <c r="D743" s="125">
        <v>741</v>
      </c>
      <c r="E743" s="138">
        <f t="shared" si="18"/>
        <v>13700</v>
      </c>
      <c r="F743" s="125">
        <v>32227</v>
      </c>
      <c r="G743" s="125">
        <v>2349</v>
      </c>
      <c r="H743" s="138">
        <f t="shared" si="19"/>
        <v>34576</v>
      </c>
      <c r="I743" s="155">
        <v>0.26986567595201488</v>
      </c>
      <c r="J743" s="157">
        <v>2.5237956204379564</v>
      </c>
      <c r="M743" s="69"/>
    </row>
    <row r="744" spans="2:13" ht="24.95" customHeight="1">
      <c r="B744" s="104" t="s">
        <v>11</v>
      </c>
      <c r="C744" s="125">
        <v>16328</v>
      </c>
      <c r="D744" s="125">
        <v>317</v>
      </c>
      <c r="E744" s="138">
        <f t="shared" si="18"/>
        <v>16645</v>
      </c>
      <c r="F744" s="125">
        <v>46859</v>
      </c>
      <c r="G744" s="125">
        <v>426</v>
      </c>
      <c r="H744" s="138">
        <f t="shared" si="19"/>
        <v>47285</v>
      </c>
      <c r="I744" s="155">
        <v>0.4395742307334759</v>
      </c>
      <c r="J744" s="157">
        <v>2.8407930309402225</v>
      </c>
      <c r="M744" s="69"/>
    </row>
    <row r="745" spans="2:13" ht="24.95" customHeight="1">
      <c r="B745" s="104" t="s">
        <v>12</v>
      </c>
      <c r="C745" s="125">
        <v>8057</v>
      </c>
      <c r="D745" s="125">
        <v>822</v>
      </c>
      <c r="E745" s="138">
        <f t="shared" si="18"/>
        <v>8879</v>
      </c>
      <c r="F745" s="125">
        <v>13834</v>
      </c>
      <c r="G745" s="125">
        <v>1030</v>
      </c>
      <c r="H745" s="138">
        <f t="shared" si="19"/>
        <v>14864</v>
      </c>
      <c r="I745" s="155">
        <v>0.24538580909301019</v>
      </c>
      <c r="J745" s="157">
        <v>1.6740623944137853</v>
      </c>
      <c r="M745" s="69"/>
    </row>
    <row r="746" spans="2:13" ht="24.95" customHeight="1">
      <c r="B746" s="104" t="s">
        <v>13</v>
      </c>
      <c r="C746" s="125">
        <v>18092</v>
      </c>
      <c r="D746" s="125">
        <v>739</v>
      </c>
      <c r="E746" s="138">
        <f t="shared" si="18"/>
        <v>18831</v>
      </c>
      <c r="F746" s="125">
        <v>37050</v>
      </c>
      <c r="G746" s="125">
        <v>981</v>
      </c>
      <c r="H746" s="138">
        <f t="shared" si="19"/>
        <v>38031</v>
      </c>
      <c r="I746" s="155">
        <v>0.50485862206292309</v>
      </c>
      <c r="J746" s="157">
        <v>2.0195953480962241</v>
      </c>
      <c r="M746" s="69"/>
    </row>
    <row r="747" spans="2:13" ht="24.95" customHeight="1">
      <c r="B747" s="144" t="s">
        <v>16</v>
      </c>
      <c r="C747" s="150">
        <f t="shared" ref="C747:H747" si="20">SUM(C738:C746)</f>
        <v>135110</v>
      </c>
      <c r="D747" s="150">
        <f t="shared" si="20"/>
        <v>20075</v>
      </c>
      <c r="E747" s="145">
        <f t="shared" si="20"/>
        <v>155185</v>
      </c>
      <c r="F747" s="150">
        <f t="shared" si="20"/>
        <v>360833</v>
      </c>
      <c r="G747" s="150">
        <f t="shared" si="20"/>
        <v>42436</v>
      </c>
      <c r="H747" s="145">
        <f t="shared" si="20"/>
        <v>403269</v>
      </c>
      <c r="I747" s="180">
        <v>0.37671369800054555</v>
      </c>
      <c r="J747" s="181">
        <v>2.5986338885845925</v>
      </c>
      <c r="M747" s="69"/>
    </row>
    <row r="748" spans="2:13" ht="24.95" customHeight="1">
      <c r="B748" s="24"/>
      <c r="C748" s="37"/>
      <c r="D748" s="37"/>
      <c r="E748" s="41"/>
      <c r="F748" s="37"/>
      <c r="G748" s="37"/>
      <c r="H748" s="41"/>
      <c r="I748" s="42"/>
      <c r="J748" s="60"/>
      <c r="K748" s="5"/>
    </row>
    <row r="749" spans="2:13" ht="24.95" customHeight="1">
      <c r="B749" s="24"/>
      <c r="C749" s="30"/>
      <c r="D749" s="30"/>
      <c r="E749" s="31"/>
      <c r="F749" s="30"/>
      <c r="G749" s="30"/>
      <c r="H749" s="31"/>
      <c r="I749" s="25"/>
      <c r="J749" s="26"/>
    </row>
    <row r="750" spans="2:13" ht="24.95" customHeight="1"/>
    <row r="751" spans="2:13" ht="24.95" customHeight="1"/>
    <row r="752" spans="2:13" ht="24.95" customHeight="1"/>
    <row r="753" spans="2:15" ht="24.95" customHeight="1"/>
    <row r="754" spans="2:15" ht="24.95" customHeight="1"/>
    <row r="755" spans="2:15" ht="24.95" customHeight="1"/>
    <row r="756" spans="2:15" ht="24.95" customHeight="1">
      <c r="B756" s="2"/>
      <c r="C756" s="2"/>
      <c r="D756" s="2"/>
      <c r="E756" s="2"/>
      <c r="G756" s="2"/>
      <c r="H756" s="2"/>
      <c r="I756" s="2"/>
      <c r="J756" s="2"/>
    </row>
    <row r="757" spans="2:15" ht="24.95" customHeight="1">
      <c r="B757" s="2"/>
      <c r="C757" s="2"/>
      <c r="D757" s="2"/>
      <c r="E757" s="2"/>
      <c r="G757" s="2"/>
      <c r="H757" s="2"/>
      <c r="I757" s="2"/>
      <c r="J757" s="2"/>
    </row>
    <row r="758" spans="2:15" ht="24.95" customHeight="1">
      <c r="B758" s="2"/>
      <c r="C758" s="2"/>
      <c r="D758" s="2"/>
      <c r="E758" s="2"/>
      <c r="F758" s="2"/>
      <c r="G758" s="2"/>
      <c r="H758" s="2"/>
      <c r="I758" s="2"/>
      <c r="J758" s="2"/>
      <c r="K758" s="89"/>
    </row>
    <row r="759" spans="2:15" ht="30" customHeight="1">
      <c r="B759" s="208" t="s">
        <v>187</v>
      </c>
      <c r="C759" s="208"/>
      <c r="D759" s="208"/>
      <c r="E759" s="208"/>
      <c r="F759" s="208"/>
      <c r="G759" s="208"/>
      <c r="H759" s="208"/>
      <c r="I759" s="208"/>
      <c r="J759" s="208"/>
      <c r="K759" s="208"/>
      <c r="L759" s="208"/>
      <c r="M759" s="208"/>
      <c r="N759" s="208"/>
      <c r="O759" s="208"/>
    </row>
    <row r="760" spans="2:15" ht="15" customHeight="1">
      <c r="B760" s="112"/>
      <c r="C760" s="112"/>
      <c r="D760" s="112"/>
      <c r="E760" s="112"/>
      <c r="F760" s="112"/>
      <c r="G760" s="112"/>
    </row>
    <row r="761" spans="2:15" s="5" customFormat="1" ht="24.95" customHeight="1">
      <c r="B761" s="249" t="s">
        <v>15</v>
      </c>
      <c r="C761" s="249"/>
      <c r="D761" s="249"/>
      <c r="E761" s="249"/>
      <c r="F761" s="249"/>
      <c r="G761" s="249"/>
      <c r="H761" s="249"/>
      <c r="I761" s="27"/>
      <c r="J761" s="27"/>
      <c r="K761" s="27"/>
      <c r="L761" s="27"/>
    </row>
    <row r="762" spans="2:15" s="5" customFormat="1" ht="24.95" customHeight="1">
      <c r="B762" s="137" t="s">
        <v>47</v>
      </c>
      <c r="C762" s="237" t="s">
        <v>116</v>
      </c>
      <c r="D762" s="237"/>
      <c r="E762" s="237" t="s">
        <v>117</v>
      </c>
      <c r="F762" s="237"/>
      <c r="G762" s="238" t="s">
        <v>0</v>
      </c>
      <c r="H762" s="238"/>
      <c r="I762" s="27"/>
      <c r="J762" s="27"/>
      <c r="K762" s="27"/>
      <c r="L762" s="27"/>
    </row>
    <row r="763" spans="2:15" s="5" customFormat="1" ht="24.95" customHeight="1">
      <c r="B763" s="43" t="s">
        <v>180</v>
      </c>
      <c r="C763" s="255">
        <v>124261</v>
      </c>
      <c r="D763" s="255"/>
      <c r="E763" s="255">
        <v>15257</v>
      </c>
      <c r="F763" s="255"/>
      <c r="G763" s="256">
        <f>C763+E763</f>
        <v>139518</v>
      </c>
      <c r="H763" s="257"/>
      <c r="I763" s="27"/>
      <c r="J763" s="27"/>
      <c r="K763" s="27"/>
      <c r="L763" s="27"/>
    </row>
    <row r="764" spans="2:15" s="5" customFormat="1" ht="24.95" customHeight="1">
      <c r="B764" s="43" t="s">
        <v>177</v>
      </c>
      <c r="C764" s="255">
        <v>135110</v>
      </c>
      <c r="D764" s="255"/>
      <c r="E764" s="255">
        <v>20075</v>
      </c>
      <c r="F764" s="255"/>
      <c r="G764" s="256">
        <f>C764+E764</f>
        <v>155185</v>
      </c>
      <c r="H764" s="257"/>
      <c r="I764" s="27"/>
      <c r="J764" s="27"/>
      <c r="K764" s="27"/>
      <c r="L764" s="27"/>
    </row>
    <row r="765" spans="2:15" s="5" customFormat="1" ht="24.95" customHeight="1">
      <c r="B765" s="110" t="s">
        <v>57</v>
      </c>
      <c r="C765" s="239">
        <f>(C764-C763)/C763</f>
        <v>8.7308165876662833E-2</v>
      </c>
      <c r="D765" s="239"/>
      <c r="E765" s="239">
        <f>(E764-E763)/E763</f>
        <v>0.31578947368421051</v>
      </c>
      <c r="F765" s="239"/>
      <c r="G765" s="239">
        <f>(G764-G763)/G763</f>
        <v>0.11229375421092619</v>
      </c>
      <c r="H765" s="239"/>
      <c r="I765" s="27"/>
      <c r="J765" s="27"/>
      <c r="K765" s="27"/>
      <c r="L765" s="27"/>
    </row>
    <row r="766" spans="2:15" s="5" customFormat="1" ht="24.95" customHeight="1">
      <c r="B766" s="22"/>
      <c r="C766" s="27"/>
      <c r="D766" s="27"/>
      <c r="E766" s="27"/>
      <c r="F766" s="23"/>
      <c r="G766" s="22"/>
      <c r="H766" s="22"/>
      <c r="I766" s="27"/>
      <c r="J766" s="27"/>
      <c r="K766" s="27"/>
      <c r="L766" s="27"/>
    </row>
    <row r="767" spans="2:15" s="5" customFormat="1" ht="24.95" customHeight="1">
      <c r="B767" s="22"/>
      <c r="C767" s="27"/>
      <c r="D767" s="27"/>
      <c r="E767" s="27"/>
      <c r="F767" s="23"/>
      <c r="G767" s="22"/>
      <c r="H767" s="22"/>
      <c r="I767" s="27"/>
      <c r="J767" s="27"/>
      <c r="K767" s="27"/>
      <c r="L767" s="27"/>
    </row>
    <row r="768" spans="2:15" s="5" customFormat="1" ht="24.95" customHeight="1">
      <c r="B768" s="22"/>
      <c r="C768" s="27"/>
      <c r="D768" s="27"/>
      <c r="E768" s="27"/>
      <c r="F768" s="23"/>
      <c r="G768" s="22"/>
      <c r="H768" s="22"/>
      <c r="I768" s="27"/>
      <c r="J768" s="27"/>
      <c r="K768" s="27"/>
      <c r="L768" s="27"/>
    </row>
    <row r="769" spans="2:12" s="5" customFormat="1" ht="24.95" customHeight="1">
      <c r="B769" s="22"/>
      <c r="C769" s="27"/>
      <c r="D769" s="27"/>
      <c r="E769" s="27"/>
      <c r="F769" s="23"/>
      <c r="G769" s="22"/>
      <c r="H769" s="22"/>
      <c r="I769" s="27"/>
      <c r="J769" s="27"/>
      <c r="K769" s="27"/>
      <c r="L769" s="27"/>
    </row>
    <row r="770" spans="2:12" s="5" customFormat="1" ht="24.95" customHeight="1">
      <c r="B770" s="22"/>
      <c r="C770" s="27"/>
      <c r="D770" s="27"/>
      <c r="E770" s="27"/>
      <c r="F770" s="23"/>
      <c r="G770" s="22"/>
      <c r="H770" s="22"/>
      <c r="I770" s="27"/>
      <c r="J770" s="27"/>
      <c r="K770" s="27"/>
      <c r="L770" s="27"/>
    </row>
    <row r="771" spans="2:12" s="5" customFormat="1" ht="24.95" customHeight="1">
      <c r="B771" s="22"/>
      <c r="C771" s="27"/>
      <c r="D771" s="27"/>
      <c r="E771" s="27"/>
      <c r="F771" s="23"/>
      <c r="G771" s="22"/>
      <c r="H771" s="22"/>
      <c r="I771" s="27"/>
      <c r="J771" s="27"/>
      <c r="K771" s="27"/>
      <c r="L771" s="27"/>
    </row>
    <row r="772" spans="2:12" s="5" customFormat="1" ht="24.95" customHeight="1">
      <c r="B772" s="22"/>
      <c r="C772" s="27"/>
      <c r="D772" s="27"/>
      <c r="E772" s="27"/>
      <c r="F772" s="23"/>
      <c r="G772" s="22"/>
      <c r="H772" s="22"/>
      <c r="I772" s="27"/>
      <c r="J772" s="27"/>
      <c r="K772" s="27"/>
      <c r="L772" s="27"/>
    </row>
    <row r="773" spans="2:12" s="61" customFormat="1" ht="24.95" customHeight="1">
      <c r="B773" s="274"/>
      <c r="C773" s="274"/>
      <c r="D773" s="274"/>
      <c r="E773" s="274"/>
      <c r="F773" s="274"/>
      <c r="G773" s="274"/>
      <c r="H773" s="274"/>
      <c r="I773" s="274"/>
      <c r="J773" s="274"/>
      <c r="K773" s="274"/>
      <c r="L773" s="274"/>
    </row>
    <row r="774" spans="2:12" s="61" customFormat="1" ht="24.95" customHeight="1"/>
    <row r="775" spans="2:12" s="61" customFormat="1" ht="24.95" customHeight="1"/>
    <row r="776" spans="2:12" s="61" customFormat="1" ht="24.95" customHeight="1"/>
    <row r="777" spans="2:12" s="61" customFormat="1" ht="24.95" customHeight="1">
      <c r="B777" s="249" t="s">
        <v>17</v>
      </c>
      <c r="C777" s="249"/>
      <c r="D777" s="249"/>
      <c r="E777" s="249"/>
      <c r="F777" s="249"/>
      <c r="G777" s="249"/>
      <c r="H777" s="249"/>
      <c r="I777" s="249"/>
      <c r="J777" s="249"/>
    </row>
    <row r="778" spans="2:12" s="61" customFormat="1" ht="24.95" customHeight="1">
      <c r="B778" s="137" t="s">
        <v>47</v>
      </c>
      <c r="C778" s="237" t="s">
        <v>114</v>
      </c>
      <c r="D778" s="237"/>
      <c r="E778" s="237" t="s">
        <v>115</v>
      </c>
      <c r="F778" s="237"/>
      <c r="G778" s="238" t="s">
        <v>56</v>
      </c>
      <c r="H778" s="238"/>
      <c r="I778" s="238" t="s">
        <v>20</v>
      </c>
      <c r="J778" s="238"/>
    </row>
    <row r="779" spans="2:12" s="61" customFormat="1" ht="24.95" customHeight="1">
      <c r="B779" s="43" t="s">
        <v>180</v>
      </c>
      <c r="C779" s="255">
        <v>362466</v>
      </c>
      <c r="D779" s="255"/>
      <c r="E779" s="255">
        <v>32635</v>
      </c>
      <c r="F779" s="255"/>
      <c r="G779" s="256">
        <f>C779+E779</f>
        <v>395101</v>
      </c>
      <c r="H779" s="257"/>
      <c r="I779" s="258">
        <v>0.38240000000000002</v>
      </c>
      <c r="J779" s="259"/>
    </row>
    <row r="780" spans="2:12" s="61" customFormat="1" ht="24.95" customHeight="1">
      <c r="B780" s="43" t="s">
        <v>177</v>
      </c>
      <c r="C780" s="255">
        <v>360833</v>
      </c>
      <c r="D780" s="255"/>
      <c r="E780" s="255">
        <v>42436</v>
      </c>
      <c r="F780" s="255"/>
      <c r="G780" s="256">
        <f>C780+E780</f>
        <v>403269</v>
      </c>
      <c r="H780" s="257"/>
      <c r="I780" s="258">
        <v>0.37669999999999998</v>
      </c>
      <c r="J780" s="259"/>
    </row>
    <row r="781" spans="2:12" s="61" customFormat="1" ht="24.95" customHeight="1">
      <c r="B781" s="110" t="s">
        <v>57</v>
      </c>
      <c r="C781" s="239">
        <f>(C780-C779)/C779</f>
        <v>-4.5052501476000508E-3</v>
      </c>
      <c r="D781" s="239"/>
      <c r="E781" s="239">
        <f>(E780-E779)/E779</f>
        <v>0.30032174046269344</v>
      </c>
      <c r="F781" s="239"/>
      <c r="G781" s="239">
        <f>(G780-G779)/G779</f>
        <v>2.0673194955213983E-2</v>
      </c>
      <c r="H781" s="239"/>
      <c r="I781" s="239">
        <f>(I780-I779)/I779</f>
        <v>-1.4905857740585874E-2</v>
      </c>
      <c r="J781" s="239"/>
    </row>
    <row r="782" spans="2:12" s="61" customFormat="1" ht="24.95" customHeight="1"/>
    <row r="783" spans="2:12" s="61" customFormat="1" ht="24.95" customHeight="1"/>
    <row r="784" spans="2:12" s="61" customFormat="1" ht="24.95" customHeight="1">
      <c r="B784" s="274"/>
      <c r="C784" s="274"/>
      <c r="D784" s="274"/>
      <c r="E784" s="274"/>
      <c r="F784" s="274"/>
      <c r="G784" s="274"/>
      <c r="H784" s="274"/>
      <c r="I784" s="274"/>
      <c r="J784" s="274"/>
      <c r="K784" s="274"/>
      <c r="L784" s="274"/>
    </row>
    <row r="785" spans="2:15" s="61" customFormat="1" ht="24.95" customHeight="1"/>
    <row r="786" spans="2:15" s="61" customFormat="1" ht="24.95" customHeight="1"/>
    <row r="787" spans="2:15" s="61" customFormat="1" ht="24.95" customHeight="1"/>
    <row r="788" spans="2:15" s="61" customFormat="1" ht="24.95" customHeight="1"/>
    <row r="789" spans="2:15" s="61" customFormat="1" ht="24.95" customHeight="1"/>
    <row r="790" spans="2:15" s="61" customFormat="1" ht="24.95" customHeight="1"/>
    <row r="791" spans="2:15" s="61" customFormat="1" ht="24.95" customHeight="1"/>
    <row r="792" spans="2:15" s="61" customFormat="1" ht="24.95" customHeight="1"/>
    <row r="793" spans="2:15" s="61" customFormat="1" ht="24.95" customHeight="1">
      <c r="O793" s="50">
        <v>9</v>
      </c>
    </row>
    <row r="794" spans="2:15" s="61" customFormat="1" ht="30" customHeight="1">
      <c r="B794" s="208" t="s">
        <v>188</v>
      </c>
      <c r="C794" s="208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08"/>
      <c r="O794" s="208"/>
    </row>
    <row r="795" spans="2:15" s="61" customFormat="1" ht="15" customHeight="1"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/>
    </row>
    <row r="796" spans="2:15" s="61" customFormat="1" ht="24.95" customHeight="1">
      <c r="B796" s="249" t="s">
        <v>15</v>
      </c>
      <c r="C796" s="249"/>
      <c r="D796" s="249"/>
      <c r="E796" s="249"/>
      <c r="F796" s="249"/>
      <c r="G796" s="249"/>
      <c r="H796" s="249"/>
      <c r="M796" s="21"/>
      <c r="N796" s="21"/>
      <c r="O796"/>
    </row>
    <row r="797" spans="2:15" s="61" customFormat="1" ht="24.95" customHeight="1">
      <c r="B797" s="136" t="s">
        <v>47</v>
      </c>
      <c r="C797" s="237" t="s">
        <v>116</v>
      </c>
      <c r="D797" s="237"/>
      <c r="E797" s="237" t="s">
        <v>117</v>
      </c>
      <c r="F797" s="237"/>
      <c r="G797" s="260" t="s">
        <v>0</v>
      </c>
      <c r="H797" s="260"/>
      <c r="M797" s="21"/>
      <c r="N797" s="21"/>
      <c r="O797"/>
    </row>
    <row r="798" spans="2:15" s="61" customFormat="1" ht="24.95" customHeight="1">
      <c r="B798" s="43" t="s">
        <v>189</v>
      </c>
      <c r="C798" s="255">
        <v>593930</v>
      </c>
      <c r="D798" s="255"/>
      <c r="E798" s="255">
        <v>60448</v>
      </c>
      <c r="F798" s="255"/>
      <c r="G798" s="256">
        <f>C798+E798</f>
        <v>654378</v>
      </c>
      <c r="H798" s="257"/>
      <c r="M798" s="21"/>
      <c r="N798" s="21"/>
      <c r="O798"/>
    </row>
    <row r="799" spans="2:15" s="61" customFormat="1" ht="24.95" customHeight="1">
      <c r="B799" s="43" t="s">
        <v>178</v>
      </c>
      <c r="C799" s="255">
        <v>646936</v>
      </c>
      <c r="D799" s="255"/>
      <c r="E799" s="255">
        <v>72783</v>
      </c>
      <c r="F799" s="255"/>
      <c r="G799" s="256">
        <f>C799+E799</f>
        <v>719719</v>
      </c>
      <c r="H799" s="257"/>
      <c r="M799" s="21"/>
      <c r="N799" s="21"/>
      <c r="O799"/>
    </row>
    <row r="800" spans="2:15" s="61" customFormat="1" ht="24.95" customHeight="1">
      <c r="B800" s="118" t="s">
        <v>57</v>
      </c>
      <c r="C800" s="239">
        <f>(C799-C798)/C798</f>
        <v>8.9246207465526237E-2</v>
      </c>
      <c r="D800" s="239"/>
      <c r="E800" s="239">
        <f>(E799-E798)/E798</f>
        <v>0.20405968766543145</v>
      </c>
      <c r="F800" s="239"/>
      <c r="G800" s="239">
        <f>(G799-G798)/G798</f>
        <v>9.985207326652179E-2</v>
      </c>
      <c r="H800" s="239"/>
      <c r="M800" s="21"/>
      <c r="N800"/>
      <c r="O800" s="48"/>
    </row>
    <row r="801" spans="2:10" s="61" customFormat="1" ht="24.95" customHeight="1"/>
    <row r="802" spans="2:10" s="61" customFormat="1" ht="24.95" customHeight="1"/>
    <row r="803" spans="2:10" s="61" customFormat="1" ht="24.95" customHeight="1"/>
    <row r="804" spans="2:10" s="61" customFormat="1" ht="24.95" customHeight="1"/>
    <row r="805" spans="2:10" s="61" customFormat="1" ht="24.95" customHeight="1"/>
    <row r="806" spans="2:10" s="61" customFormat="1" ht="24.95" customHeight="1"/>
    <row r="807" spans="2:10" s="61" customFormat="1" ht="24.95" customHeight="1"/>
    <row r="808" spans="2:10" s="61" customFormat="1" ht="24.95" customHeight="1"/>
    <row r="809" spans="2:10" s="61" customFormat="1" ht="24.95" customHeight="1"/>
    <row r="810" spans="2:10" s="61" customFormat="1" ht="24.95" customHeight="1"/>
    <row r="811" spans="2:10" s="61" customFormat="1" ht="24.95" customHeight="1"/>
    <row r="812" spans="2:10" s="61" customFormat="1" ht="24.95" customHeight="1">
      <c r="B812" s="249" t="s">
        <v>17</v>
      </c>
      <c r="C812" s="249"/>
      <c r="D812" s="249"/>
      <c r="E812" s="249"/>
      <c r="F812" s="249"/>
      <c r="G812" s="249"/>
      <c r="H812" s="249"/>
      <c r="I812" s="249"/>
      <c r="J812" s="249"/>
    </row>
    <row r="813" spans="2:10" s="61" customFormat="1" ht="24.95" customHeight="1">
      <c r="B813" s="136" t="s">
        <v>47</v>
      </c>
      <c r="C813" s="237" t="s">
        <v>114</v>
      </c>
      <c r="D813" s="237"/>
      <c r="E813" s="237" t="s">
        <v>115</v>
      </c>
      <c r="F813" s="237"/>
      <c r="G813" s="260" t="s">
        <v>56</v>
      </c>
      <c r="H813" s="260"/>
      <c r="I813" s="238" t="s">
        <v>20</v>
      </c>
      <c r="J813" s="238"/>
    </row>
    <row r="814" spans="2:10" s="61" customFormat="1" ht="24.95" customHeight="1">
      <c r="B814" s="43" t="s">
        <v>189</v>
      </c>
      <c r="C814" s="255">
        <v>1259884</v>
      </c>
      <c r="D814" s="255"/>
      <c r="E814" s="255">
        <v>99986</v>
      </c>
      <c r="F814" s="255"/>
      <c r="G814" s="256">
        <f>C814+E814</f>
        <v>1359870</v>
      </c>
      <c r="H814" s="257"/>
      <c r="I814" s="258">
        <v>0.16880000000000001</v>
      </c>
      <c r="J814" s="259"/>
    </row>
    <row r="815" spans="2:10" s="61" customFormat="1" ht="24.95" customHeight="1">
      <c r="B815" s="43" t="s">
        <v>178</v>
      </c>
      <c r="C815" s="255">
        <v>1339408</v>
      </c>
      <c r="D815" s="255"/>
      <c r="E815" s="255">
        <v>125255</v>
      </c>
      <c r="F815" s="255"/>
      <c r="G815" s="256">
        <f>C815+E815</f>
        <v>1464663</v>
      </c>
      <c r="H815" s="257"/>
      <c r="I815" s="258">
        <v>0.1759</v>
      </c>
      <c r="J815" s="259"/>
    </row>
    <row r="816" spans="2:10" s="61" customFormat="1" ht="24.95" customHeight="1">
      <c r="B816" s="118" t="s">
        <v>57</v>
      </c>
      <c r="C816" s="239">
        <f>(C815-C814)/C814</f>
        <v>6.3120096770813816E-2</v>
      </c>
      <c r="D816" s="239"/>
      <c r="E816" s="239">
        <f>(E815-E814)/E814</f>
        <v>0.25272538155341751</v>
      </c>
      <c r="F816" s="239"/>
      <c r="G816" s="239">
        <f>(G815-G814)/G814</f>
        <v>7.7061042599660262E-2</v>
      </c>
      <c r="H816" s="239"/>
      <c r="I816" s="239">
        <f>(I815-I814)/I814</f>
        <v>4.2061611374407552E-2</v>
      </c>
      <c r="J816" s="239"/>
    </row>
    <row r="817" s="61" customFormat="1" ht="24.95" customHeight="1"/>
    <row r="818" s="61" customFormat="1" ht="24.95" customHeight="1"/>
    <row r="819" s="61" customFormat="1" ht="24.95" customHeight="1"/>
    <row r="820" s="61" customFormat="1" ht="24.95" customHeight="1"/>
    <row r="821" s="61" customFormat="1" ht="24.95" customHeight="1"/>
    <row r="822" s="61" customFormat="1" ht="24.95" customHeight="1"/>
    <row r="823" s="61" customFormat="1" ht="24.95" customHeight="1"/>
    <row r="824" s="61" customFormat="1" ht="24.95" customHeight="1"/>
    <row r="825" s="61" customFormat="1" ht="24.95" customHeight="1"/>
    <row r="826" s="61" customFormat="1" ht="24.95" customHeight="1"/>
    <row r="827" s="61" customFormat="1" ht="24.95" customHeight="1"/>
    <row r="828" s="61" customFormat="1" ht="24.95" customHeight="1"/>
    <row r="829" s="61" customFormat="1" ht="24.95" customHeight="1"/>
    <row r="830" s="61" customFormat="1" ht="24.95" customHeight="1"/>
    <row r="831" s="61" customFormat="1" ht="24.95" customHeight="1"/>
    <row r="832" s="61" customFormat="1" ht="24.95" customHeight="1"/>
    <row r="833" s="61" customFormat="1" ht="24.95" customHeight="1"/>
    <row r="834" s="61" customFormat="1" ht="24.95" customHeight="1"/>
    <row r="835" s="61" customFormat="1" ht="24.95" customHeight="1"/>
    <row r="836" s="61" customFormat="1" ht="24.95" customHeight="1"/>
    <row r="837" s="61" customFormat="1" ht="24.95" customHeight="1"/>
    <row r="838" s="61" customFormat="1" ht="24.95" customHeight="1"/>
    <row r="839" s="61" customFormat="1" ht="24.95" customHeight="1"/>
    <row r="840" s="61" customFormat="1" ht="24.95" customHeight="1"/>
    <row r="841" s="61" customFormat="1" ht="24.95" customHeight="1"/>
    <row r="842" s="61" customFormat="1" ht="24.95" customHeight="1"/>
    <row r="843" s="61" customFormat="1" ht="24.95" customHeight="1"/>
    <row r="844" s="61" customFormat="1" ht="24.95" customHeight="1"/>
    <row r="845" s="61" customFormat="1" ht="24.95" customHeight="1"/>
    <row r="846" s="61" customFormat="1" ht="24.95" customHeight="1"/>
    <row r="847" s="61" customFormat="1" ht="24.95" customHeight="1"/>
    <row r="848" s="61" customFormat="1" ht="24.95" customHeight="1"/>
    <row r="849" spans="2:15" s="61" customFormat="1" ht="24.95" customHeight="1"/>
    <row r="850" spans="2:15" s="61" customFormat="1" ht="24.95" customHeight="1"/>
    <row r="851" spans="2:15" s="61" customFormat="1" ht="24.95" customHeight="1"/>
    <row r="852" spans="2:15" s="61" customFormat="1" ht="24.95" customHeight="1"/>
    <row r="853" spans="2:15" s="61" customFormat="1" ht="24.95" customHeight="1"/>
    <row r="854" spans="2:15" s="61" customFormat="1" ht="24.95" customHeight="1"/>
    <row r="855" spans="2:15" s="61" customFormat="1" ht="24.95" customHeight="1"/>
    <row r="856" spans="2:15" s="61" customFormat="1" ht="24.95" customHeight="1">
      <c r="O856" s="50">
        <v>10</v>
      </c>
    </row>
    <row r="857" spans="2:15" ht="39.950000000000003" customHeight="1">
      <c r="B857" s="207" t="s">
        <v>169</v>
      </c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</row>
    <row r="858" spans="2:15" ht="15" customHeight="1"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</row>
    <row r="859" spans="2:15" ht="30" customHeight="1">
      <c r="B859" s="208" t="s">
        <v>165</v>
      </c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08"/>
      <c r="O859" s="208"/>
    </row>
    <row r="860" spans="2:15" ht="15" customHeight="1">
      <c r="B860" s="112"/>
      <c r="C860" s="112"/>
      <c r="D860" s="112"/>
      <c r="E860" s="112"/>
      <c r="F860" s="112"/>
      <c r="G860" s="112"/>
    </row>
    <row r="861" spans="2:15" ht="24.95" customHeight="1">
      <c r="B861" s="254" t="s">
        <v>22</v>
      </c>
      <c r="C861" s="254"/>
      <c r="D861" s="254"/>
      <c r="E861" s="254"/>
      <c r="F861" s="254"/>
      <c r="G861" s="254"/>
      <c r="H861" s="254"/>
      <c r="I861" s="254"/>
      <c r="J861" s="254"/>
    </row>
    <row r="862" spans="2:15" ht="24.95" customHeight="1">
      <c r="B862" s="248" t="s">
        <v>48</v>
      </c>
      <c r="C862" s="253" t="s">
        <v>70</v>
      </c>
      <c r="D862" s="253"/>
      <c r="E862" s="253"/>
      <c r="F862" s="253" t="s">
        <v>71</v>
      </c>
      <c r="G862" s="253"/>
      <c r="H862" s="253"/>
      <c r="I862" s="177" t="s">
        <v>76</v>
      </c>
      <c r="J862" s="177" t="s">
        <v>77</v>
      </c>
    </row>
    <row r="863" spans="2:15" ht="24.95" customHeight="1">
      <c r="B863" s="248"/>
      <c r="C863" s="182" t="s">
        <v>103</v>
      </c>
      <c r="D863" s="182" t="s">
        <v>104</v>
      </c>
      <c r="E863" s="133" t="s">
        <v>105</v>
      </c>
      <c r="F863" s="182" t="s">
        <v>106</v>
      </c>
      <c r="G863" s="182" t="s">
        <v>107</v>
      </c>
      <c r="H863" s="133" t="s">
        <v>108</v>
      </c>
      <c r="I863" s="196" t="s">
        <v>175</v>
      </c>
      <c r="J863" s="196" t="s">
        <v>176</v>
      </c>
      <c r="K863" s="12"/>
      <c r="L863" s="12"/>
      <c r="M863" s="70"/>
      <c r="N863" s="12"/>
    </row>
    <row r="864" spans="2:15" ht="24.95" customHeight="1">
      <c r="B864" s="104" t="s">
        <v>5</v>
      </c>
      <c r="C864" s="102">
        <v>9891</v>
      </c>
      <c r="D864" s="102">
        <v>382</v>
      </c>
      <c r="E864" s="190">
        <f>SUM(C864:D864)</f>
        <v>10273</v>
      </c>
      <c r="F864" s="102">
        <v>26949</v>
      </c>
      <c r="G864" s="102">
        <v>669</v>
      </c>
      <c r="H864" s="190">
        <f>SUM(F864:G864)</f>
        <v>27618</v>
      </c>
      <c r="I864" s="155">
        <v>0.12481132331275591</v>
      </c>
      <c r="J864" s="157">
        <v>2.688406502482235</v>
      </c>
      <c r="K864" s="12"/>
      <c r="L864" s="73"/>
      <c r="M864" s="70"/>
      <c r="N864" s="12"/>
    </row>
    <row r="865" spans="2:15" ht="24.95" customHeight="1">
      <c r="B865" s="104" t="s">
        <v>6</v>
      </c>
      <c r="C865" s="102">
        <v>18378</v>
      </c>
      <c r="D865" s="102">
        <v>2923</v>
      </c>
      <c r="E865" s="190">
        <f t="shared" ref="E865:E872" si="21">SUM(C865:D865)</f>
        <v>21301</v>
      </c>
      <c r="F865" s="102">
        <v>40856</v>
      </c>
      <c r="G865" s="102">
        <v>4298</v>
      </c>
      <c r="H865" s="190">
        <f t="shared" ref="H865:H872" si="22">SUM(F865:G865)</f>
        <v>45154</v>
      </c>
      <c r="I865" s="155">
        <v>0.25662097342517448</v>
      </c>
      <c r="J865" s="157">
        <v>2.1198065818506175</v>
      </c>
      <c r="K865" s="12"/>
      <c r="L865" s="73"/>
      <c r="M865" s="70"/>
      <c r="N865" s="12"/>
    </row>
    <row r="866" spans="2:15" ht="24.95" customHeight="1">
      <c r="B866" s="104" t="s">
        <v>27</v>
      </c>
      <c r="C866" s="102">
        <v>18893</v>
      </c>
      <c r="D866" s="102">
        <v>1408</v>
      </c>
      <c r="E866" s="190">
        <f t="shared" si="21"/>
        <v>20301</v>
      </c>
      <c r="F866" s="102">
        <v>55410</v>
      </c>
      <c r="G866" s="102">
        <v>2299</v>
      </c>
      <c r="H866" s="190">
        <f t="shared" si="22"/>
        <v>57709</v>
      </c>
      <c r="I866" s="155">
        <v>0.21676532896614931</v>
      </c>
      <c r="J866" s="157">
        <v>2.8426678488744397</v>
      </c>
      <c r="K866" s="12"/>
      <c r="L866" s="73"/>
      <c r="M866" s="71"/>
      <c r="N866" s="12"/>
    </row>
    <row r="867" spans="2:15" ht="24.95" customHeight="1">
      <c r="B867" s="104" t="s">
        <v>8</v>
      </c>
      <c r="C867" s="102">
        <v>1081</v>
      </c>
      <c r="D867" s="102">
        <v>98</v>
      </c>
      <c r="E867" s="190">
        <f t="shared" si="21"/>
        <v>1179</v>
      </c>
      <c r="F867" s="102">
        <v>6573</v>
      </c>
      <c r="G867" s="102">
        <v>390</v>
      </c>
      <c r="H867" s="190">
        <f t="shared" si="22"/>
        <v>6963</v>
      </c>
      <c r="I867" s="155">
        <v>0.16712269585253456</v>
      </c>
      <c r="J867" s="157">
        <v>5.9058524173027989</v>
      </c>
      <c r="K867" s="12"/>
      <c r="L867" s="73"/>
      <c r="M867" s="71"/>
      <c r="N867" s="12"/>
    </row>
    <row r="868" spans="2:15" ht="24.95" customHeight="1">
      <c r="B868" s="104" t="s">
        <v>9</v>
      </c>
      <c r="C868" s="102">
        <v>6048</v>
      </c>
      <c r="D868" s="102">
        <v>7354</v>
      </c>
      <c r="E868" s="190">
        <f t="shared" si="21"/>
        <v>13402</v>
      </c>
      <c r="F868" s="102">
        <v>17387</v>
      </c>
      <c r="G868" s="102">
        <v>12594</v>
      </c>
      <c r="H868" s="190">
        <f t="shared" si="22"/>
        <v>29981</v>
      </c>
      <c r="I868" s="155">
        <v>0.19265518570877779</v>
      </c>
      <c r="J868" s="157">
        <v>2.2370541710192509</v>
      </c>
      <c r="K868" s="12"/>
      <c r="L868" s="73"/>
      <c r="M868" s="71"/>
      <c r="N868" s="12"/>
    </row>
    <row r="869" spans="2:15" ht="24.95" customHeight="1">
      <c r="B869" s="104" t="s">
        <v>10</v>
      </c>
      <c r="C869" s="102">
        <v>3717</v>
      </c>
      <c r="D869" s="102">
        <v>1877</v>
      </c>
      <c r="E869" s="190">
        <f t="shared" si="21"/>
        <v>5594</v>
      </c>
      <c r="F869" s="102">
        <v>9776</v>
      </c>
      <c r="G869" s="102">
        <v>4154</v>
      </c>
      <c r="H869" s="190">
        <f t="shared" si="22"/>
        <v>13930</v>
      </c>
      <c r="I869" s="155">
        <v>0.18723118279569892</v>
      </c>
      <c r="J869" s="157">
        <v>2.4901680371826957</v>
      </c>
      <c r="K869" s="12"/>
      <c r="L869" s="73"/>
      <c r="M869" s="71"/>
      <c r="N869" s="12"/>
    </row>
    <row r="870" spans="2:15" ht="24.95" customHeight="1">
      <c r="B870" s="104" t="s">
        <v>11</v>
      </c>
      <c r="C870" s="102">
        <v>11239</v>
      </c>
      <c r="D870" s="102">
        <v>703</v>
      </c>
      <c r="E870" s="190">
        <f t="shared" si="21"/>
        <v>11942</v>
      </c>
      <c r="F870" s="102">
        <v>67650</v>
      </c>
      <c r="G870" s="102">
        <v>2368</v>
      </c>
      <c r="H870" s="190">
        <f t="shared" si="22"/>
        <v>70018</v>
      </c>
      <c r="I870" s="155">
        <v>0.49970025692263775</v>
      </c>
      <c r="J870" s="157">
        <v>5.8631719979902863</v>
      </c>
      <c r="K870" s="12"/>
      <c r="L870" s="73"/>
      <c r="M870" s="71"/>
      <c r="N870" s="12"/>
    </row>
    <row r="871" spans="2:15" ht="24.95" customHeight="1">
      <c r="B871" s="104" t="s">
        <v>12</v>
      </c>
      <c r="C871" s="102">
        <v>3307</v>
      </c>
      <c r="D871" s="102">
        <v>5439</v>
      </c>
      <c r="E871" s="190">
        <f t="shared" si="21"/>
        <v>8746</v>
      </c>
      <c r="F871" s="102">
        <v>8015</v>
      </c>
      <c r="G871" s="102">
        <v>10551</v>
      </c>
      <c r="H871" s="190">
        <f t="shared" si="22"/>
        <v>18566</v>
      </c>
      <c r="I871" s="155">
        <v>0.47989040529363108</v>
      </c>
      <c r="J871" s="157">
        <v>2.1227989938257488</v>
      </c>
      <c r="K871" s="12"/>
      <c r="L871" s="73"/>
      <c r="M871" s="70"/>
      <c r="N871" s="12"/>
    </row>
    <row r="872" spans="2:15" ht="24.95" customHeight="1">
      <c r="B872" s="104" t="s">
        <v>13</v>
      </c>
      <c r="C872" s="102">
        <v>7753</v>
      </c>
      <c r="D872" s="102">
        <v>1153</v>
      </c>
      <c r="E872" s="190">
        <f t="shared" si="21"/>
        <v>8906</v>
      </c>
      <c r="F872" s="102">
        <v>18416</v>
      </c>
      <c r="G872" s="102">
        <v>1853</v>
      </c>
      <c r="H872" s="190">
        <f t="shared" si="22"/>
        <v>20269</v>
      </c>
      <c r="I872" s="155">
        <v>0.20902772048510848</v>
      </c>
      <c r="J872" s="157">
        <v>2.2758814282506177</v>
      </c>
      <c r="K872" s="12"/>
      <c r="L872" s="12"/>
      <c r="M872" s="70"/>
      <c r="N872" s="12"/>
    </row>
    <row r="873" spans="2:15" ht="24.95" customHeight="1">
      <c r="B873" s="149" t="s">
        <v>16</v>
      </c>
      <c r="C873" s="191">
        <f>SUM(C864:C872)</f>
        <v>80307</v>
      </c>
      <c r="D873" s="191">
        <f>SUM(D864:D872)</f>
        <v>21337</v>
      </c>
      <c r="E873" s="131">
        <f>SUM(C873:D873)</f>
        <v>101644</v>
      </c>
      <c r="F873" s="191">
        <f>SUM(F864:F872)</f>
        <v>251032</v>
      </c>
      <c r="G873" s="191">
        <f>SUM(G864:G872)</f>
        <v>39176</v>
      </c>
      <c r="H873" s="131">
        <f>SUM(F873:G873)</f>
        <v>290208</v>
      </c>
      <c r="I873" s="180">
        <v>0.23965870634111858</v>
      </c>
      <c r="J873" s="181">
        <v>2.8551414741647316</v>
      </c>
      <c r="K873" s="12"/>
      <c r="L873" s="12"/>
      <c r="M873" s="70"/>
      <c r="N873" s="12"/>
    </row>
    <row r="874" spans="2:15" ht="24.95" customHeight="1">
      <c r="B874" s="261"/>
      <c r="C874" s="261"/>
      <c r="D874" s="261"/>
      <c r="E874" s="261"/>
      <c r="F874" s="261"/>
      <c r="G874" s="261"/>
      <c r="H874" s="261"/>
      <c r="I874" s="261"/>
      <c r="J874" s="261"/>
      <c r="K874" s="261"/>
      <c r="L874" s="261"/>
      <c r="M874" s="261"/>
      <c r="N874" s="261"/>
      <c r="O874" s="261"/>
    </row>
    <row r="875" spans="2:15" s="59" customFormat="1" ht="24.95" customHeight="1">
      <c r="B875" s="262"/>
      <c r="C875" s="262"/>
      <c r="D875" s="262"/>
      <c r="E875" s="262"/>
      <c r="F875" s="262"/>
      <c r="G875" s="262"/>
      <c r="H875" s="262"/>
      <c r="I875" s="262"/>
      <c r="J875" s="262"/>
      <c r="K875" s="72"/>
      <c r="L875" s="72"/>
      <c r="M875" s="72"/>
      <c r="N875" s="72"/>
    </row>
    <row r="876" spans="2:15" ht="24.95" customHeight="1">
      <c r="B876" s="2"/>
      <c r="C876" s="2"/>
      <c r="D876" s="2"/>
      <c r="E876" s="2"/>
      <c r="G876" s="2"/>
      <c r="H876" s="2"/>
      <c r="I876" s="2"/>
      <c r="J876" s="2"/>
    </row>
    <row r="877" spans="2:15" ht="24.95" customHeight="1">
      <c r="B877" s="2"/>
      <c r="C877" s="2"/>
      <c r="D877" s="2"/>
      <c r="E877" s="2"/>
      <c r="G877" s="2"/>
      <c r="H877" s="2"/>
      <c r="I877" s="2"/>
      <c r="J877" s="2"/>
    </row>
    <row r="878" spans="2:15" ht="24.95" customHeight="1">
      <c r="B878" s="2"/>
      <c r="C878" s="2"/>
      <c r="D878" s="2"/>
      <c r="E878" s="2"/>
      <c r="G878" s="2"/>
      <c r="H878" s="2"/>
      <c r="I878" s="2"/>
      <c r="J878" s="2"/>
    </row>
    <row r="879" spans="2:15" ht="24.95" customHeight="1">
      <c r="B879" s="2"/>
      <c r="C879" s="2"/>
      <c r="D879" s="2"/>
      <c r="E879" s="2"/>
      <c r="G879" s="2"/>
      <c r="H879" s="2"/>
      <c r="I879" s="2"/>
      <c r="J879" s="2"/>
    </row>
    <row r="880" spans="2:15" ht="24.95" customHeight="1">
      <c r="B880" s="2"/>
      <c r="C880" s="2"/>
      <c r="D880" s="2"/>
      <c r="E880" s="2"/>
      <c r="G880" s="2"/>
      <c r="H880" s="2"/>
      <c r="I880" s="2"/>
      <c r="J880" s="2"/>
    </row>
    <row r="881" spans="2:15" ht="24.95" customHeight="1">
      <c r="B881" s="2"/>
      <c r="C881" s="2"/>
      <c r="D881" s="2"/>
      <c r="E881" s="2"/>
      <c r="G881" s="2"/>
      <c r="H881" s="2"/>
      <c r="I881" s="2"/>
      <c r="J881" s="2"/>
    </row>
    <row r="882" spans="2:15" ht="24.95" customHeight="1">
      <c r="B882" s="2"/>
      <c r="C882" s="2"/>
      <c r="D882" s="2"/>
      <c r="E882" s="2"/>
      <c r="G882" s="2"/>
      <c r="H882" s="2"/>
      <c r="I882" s="2"/>
      <c r="J882" s="2"/>
    </row>
    <row r="883" spans="2:15" ht="24.95" customHeight="1">
      <c r="B883" s="2"/>
      <c r="C883" s="2"/>
      <c r="D883" s="2"/>
      <c r="E883" s="2"/>
      <c r="G883" s="2"/>
      <c r="H883" s="2"/>
      <c r="I883" s="2"/>
      <c r="J883" s="2"/>
    </row>
    <row r="884" spans="2:15" ht="24.95" customHeight="1">
      <c r="B884" s="2"/>
      <c r="C884" s="2"/>
      <c r="D884" s="2"/>
      <c r="E884" s="2"/>
      <c r="G884" s="2"/>
      <c r="H884" s="2"/>
      <c r="I884" s="2"/>
      <c r="J884" s="2"/>
    </row>
    <row r="885" spans="2:15" ht="30" customHeight="1">
      <c r="B885" s="208" t="s">
        <v>190</v>
      </c>
      <c r="C885" s="208"/>
      <c r="D885" s="208"/>
      <c r="E885" s="208"/>
      <c r="F885" s="208"/>
      <c r="G885" s="208"/>
      <c r="H885" s="208"/>
      <c r="I885" s="208"/>
      <c r="J885" s="208"/>
      <c r="K885" s="208"/>
      <c r="L885" s="208"/>
      <c r="M885" s="208"/>
      <c r="N885" s="208"/>
      <c r="O885" s="208"/>
    </row>
    <row r="886" spans="2:15" ht="15" customHeight="1">
      <c r="B886" s="112"/>
      <c r="C886" s="112"/>
      <c r="D886" s="112"/>
      <c r="E886" s="112"/>
      <c r="F886" s="112"/>
      <c r="G886" s="112"/>
    </row>
    <row r="887" spans="2:15" ht="24.95" customHeight="1">
      <c r="B887" s="249" t="s">
        <v>15</v>
      </c>
      <c r="C887" s="249"/>
      <c r="D887" s="249"/>
      <c r="E887" s="249"/>
      <c r="F887" s="249"/>
      <c r="G887" s="249"/>
      <c r="H887" s="249"/>
    </row>
    <row r="888" spans="2:15" ht="24.95" customHeight="1">
      <c r="B888" s="137" t="s">
        <v>47</v>
      </c>
      <c r="C888" s="237" t="s">
        <v>90</v>
      </c>
      <c r="D888" s="237"/>
      <c r="E888" s="237" t="s">
        <v>91</v>
      </c>
      <c r="F888" s="237"/>
      <c r="G888" s="238" t="s">
        <v>0</v>
      </c>
      <c r="H888" s="238"/>
    </row>
    <row r="889" spans="2:15" ht="24.95" customHeight="1">
      <c r="B889" s="43" t="s">
        <v>180</v>
      </c>
      <c r="C889" s="255">
        <v>64319</v>
      </c>
      <c r="D889" s="255"/>
      <c r="E889" s="255">
        <v>23783</v>
      </c>
      <c r="F889" s="255"/>
      <c r="G889" s="256">
        <f>C889+E889</f>
        <v>88102</v>
      </c>
      <c r="H889" s="257"/>
    </row>
    <row r="890" spans="2:15" ht="24.95" customHeight="1">
      <c r="B890" s="43" t="s">
        <v>177</v>
      </c>
      <c r="C890" s="255">
        <v>80307</v>
      </c>
      <c r="D890" s="255"/>
      <c r="E890" s="255">
        <v>21337</v>
      </c>
      <c r="F890" s="255"/>
      <c r="G890" s="256">
        <f>C890+E890</f>
        <v>101644</v>
      </c>
      <c r="H890" s="257"/>
    </row>
    <row r="891" spans="2:15" ht="24.95" customHeight="1">
      <c r="B891" s="110" t="s">
        <v>57</v>
      </c>
      <c r="C891" s="239">
        <f>(C890-C889)/C889</f>
        <v>0.24857351637929695</v>
      </c>
      <c r="D891" s="239"/>
      <c r="E891" s="239">
        <f>(E890-E889)/E889</f>
        <v>-0.10284657108018333</v>
      </c>
      <c r="F891" s="239"/>
      <c r="G891" s="239">
        <f>(G890-G889)/G889</f>
        <v>0.15370820185693854</v>
      </c>
      <c r="H891" s="239"/>
    </row>
    <row r="892" spans="2:15" ht="24.95" customHeight="1"/>
    <row r="893" spans="2:15" ht="24.95" customHeight="1"/>
    <row r="894" spans="2:15" ht="24.95" customHeight="1"/>
    <row r="895" spans="2:15" ht="24.95" customHeight="1"/>
    <row r="896" spans="2:15" ht="24.95" customHeight="1"/>
    <row r="897" spans="2:10" ht="24.95" customHeight="1"/>
    <row r="898" spans="2:10" ht="24.95" customHeight="1"/>
    <row r="899" spans="2:10" ht="24.95" customHeight="1">
      <c r="I899" s="21"/>
    </row>
    <row r="900" spans="2:10" ht="24.95" customHeight="1"/>
    <row r="901" spans="2:10" ht="24.95" customHeight="1"/>
    <row r="902" spans="2:10" ht="24.95" customHeight="1"/>
    <row r="903" spans="2:10" ht="24.95" customHeight="1"/>
    <row r="904" spans="2:10" ht="24.95" customHeight="1">
      <c r="B904" s="249" t="s">
        <v>17</v>
      </c>
      <c r="C904" s="249"/>
      <c r="D904" s="249"/>
      <c r="E904" s="249"/>
      <c r="F904" s="249"/>
      <c r="G904" s="249"/>
      <c r="H904" s="249"/>
      <c r="I904" s="249"/>
      <c r="J904" s="249"/>
    </row>
    <row r="905" spans="2:10" ht="24.95" customHeight="1">
      <c r="B905" s="136" t="s">
        <v>47</v>
      </c>
      <c r="C905" s="237" t="s">
        <v>92</v>
      </c>
      <c r="D905" s="237"/>
      <c r="E905" s="237" t="s">
        <v>93</v>
      </c>
      <c r="F905" s="237"/>
      <c r="G905" s="238" t="s">
        <v>1</v>
      </c>
      <c r="H905" s="238"/>
      <c r="I905" s="238" t="s">
        <v>20</v>
      </c>
      <c r="J905" s="238"/>
    </row>
    <row r="906" spans="2:10" ht="24.95" customHeight="1">
      <c r="B906" s="43" t="s">
        <v>180</v>
      </c>
      <c r="C906" s="255">
        <v>209681</v>
      </c>
      <c r="D906" s="255"/>
      <c r="E906" s="255">
        <v>42748</v>
      </c>
      <c r="F906" s="255"/>
      <c r="G906" s="256">
        <f>C906+E906</f>
        <v>252429</v>
      </c>
      <c r="H906" s="257"/>
      <c r="I906" s="258">
        <v>0.21560000000000001</v>
      </c>
      <c r="J906" s="259"/>
    </row>
    <row r="907" spans="2:10" ht="24.95" customHeight="1">
      <c r="B907" s="43" t="s">
        <v>177</v>
      </c>
      <c r="C907" s="255">
        <v>251032</v>
      </c>
      <c r="D907" s="255"/>
      <c r="E907" s="255">
        <v>39176</v>
      </c>
      <c r="F907" s="255"/>
      <c r="G907" s="256">
        <f>C907+E907</f>
        <v>290208</v>
      </c>
      <c r="H907" s="257"/>
      <c r="I907" s="258">
        <v>0.2397</v>
      </c>
      <c r="J907" s="259"/>
    </row>
    <row r="908" spans="2:10" ht="24.95" customHeight="1">
      <c r="B908" s="110" t="s">
        <v>57</v>
      </c>
      <c r="C908" s="239">
        <f>(C907-C906)/C906</f>
        <v>0.19720909381393642</v>
      </c>
      <c r="D908" s="239"/>
      <c r="E908" s="239">
        <f>(E907-E906)/E906</f>
        <v>-8.3559464770281644E-2</v>
      </c>
      <c r="F908" s="239"/>
      <c r="G908" s="239">
        <f>(G907-G906)/G906</f>
        <v>0.14966188512413392</v>
      </c>
      <c r="H908" s="239"/>
      <c r="I908" s="239">
        <f>(I907-I906)/I906</f>
        <v>0.11178107606679026</v>
      </c>
      <c r="J908" s="239"/>
    </row>
    <row r="909" spans="2:10" ht="24.95" customHeight="1"/>
    <row r="910" spans="2:10" ht="24.95" customHeight="1"/>
    <row r="911" spans="2:10" ht="24.95" customHeight="1"/>
    <row r="912" spans="2:10" ht="24.95" customHeight="1"/>
    <row r="913" spans="2:15" ht="24.95" customHeight="1"/>
    <row r="914" spans="2:15" ht="24.95" customHeight="1"/>
    <row r="915" spans="2:15" ht="24.95" customHeight="1"/>
    <row r="916" spans="2:15" ht="24.95" customHeight="1"/>
    <row r="917" spans="2:15" ht="24.95" customHeight="1"/>
    <row r="918" spans="2:15" ht="24.95" customHeight="1"/>
    <row r="919" spans="2:15" ht="24.95" customHeight="1">
      <c r="O919" s="50">
        <v>11</v>
      </c>
    </row>
    <row r="920" spans="2:15" ht="30" customHeight="1">
      <c r="B920" s="208" t="s">
        <v>191</v>
      </c>
      <c r="C920" s="208"/>
      <c r="D920" s="208"/>
      <c r="E920" s="208"/>
      <c r="F920" s="208"/>
      <c r="G920" s="208"/>
      <c r="H920" s="208"/>
      <c r="I920" s="208"/>
      <c r="J920" s="208"/>
      <c r="K920" s="208"/>
      <c r="L920" s="208"/>
      <c r="M920" s="208"/>
      <c r="N920" s="208"/>
      <c r="O920" s="208"/>
    </row>
    <row r="921" spans="2:15" ht="15" customHeight="1"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</row>
    <row r="922" spans="2:15" ht="24.95" customHeight="1">
      <c r="B922" s="249" t="s">
        <v>15</v>
      </c>
      <c r="C922" s="249"/>
      <c r="D922" s="249"/>
      <c r="E922" s="249"/>
      <c r="F922" s="249"/>
      <c r="G922" s="249"/>
      <c r="H922" s="249"/>
      <c r="M922" s="21"/>
      <c r="N922" s="21"/>
    </row>
    <row r="923" spans="2:15" ht="24.95" customHeight="1">
      <c r="B923" s="137" t="s">
        <v>47</v>
      </c>
      <c r="C923" s="237" t="s">
        <v>116</v>
      </c>
      <c r="D923" s="237"/>
      <c r="E923" s="237" t="s">
        <v>117</v>
      </c>
      <c r="F923" s="237"/>
      <c r="G923" s="238" t="s">
        <v>0</v>
      </c>
      <c r="H923" s="238"/>
      <c r="M923" s="21"/>
      <c r="N923" s="21"/>
    </row>
    <row r="924" spans="2:15" ht="24.95" customHeight="1">
      <c r="B924" s="43" t="s">
        <v>189</v>
      </c>
      <c r="C924" s="255">
        <v>152978</v>
      </c>
      <c r="D924" s="255"/>
      <c r="E924" s="255">
        <v>84167</v>
      </c>
      <c r="F924" s="255"/>
      <c r="G924" s="256">
        <f>C924+E924</f>
        <v>237145</v>
      </c>
      <c r="H924" s="257"/>
      <c r="M924" s="21"/>
      <c r="N924" s="21"/>
    </row>
    <row r="925" spans="2:15" ht="24.95" customHeight="1">
      <c r="B925" s="43" t="s">
        <v>178</v>
      </c>
      <c r="C925" s="255">
        <v>181142</v>
      </c>
      <c r="D925" s="255"/>
      <c r="E925" s="255">
        <v>83325</v>
      </c>
      <c r="F925" s="255"/>
      <c r="G925" s="256">
        <f>C925+E925</f>
        <v>264467</v>
      </c>
      <c r="H925" s="257"/>
      <c r="M925" s="21"/>
      <c r="N925" s="21"/>
    </row>
    <row r="926" spans="2:15" ht="24.95" customHeight="1">
      <c r="B926" s="118" t="s">
        <v>57</v>
      </c>
      <c r="C926" s="239">
        <f>(C925-C924)/C924</f>
        <v>0.18410490397312032</v>
      </c>
      <c r="D926" s="239"/>
      <c r="E926" s="239">
        <f>(E925-E924)/E924</f>
        <v>-1.000392077655138E-2</v>
      </c>
      <c r="F926" s="239"/>
      <c r="G926" s="239">
        <f>(G925-G924)/G924</f>
        <v>0.11521221193784394</v>
      </c>
      <c r="H926" s="239"/>
      <c r="M926" s="21"/>
      <c r="O926" s="48"/>
    </row>
    <row r="927" spans="2:15" ht="24.95" customHeight="1"/>
    <row r="928" spans="2:15" ht="24.95" customHeight="1"/>
    <row r="929" spans="2:10" ht="24.95" customHeight="1"/>
    <row r="930" spans="2:10" ht="24.95" customHeight="1"/>
    <row r="931" spans="2:10" ht="24.95" customHeight="1"/>
    <row r="932" spans="2:10" ht="24.95" customHeight="1"/>
    <row r="933" spans="2:10" ht="24.95" customHeight="1"/>
    <row r="934" spans="2:10" ht="24.95" customHeight="1"/>
    <row r="935" spans="2:10" ht="24.95" customHeight="1"/>
    <row r="936" spans="2:10" ht="24.95" customHeight="1"/>
    <row r="937" spans="2:10" ht="24.95" customHeight="1"/>
    <row r="938" spans="2:10" ht="24.95" customHeight="1">
      <c r="B938" s="249" t="s">
        <v>17</v>
      </c>
      <c r="C938" s="249"/>
      <c r="D938" s="249"/>
      <c r="E938" s="249"/>
      <c r="F938" s="249"/>
      <c r="G938" s="249"/>
      <c r="H938" s="249"/>
      <c r="I938" s="249"/>
      <c r="J938" s="249"/>
    </row>
    <row r="939" spans="2:10" ht="24.95" customHeight="1">
      <c r="B939" s="137" t="s">
        <v>47</v>
      </c>
      <c r="C939" s="237" t="s">
        <v>114</v>
      </c>
      <c r="D939" s="237"/>
      <c r="E939" s="237" t="s">
        <v>115</v>
      </c>
      <c r="F939" s="237"/>
      <c r="G939" s="238" t="s">
        <v>56</v>
      </c>
      <c r="H939" s="238"/>
      <c r="I939" s="238" t="s">
        <v>20</v>
      </c>
      <c r="J939" s="238"/>
    </row>
    <row r="940" spans="2:10" ht="24.95" customHeight="1">
      <c r="B940" s="43" t="s">
        <v>189</v>
      </c>
      <c r="C940" s="255">
        <v>444295</v>
      </c>
      <c r="D940" s="255"/>
      <c r="E940" s="255">
        <v>139030</v>
      </c>
      <c r="F940" s="255"/>
      <c r="G940" s="256">
        <f>C940+E940</f>
        <v>583325</v>
      </c>
      <c r="H940" s="257"/>
      <c r="I940" s="258">
        <v>9.1300000000000006E-2</v>
      </c>
      <c r="J940" s="259"/>
    </row>
    <row r="941" spans="2:10" ht="24.95" customHeight="1">
      <c r="B941" s="43" t="s">
        <v>178</v>
      </c>
      <c r="C941" s="255">
        <v>519194</v>
      </c>
      <c r="D941" s="255"/>
      <c r="E941" s="255">
        <v>141826</v>
      </c>
      <c r="F941" s="255"/>
      <c r="G941" s="256">
        <f>C941+E941</f>
        <v>661020</v>
      </c>
      <c r="H941" s="257"/>
      <c r="I941" s="258">
        <v>0.1047</v>
      </c>
      <c r="J941" s="259"/>
    </row>
    <row r="942" spans="2:10" ht="24.95" customHeight="1">
      <c r="B942" s="118" t="s">
        <v>57</v>
      </c>
      <c r="C942" s="239">
        <f>(C941-C940)/C940</f>
        <v>0.16857943483496327</v>
      </c>
      <c r="D942" s="239"/>
      <c r="E942" s="239">
        <f>(E941-E940)/E940</f>
        <v>2.0110767460260377E-2</v>
      </c>
      <c r="F942" s="239"/>
      <c r="G942" s="239">
        <f>(G941-G940)/G940</f>
        <v>0.13319333133330477</v>
      </c>
      <c r="H942" s="239"/>
      <c r="I942" s="239">
        <f>(I941-I940)/I940</f>
        <v>0.14676889375684551</v>
      </c>
      <c r="J942" s="239"/>
    </row>
    <row r="943" spans="2:10" ht="24.95" customHeight="1"/>
    <row r="944" spans="2:10" ht="24.95" customHeight="1"/>
    <row r="945" ht="24.95" customHeight="1"/>
    <row r="946" ht="24.95" customHeight="1"/>
    <row r="947" ht="24.95" customHeight="1"/>
    <row r="948" ht="24.95" customHeight="1"/>
    <row r="949" ht="24.95" customHeight="1"/>
    <row r="950" ht="24.95" customHeight="1"/>
    <row r="951" ht="24.95" customHeight="1"/>
    <row r="952" ht="24.95" customHeight="1"/>
    <row r="953" ht="24.95" customHeight="1"/>
    <row r="954" ht="24.95" customHeight="1"/>
    <row r="955" ht="24.95" customHeight="1"/>
    <row r="956" ht="24.95" customHeight="1"/>
    <row r="957" ht="24.95" customHeight="1"/>
    <row r="958" ht="24.95" customHeight="1"/>
    <row r="959" ht="24.95" customHeight="1"/>
    <row r="960" ht="24.95" customHeight="1"/>
    <row r="961" ht="24.95" customHeight="1"/>
    <row r="962" ht="24.95" customHeight="1"/>
    <row r="963" ht="24.95" customHeight="1"/>
    <row r="964" ht="24.95" customHeight="1"/>
    <row r="965" ht="24.95" customHeight="1"/>
    <row r="966" ht="24.95" customHeight="1"/>
    <row r="967" ht="24.95" customHeight="1"/>
    <row r="968" ht="24.95" customHeight="1"/>
    <row r="969" ht="24.95" customHeight="1"/>
    <row r="970" ht="24.95" customHeight="1"/>
    <row r="971" ht="24.95" customHeight="1"/>
    <row r="972" ht="24.95" customHeight="1"/>
    <row r="973" ht="24.95" customHeight="1"/>
    <row r="974" ht="24.95" customHeight="1"/>
    <row r="975" ht="24.95" customHeight="1"/>
    <row r="976" ht="24.95" customHeight="1"/>
    <row r="977" spans="2:15" ht="24.95" customHeight="1"/>
    <row r="978" spans="2:15" ht="24.95" customHeight="1"/>
    <row r="979" spans="2:15" ht="24.95" customHeight="1"/>
    <row r="980" spans="2:15" ht="24.95" customHeight="1"/>
    <row r="981" spans="2:15" ht="24.95" customHeight="1"/>
    <row r="982" spans="2:15" ht="24.95" customHeight="1">
      <c r="O982" s="50">
        <v>12</v>
      </c>
    </row>
    <row r="983" spans="2:15" ht="39.950000000000003" customHeight="1">
      <c r="B983" s="207" t="s">
        <v>164</v>
      </c>
      <c r="C983" s="207"/>
      <c r="D983" s="207"/>
      <c r="E983" s="207"/>
      <c r="F983" s="207"/>
      <c r="G983" s="207"/>
      <c r="H983" s="207"/>
      <c r="I983" s="207"/>
      <c r="J983" s="207"/>
      <c r="K983" s="207"/>
      <c r="L983" s="207"/>
      <c r="M983" s="207"/>
      <c r="N983" s="207"/>
      <c r="O983" s="207"/>
    </row>
    <row r="984" spans="2:15" ht="15" customHeight="1"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</row>
    <row r="985" spans="2:15" ht="30" customHeight="1">
      <c r="B985" s="245" t="s">
        <v>165</v>
      </c>
      <c r="C985" s="245"/>
      <c r="D985" s="245"/>
      <c r="E985" s="245"/>
      <c r="F985" s="245"/>
      <c r="G985" s="245"/>
      <c r="H985" s="245"/>
      <c r="I985" s="245"/>
      <c r="J985" s="245"/>
      <c r="K985" s="245"/>
      <c r="L985" s="245"/>
      <c r="M985" s="245"/>
      <c r="N985" s="245"/>
      <c r="O985" s="245"/>
    </row>
    <row r="986" spans="2:15" ht="15" customHeight="1">
      <c r="B986" s="112"/>
      <c r="C986" s="112"/>
      <c r="D986" s="112"/>
      <c r="E986" s="112"/>
      <c r="F986" s="112"/>
      <c r="G986" s="112"/>
    </row>
    <row r="987" spans="2:15" ht="24.95" customHeight="1">
      <c r="B987" s="263" t="s">
        <v>82</v>
      </c>
      <c r="C987" s="263"/>
      <c r="D987" s="263"/>
      <c r="E987" s="263"/>
      <c r="F987" s="263"/>
      <c r="G987" s="263"/>
      <c r="H987" s="263"/>
      <c r="I987" s="263"/>
      <c r="J987" s="263"/>
    </row>
    <row r="988" spans="2:15" ht="24.95" customHeight="1">
      <c r="B988" s="250" t="s">
        <v>48</v>
      </c>
      <c r="C988" s="251" t="s">
        <v>70</v>
      </c>
      <c r="D988" s="251"/>
      <c r="E988" s="251"/>
      <c r="F988" s="251" t="s">
        <v>71</v>
      </c>
      <c r="G988" s="251"/>
      <c r="H988" s="251"/>
      <c r="I988" s="177" t="s">
        <v>76</v>
      </c>
      <c r="J988" s="177" t="s">
        <v>77</v>
      </c>
    </row>
    <row r="989" spans="2:15" ht="24.95" customHeight="1">
      <c r="B989" s="250"/>
      <c r="C989" s="147" t="s">
        <v>103</v>
      </c>
      <c r="D989" s="147" t="s">
        <v>104</v>
      </c>
      <c r="E989" s="129" t="s">
        <v>105</v>
      </c>
      <c r="F989" s="147" t="s">
        <v>106</v>
      </c>
      <c r="G989" s="147" t="s">
        <v>107</v>
      </c>
      <c r="H989" s="129" t="s">
        <v>108</v>
      </c>
      <c r="I989" s="176" t="s">
        <v>175</v>
      </c>
      <c r="J989" s="176" t="s">
        <v>176</v>
      </c>
      <c r="K989" s="12"/>
      <c r="L989" s="12"/>
      <c r="M989" s="70"/>
      <c r="N989" s="12"/>
    </row>
    <row r="990" spans="2:15" ht="24.95" customHeight="1">
      <c r="B990" s="104" t="s">
        <v>5</v>
      </c>
      <c r="C990" s="194">
        <v>1474</v>
      </c>
      <c r="D990" s="194">
        <v>14</v>
      </c>
      <c r="E990" s="190">
        <f>SUM(C990:D990)</f>
        <v>1488</v>
      </c>
      <c r="F990" s="194">
        <v>15680</v>
      </c>
      <c r="G990" s="194">
        <v>15</v>
      </c>
      <c r="H990" s="190">
        <f>SUM(F990:G990)</f>
        <v>15695</v>
      </c>
      <c r="I990" s="155">
        <v>0.59783947403839066</v>
      </c>
      <c r="J990" s="157">
        <v>10.54771505376344</v>
      </c>
      <c r="K990" s="12"/>
      <c r="L990" s="12"/>
      <c r="M990" s="70"/>
      <c r="N990" s="12"/>
    </row>
    <row r="991" spans="2:15" ht="24.95" customHeight="1">
      <c r="B991" s="104" t="s">
        <v>6</v>
      </c>
      <c r="C991" s="194">
        <v>5876</v>
      </c>
      <c r="D991" s="194">
        <v>6113</v>
      </c>
      <c r="E991" s="190">
        <f t="shared" ref="E991:E998" si="23">SUM(C991:D991)</f>
        <v>11989</v>
      </c>
      <c r="F991" s="194">
        <v>23543</v>
      </c>
      <c r="G991" s="194">
        <v>6913</v>
      </c>
      <c r="H991" s="190">
        <f t="shared" ref="H991:H998" si="24">SUM(F991:G991)</f>
        <v>30456</v>
      </c>
      <c r="I991" s="155">
        <v>0.42260830471017147</v>
      </c>
      <c r="J991" s="157">
        <v>2.5403286345816998</v>
      </c>
      <c r="K991" s="12"/>
      <c r="L991" s="73"/>
      <c r="M991" s="70"/>
      <c r="N991" s="12"/>
    </row>
    <row r="992" spans="2:15" ht="24.95" customHeight="1">
      <c r="B992" s="104" t="s">
        <v>27</v>
      </c>
      <c r="C992" s="194">
        <v>11800</v>
      </c>
      <c r="D992" s="194">
        <v>11994</v>
      </c>
      <c r="E992" s="190">
        <f t="shared" si="23"/>
        <v>23794</v>
      </c>
      <c r="F992" s="194">
        <v>20833</v>
      </c>
      <c r="G992" s="194">
        <v>13880</v>
      </c>
      <c r="H992" s="190">
        <f t="shared" si="24"/>
        <v>34713</v>
      </c>
      <c r="I992" s="155">
        <v>0.3763693847635074</v>
      </c>
      <c r="J992" s="157">
        <v>1.4588972009750356</v>
      </c>
      <c r="K992" s="12"/>
      <c r="L992" s="73"/>
      <c r="M992" s="156"/>
      <c r="N992" s="12"/>
    </row>
    <row r="993" spans="2:14" ht="24.95" customHeight="1">
      <c r="B993" s="104" t="s">
        <v>8</v>
      </c>
      <c r="C993" s="194">
        <v>1820</v>
      </c>
      <c r="D993" s="194">
        <v>3245</v>
      </c>
      <c r="E993" s="190">
        <f t="shared" si="23"/>
        <v>5065</v>
      </c>
      <c r="F993" s="194">
        <v>6394</v>
      </c>
      <c r="G993" s="194">
        <v>3256</v>
      </c>
      <c r="H993" s="190">
        <f t="shared" si="24"/>
        <v>9650</v>
      </c>
      <c r="I993" s="155">
        <v>0.26208772107710354</v>
      </c>
      <c r="J993" s="157">
        <v>1.9052319842053307</v>
      </c>
      <c r="K993" s="12"/>
      <c r="L993" s="73"/>
      <c r="M993" s="71"/>
      <c r="N993" s="12"/>
    </row>
    <row r="994" spans="2:14" ht="24.95" customHeight="1">
      <c r="B994" s="104" t="s">
        <v>9</v>
      </c>
      <c r="C994" s="194">
        <v>3492</v>
      </c>
      <c r="D994" s="194">
        <v>2143</v>
      </c>
      <c r="E994" s="190">
        <f t="shared" si="23"/>
        <v>5635</v>
      </c>
      <c r="F994" s="194">
        <v>4842</v>
      </c>
      <c r="G994" s="194">
        <v>2789</v>
      </c>
      <c r="H994" s="190">
        <f t="shared" si="24"/>
        <v>7631</v>
      </c>
      <c r="I994" s="155">
        <v>0.47265992765472475</v>
      </c>
      <c r="J994" s="157">
        <v>1.3542147293700089</v>
      </c>
      <c r="K994" s="12"/>
      <c r="L994" s="73"/>
      <c r="M994" s="71"/>
      <c r="N994" s="12"/>
    </row>
    <row r="995" spans="2:14" ht="24.95" customHeight="1">
      <c r="B995" s="104" t="s">
        <v>10</v>
      </c>
      <c r="C995" s="194">
        <v>2667</v>
      </c>
      <c r="D995" s="194">
        <v>277</v>
      </c>
      <c r="E995" s="190">
        <f t="shared" si="23"/>
        <v>2944</v>
      </c>
      <c r="F995" s="194">
        <v>6921</v>
      </c>
      <c r="G995" s="194">
        <v>323</v>
      </c>
      <c r="H995" s="190">
        <f t="shared" si="24"/>
        <v>7244</v>
      </c>
      <c r="I995" s="155">
        <v>0.16227598566308243</v>
      </c>
      <c r="J995" s="157">
        <v>2.4605978260869565</v>
      </c>
      <c r="K995" s="12"/>
      <c r="L995" s="73"/>
      <c r="M995" s="71"/>
      <c r="N995" s="12"/>
    </row>
    <row r="996" spans="2:14" ht="24.95" customHeight="1">
      <c r="B996" s="104" t="s">
        <v>11</v>
      </c>
      <c r="C996" s="194">
        <v>1030</v>
      </c>
      <c r="D996" s="194">
        <v>0</v>
      </c>
      <c r="E996" s="190">
        <f t="shared" si="23"/>
        <v>1030</v>
      </c>
      <c r="F996" s="194">
        <v>6882</v>
      </c>
      <c r="G996" s="194">
        <v>0</v>
      </c>
      <c r="H996" s="190">
        <f t="shared" si="24"/>
        <v>6882</v>
      </c>
      <c r="I996" s="155">
        <v>0.65102639296187681</v>
      </c>
      <c r="J996" s="157">
        <v>6.6815533980582522</v>
      </c>
      <c r="K996" s="12"/>
      <c r="L996" s="73"/>
      <c r="M996" s="71"/>
      <c r="N996" s="12"/>
    </row>
    <row r="997" spans="2:14" ht="24.95" customHeight="1">
      <c r="B997" s="104" t="s">
        <v>12</v>
      </c>
      <c r="C997" s="194">
        <v>561</v>
      </c>
      <c r="D997" s="194">
        <v>109</v>
      </c>
      <c r="E997" s="190">
        <f t="shared" si="23"/>
        <v>670</v>
      </c>
      <c r="F997" s="194">
        <v>953</v>
      </c>
      <c r="G997" s="194">
        <v>109</v>
      </c>
      <c r="H997" s="190">
        <f t="shared" si="24"/>
        <v>1062</v>
      </c>
      <c r="I997" s="155">
        <v>9.1599102984302225E-2</v>
      </c>
      <c r="J997" s="157">
        <v>1.5850746268656717</v>
      </c>
      <c r="K997" s="12"/>
      <c r="L997" s="73"/>
      <c r="M997" s="70"/>
      <c r="N997" s="12"/>
    </row>
    <row r="998" spans="2:14" ht="24.95" customHeight="1">
      <c r="B998" s="104" t="s">
        <v>13</v>
      </c>
      <c r="C998" s="194">
        <v>1184</v>
      </c>
      <c r="D998" s="194">
        <v>686</v>
      </c>
      <c r="E998" s="190">
        <f t="shared" si="23"/>
        <v>1870</v>
      </c>
      <c r="F998" s="194">
        <v>1247</v>
      </c>
      <c r="G998" s="194">
        <v>686</v>
      </c>
      <c r="H998" s="190">
        <f t="shared" si="24"/>
        <v>1933</v>
      </c>
      <c r="I998" s="155">
        <v>0.20006900120752111</v>
      </c>
      <c r="J998" s="157">
        <v>1.0336898395721925</v>
      </c>
      <c r="K998" s="12"/>
      <c r="L998" s="12"/>
      <c r="M998" s="70"/>
      <c r="N998" s="12"/>
    </row>
    <row r="999" spans="2:14" ht="24.95" customHeight="1">
      <c r="B999" s="144" t="s">
        <v>16</v>
      </c>
      <c r="C999" s="191">
        <f>SUM(C990:C998)</f>
        <v>29904</v>
      </c>
      <c r="D999" s="191">
        <f>SUM(D990:D998)</f>
        <v>24581</v>
      </c>
      <c r="E999" s="192">
        <f>SUM(C999:D999)</f>
        <v>54485</v>
      </c>
      <c r="F999" s="191">
        <f>SUM(F990:F998)</f>
        <v>87295</v>
      </c>
      <c r="G999" s="191">
        <f>SUM(G990:G998)</f>
        <v>27971</v>
      </c>
      <c r="H999" s="192">
        <f>SUM(F999:G999)</f>
        <v>115266</v>
      </c>
      <c r="I999" s="180">
        <v>0.36022651274134176</v>
      </c>
      <c r="J999" s="181">
        <v>2.1155547398366523</v>
      </c>
      <c r="K999" s="12"/>
      <c r="L999" s="12"/>
      <c r="M999" s="70"/>
      <c r="N999" s="12"/>
    </row>
    <row r="1000" spans="2:14" ht="24.95" customHeight="1">
      <c r="B1000" s="24"/>
      <c r="C1000" s="37"/>
      <c r="D1000" s="37"/>
      <c r="E1000" s="41"/>
      <c r="F1000" s="37"/>
      <c r="G1000" s="37"/>
      <c r="H1000" s="41"/>
      <c r="I1000" s="25"/>
      <c r="J1000" s="26"/>
      <c r="K1000" s="73"/>
      <c r="L1000" s="73"/>
      <c r="M1000" s="70"/>
      <c r="N1000" s="12"/>
    </row>
    <row r="1001" spans="2:14" ht="24.95" customHeight="1"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86"/>
      <c r="N1001" s="86"/>
    </row>
    <row r="1002" spans="2:14" ht="24.95" customHeight="1">
      <c r="B1002" s="87"/>
      <c r="C1002" s="87"/>
      <c r="D1002" s="87"/>
      <c r="E1002" s="87"/>
      <c r="F1002" s="87"/>
      <c r="G1002" s="87"/>
      <c r="H1002" s="87"/>
      <c r="I1002" s="87"/>
      <c r="J1002" s="87"/>
      <c r="K1002" s="72"/>
      <c r="L1002" s="72"/>
      <c r="M1002" s="72"/>
      <c r="N1002" s="72"/>
    </row>
    <row r="1003" spans="2:14" ht="24.95" customHeight="1">
      <c r="B1003" s="2"/>
      <c r="C1003" s="2"/>
      <c r="D1003" s="2"/>
      <c r="E1003" s="2"/>
      <c r="G1003" s="2"/>
      <c r="H1003" s="2"/>
      <c r="I1003" s="2"/>
      <c r="J1003" s="2"/>
    </row>
    <row r="1004" spans="2:14" ht="24.95" customHeight="1">
      <c r="B1004" s="2"/>
      <c r="C1004" s="2"/>
      <c r="D1004" s="2"/>
      <c r="E1004" s="2"/>
      <c r="G1004" s="2"/>
      <c r="H1004" s="2"/>
      <c r="I1004" s="2"/>
      <c r="J1004" s="2"/>
    </row>
    <row r="1005" spans="2:14" ht="24.95" customHeight="1">
      <c r="B1005" s="2"/>
      <c r="C1005" s="2"/>
      <c r="D1005" s="2"/>
      <c r="E1005" s="2"/>
      <c r="G1005" s="2"/>
      <c r="H1005" s="2"/>
      <c r="I1005" s="2"/>
      <c r="J1005" s="2"/>
    </row>
    <row r="1006" spans="2:14" ht="24.95" customHeight="1">
      <c r="B1006" s="2"/>
      <c r="C1006" s="2"/>
      <c r="D1006" s="2"/>
      <c r="E1006" s="2"/>
      <c r="G1006" s="2"/>
      <c r="H1006" s="2"/>
      <c r="I1006" s="2"/>
      <c r="J1006" s="2"/>
    </row>
    <row r="1007" spans="2:14" ht="24.95" customHeight="1">
      <c r="B1007" s="2"/>
      <c r="C1007" s="2"/>
      <c r="D1007" s="2"/>
      <c r="E1007" s="2"/>
      <c r="G1007" s="2"/>
      <c r="H1007" s="2"/>
      <c r="I1007" s="2"/>
      <c r="J1007" s="2"/>
    </row>
    <row r="1008" spans="2:14" ht="24.95" customHeight="1">
      <c r="B1008" s="2"/>
      <c r="C1008" s="2"/>
      <c r="D1008" s="2"/>
      <c r="E1008" s="2"/>
      <c r="G1008" s="2"/>
      <c r="H1008" s="2"/>
      <c r="I1008" s="2"/>
      <c r="J1008" s="2"/>
    </row>
    <row r="1009" spans="2:11" ht="24.95" customHeight="1">
      <c r="B1009" s="2"/>
      <c r="C1009" s="2"/>
      <c r="D1009" s="2"/>
      <c r="E1009" s="2"/>
      <c r="G1009" s="2"/>
      <c r="H1009" s="2"/>
      <c r="I1009" s="2"/>
      <c r="J1009" s="2"/>
    </row>
    <row r="1010" spans="2:11" ht="24.95" customHeight="1">
      <c r="B1010" s="2"/>
      <c r="C1010" s="2"/>
      <c r="D1010" s="2"/>
      <c r="E1010" s="2"/>
      <c r="G1010" s="2"/>
      <c r="H1010" s="2"/>
      <c r="I1010" s="2"/>
      <c r="J1010" s="2"/>
    </row>
    <row r="1011" spans="2:11" ht="24.95" customHeight="1">
      <c r="B1011" s="2"/>
      <c r="C1011" s="2"/>
      <c r="D1011" s="2"/>
      <c r="E1011" s="2"/>
      <c r="F1011" s="2"/>
      <c r="G1011" s="2"/>
      <c r="H1011" s="2"/>
      <c r="I1011" s="2"/>
      <c r="J1011" s="2"/>
      <c r="K1011" s="2"/>
    </row>
    <row r="1012" spans="2:11" ht="24.95" customHeight="1"/>
    <row r="1013" spans="2:11" ht="24.95" customHeight="1"/>
    <row r="1014" spans="2:11" ht="24.95" customHeight="1"/>
    <row r="1015" spans="2:11" ht="24.95" customHeight="1"/>
    <row r="1016" spans="2:11" ht="24.95" customHeight="1"/>
    <row r="1017" spans="2:11" ht="24.95" customHeight="1"/>
    <row r="1018" spans="2:11" ht="24.95" customHeight="1"/>
    <row r="1019" spans="2:11" ht="24.95" customHeight="1"/>
    <row r="1020" spans="2:11" ht="24.95" customHeight="1"/>
    <row r="1021" spans="2:11" ht="24.95" customHeight="1"/>
    <row r="1022" spans="2:11" ht="24.95" customHeight="1"/>
    <row r="1023" spans="2:11" ht="24.95" customHeight="1"/>
    <row r="1024" spans="2:11" ht="24.95" customHeight="1"/>
    <row r="1025" ht="24.95" customHeight="1"/>
    <row r="1026" ht="24.95" customHeight="1"/>
    <row r="1027" ht="24.95" customHeight="1"/>
    <row r="1028" ht="24.95" customHeight="1"/>
    <row r="1029" ht="24.95" customHeight="1"/>
    <row r="1030" ht="24.95" customHeight="1"/>
    <row r="1031" ht="24.95" customHeight="1"/>
    <row r="1032" ht="24.95" customHeight="1"/>
    <row r="1033" ht="24.95" customHeight="1"/>
    <row r="1034" ht="24.95" customHeight="1"/>
    <row r="1035" ht="24.95" customHeight="1"/>
    <row r="1036" ht="24.95" customHeight="1"/>
    <row r="1037" ht="24.95" customHeight="1"/>
    <row r="1038" ht="24.95" customHeight="1"/>
    <row r="1039" ht="24.95" customHeight="1"/>
    <row r="1040" ht="24.95" customHeight="1"/>
    <row r="1041" spans="2:15" ht="24.95" customHeight="1"/>
    <row r="1042" spans="2:15" ht="24.95" customHeight="1"/>
    <row r="1043" spans="2:15" ht="24.95" customHeight="1"/>
    <row r="1044" spans="2:15" ht="24.95" customHeight="1"/>
    <row r="1045" spans="2:15" ht="24.95" customHeight="1">
      <c r="O1045" s="50">
        <v>13</v>
      </c>
    </row>
    <row r="1046" spans="2:15" ht="50.1" customHeight="1">
      <c r="B1046" s="264" t="s">
        <v>53</v>
      </c>
      <c r="C1046" s="264"/>
      <c r="D1046" s="264"/>
      <c r="E1046" s="264"/>
      <c r="F1046" s="264"/>
      <c r="G1046" s="264"/>
      <c r="H1046" s="264"/>
      <c r="I1046" s="264"/>
      <c r="J1046" s="264"/>
      <c r="K1046" s="264"/>
      <c r="L1046" s="264"/>
      <c r="M1046" s="264"/>
      <c r="N1046" s="264"/>
      <c r="O1046" s="264"/>
    </row>
    <row r="1047" spans="2:15" ht="15" customHeight="1"/>
    <row r="1048" spans="2:15" ht="39.950000000000003" customHeight="1">
      <c r="B1048" s="209" t="s">
        <v>172</v>
      </c>
      <c r="C1048" s="209"/>
      <c r="D1048" s="209"/>
      <c r="E1048" s="209"/>
      <c r="F1048" s="209"/>
      <c r="G1048" s="209"/>
      <c r="H1048" s="209"/>
      <c r="I1048" s="209"/>
      <c r="J1048" s="209"/>
      <c r="K1048" s="209"/>
      <c r="L1048" s="209"/>
      <c r="M1048" s="209"/>
      <c r="N1048" s="209"/>
      <c r="O1048" s="209"/>
    </row>
    <row r="1049" spans="2:15" ht="15" customHeight="1">
      <c r="B1049" s="20"/>
      <c r="C1049" s="20"/>
      <c r="D1049" s="20"/>
      <c r="E1049" s="20"/>
      <c r="F1049" s="20"/>
      <c r="G1049" s="20"/>
    </row>
    <row r="1050" spans="2:15" ht="24.95" customHeight="1">
      <c r="B1050" s="248" t="s">
        <v>47</v>
      </c>
      <c r="C1050" s="253" t="s">
        <v>83</v>
      </c>
      <c r="D1050" s="253"/>
      <c r="E1050" s="253" t="s">
        <v>22</v>
      </c>
      <c r="F1050" s="253"/>
      <c r="G1050" s="253" t="s">
        <v>23</v>
      </c>
      <c r="H1050" s="253"/>
      <c r="I1050" s="253" t="s">
        <v>82</v>
      </c>
      <c r="J1050" s="253"/>
      <c r="K1050" s="253" t="s">
        <v>16</v>
      </c>
      <c r="L1050" s="253"/>
      <c r="M1050" s="74"/>
      <c r="N1050" s="74"/>
    </row>
    <row r="1051" spans="2:15" ht="24.95" customHeight="1">
      <c r="B1051" s="248"/>
      <c r="C1051" s="183" t="s">
        <v>84</v>
      </c>
      <c r="D1051" s="182" t="s">
        <v>35</v>
      </c>
      <c r="E1051" s="183" t="s">
        <v>84</v>
      </c>
      <c r="F1051" s="182" t="s">
        <v>35</v>
      </c>
      <c r="G1051" s="183" t="s">
        <v>84</v>
      </c>
      <c r="H1051" s="182" t="s">
        <v>35</v>
      </c>
      <c r="I1051" s="183" t="s">
        <v>84</v>
      </c>
      <c r="J1051" s="182" t="s">
        <v>35</v>
      </c>
      <c r="K1051" s="152" t="s">
        <v>84</v>
      </c>
      <c r="L1051" s="133" t="s">
        <v>35</v>
      </c>
      <c r="M1051" s="75"/>
      <c r="N1051" s="32"/>
    </row>
    <row r="1052" spans="2:15" ht="24.95" customHeight="1">
      <c r="B1052" s="43" t="s">
        <v>180</v>
      </c>
      <c r="C1052" s="108">
        <v>1896</v>
      </c>
      <c r="D1052" s="108">
        <v>71339</v>
      </c>
      <c r="E1052" s="108">
        <v>119</v>
      </c>
      <c r="F1052" s="108">
        <v>42668</v>
      </c>
      <c r="G1052" s="108">
        <v>3785</v>
      </c>
      <c r="H1052" s="108">
        <v>33364</v>
      </c>
      <c r="I1052" s="108"/>
      <c r="J1052" s="108"/>
      <c r="K1052" s="140">
        <f>C1052+E1052+G1052+I1052</f>
        <v>5800</v>
      </c>
      <c r="L1052" s="140">
        <f>D1052+F1052+H1052+J1052</f>
        <v>147371</v>
      </c>
      <c r="M1052" s="76"/>
      <c r="N1052" s="41"/>
    </row>
    <row r="1053" spans="2:15" ht="24.95" customHeight="1">
      <c r="B1053" s="43" t="s">
        <v>177</v>
      </c>
      <c r="C1053" s="108">
        <v>1890</v>
      </c>
      <c r="D1053" s="108">
        <v>71405</v>
      </c>
      <c r="E1053" s="108">
        <v>118</v>
      </c>
      <c r="F1053" s="108">
        <v>42630</v>
      </c>
      <c r="G1053" s="108">
        <v>3911</v>
      </c>
      <c r="H1053" s="108">
        <v>34630</v>
      </c>
      <c r="I1053" s="108">
        <v>275</v>
      </c>
      <c r="J1053" s="108">
        <v>11389</v>
      </c>
      <c r="K1053" s="140">
        <f>C1053+E1053+G1053+I1053</f>
        <v>6194</v>
      </c>
      <c r="L1053" s="140">
        <f>D1053+F1053+H1053+J1053</f>
        <v>160054</v>
      </c>
      <c r="M1053" s="76"/>
      <c r="N1053" s="41"/>
    </row>
    <row r="1054" spans="2:15" ht="24.95" customHeight="1">
      <c r="B1054" s="110" t="s">
        <v>57</v>
      </c>
      <c r="C1054" s="83">
        <f t="shared" ref="C1054:L1054" si="25">(C1053-C1052)/C1052</f>
        <v>-3.1645569620253164E-3</v>
      </c>
      <c r="D1054" s="83">
        <f t="shared" si="25"/>
        <v>9.2516015082913972E-4</v>
      </c>
      <c r="E1054" s="83">
        <f t="shared" si="25"/>
        <v>-8.4033613445378148E-3</v>
      </c>
      <c r="F1054" s="83">
        <f t="shared" si="25"/>
        <v>-8.9059716883847383E-4</v>
      </c>
      <c r="G1054" s="83">
        <f t="shared" si="25"/>
        <v>3.3289299867899601E-2</v>
      </c>
      <c r="H1054" s="83">
        <f t="shared" si="25"/>
        <v>3.7945090516724615E-2</v>
      </c>
      <c r="I1054" s="83"/>
      <c r="J1054" s="83"/>
      <c r="K1054" s="83">
        <f t="shared" si="25"/>
        <v>6.7931034482758626E-2</v>
      </c>
      <c r="L1054" s="83">
        <f t="shared" si="25"/>
        <v>8.6061708205820681E-2</v>
      </c>
      <c r="M1054" s="29"/>
      <c r="N1054" s="27"/>
    </row>
    <row r="1055" spans="2:15" ht="24.95" customHeight="1">
      <c r="B1055" s="22"/>
      <c r="C1055" s="90"/>
      <c r="D1055" s="90"/>
      <c r="E1055" s="90"/>
      <c r="F1055" s="90"/>
      <c r="G1055" s="90"/>
      <c r="H1055" s="90"/>
      <c r="I1055" s="90"/>
      <c r="J1055" s="90"/>
      <c r="K1055" s="90"/>
      <c r="L1055" s="90"/>
      <c r="M1055" s="29"/>
      <c r="N1055" s="27"/>
    </row>
    <row r="1056" spans="2:15" ht="24.95" customHeight="1">
      <c r="B1056" s="280" t="s">
        <v>102</v>
      </c>
      <c r="C1056" s="280"/>
      <c r="D1056" s="280"/>
      <c r="E1056" s="280"/>
      <c r="F1056" s="280"/>
      <c r="G1056" s="280"/>
      <c r="H1056" s="280"/>
      <c r="I1056" s="280"/>
      <c r="J1056" s="280"/>
      <c r="K1056" s="280"/>
      <c r="L1056" s="27"/>
      <c r="M1056" s="27"/>
      <c r="N1056" s="27"/>
    </row>
    <row r="1057" spans="2:15" ht="24.95" customHeight="1">
      <c r="K1057" s="5"/>
    </row>
    <row r="1058" spans="2:15" ht="24.95" customHeight="1">
      <c r="K1058" s="5"/>
    </row>
    <row r="1059" spans="2:15" ht="24.95" customHeight="1"/>
    <row r="1060" spans="2:15" ht="24.95" customHeight="1"/>
    <row r="1061" spans="2:15" ht="24.95" customHeight="1"/>
    <row r="1062" spans="2:15" ht="24.95" customHeight="1"/>
    <row r="1063" spans="2:15" ht="24.95" customHeight="1"/>
    <row r="1064" spans="2:15" ht="24.95" customHeight="1"/>
    <row r="1065" spans="2:15" ht="24.95" customHeight="1"/>
    <row r="1066" spans="2:15" ht="24.95" customHeight="1"/>
    <row r="1067" spans="2:15" ht="24.95" customHeight="1"/>
    <row r="1068" spans="2:15" ht="24.95" customHeight="1"/>
    <row r="1069" spans="2:15" ht="39.950000000000003" customHeight="1">
      <c r="B1069" s="209" t="s">
        <v>166</v>
      </c>
      <c r="C1069" s="209"/>
      <c r="D1069" s="209"/>
      <c r="E1069" s="209"/>
      <c r="F1069" s="209"/>
      <c r="G1069" s="209"/>
      <c r="H1069" s="209"/>
      <c r="I1069" s="209"/>
      <c r="J1069" s="209"/>
      <c r="K1069" s="209"/>
      <c r="L1069" s="209"/>
      <c r="M1069" s="209"/>
      <c r="N1069" s="209"/>
      <c r="O1069" s="209"/>
    </row>
    <row r="1070" spans="2:15" ht="15" customHeight="1">
      <c r="C1070" s="5"/>
      <c r="D1070" s="5"/>
      <c r="E1070" s="5"/>
    </row>
    <row r="1071" spans="2:15" ht="24.95" customHeight="1">
      <c r="B1071" s="248" t="s">
        <v>48</v>
      </c>
      <c r="C1071" s="253" t="s">
        <v>21</v>
      </c>
      <c r="D1071" s="253"/>
      <c r="E1071" s="253"/>
      <c r="F1071" s="253" t="s">
        <v>24</v>
      </c>
      <c r="G1071" s="253"/>
      <c r="H1071" s="253"/>
      <c r="I1071" s="253" t="s">
        <v>19</v>
      </c>
      <c r="J1071" s="253"/>
      <c r="K1071" s="253"/>
      <c r="L1071" s="253" t="s">
        <v>16</v>
      </c>
      <c r="M1071" s="253"/>
      <c r="N1071" s="253"/>
    </row>
    <row r="1072" spans="2:15" ht="24.95" customHeight="1">
      <c r="B1072" s="248"/>
      <c r="C1072" s="237" t="s">
        <v>28</v>
      </c>
      <c r="D1072" s="237"/>
      <c r="E1072" s="182" t="s">
        <v>35</v>
      </c>
      <c r="F1072" s="237" t="s">
        <v>28</v>
      </c>
      <c r="G1072" s="237"/>
      <c r="H1072" s="182" t="s">
        <v>35</v>
      </c>
      <c r="I1072" s="237" t="s">
        <v>28</v>
      </c>
      <c r="J1072" s="237"/>
      <c r="K1072" s="182" t="s">
        <v>35</v>
      </c>
      <c r="L1072" s="238" t="s">
        <v>28</v>
      </c>
      <c r="M1072" s="238"/>
      <c r="N1072" s="141" t="s">
        <v>35</v>
      </c>
    </row>
    <row r="1073" spans="2:14" ht="24.95" customHeight="1">
      <c r="B1073" s="104" t="s">
        <v>5</v>
      </c>
      <c r="C1073" s="255">
        <v>51</v>
      </c>
      <c r="D1073" s="255"/>
      <c r="E1073" s="189">
        <v>3679</v>
      </c>
      <c r="F1073" s="255">
        <v>82</v>
      </c>
      <c r="G1073" s="255"/>
      <c r="H1073" s="189">
        <v>1846</v>
      </c>
      <c r="I1073" s="255">
        <v>13</v>
      </c>
      <c r="J1073" s="255"/>
      <c r="K1073" s="179">
        <v>176</v>
      </c>
      <c r="L1073" s="224">
        <f>C1073+F1073+I1073</f>
        <v>146</v>
      </c>
      <c r="M1073" s="224"/>
      <c r="N1073" s="140">
        <f>E1073+H1073+K1073</f>
        <v>5701</v>
      </c>
    </row>
    <row r="1074" spans="2:14" ht="24.95" customHeight="1">
      <c r="B1074" s="104" t="s">
        <v>6</v>
      </c>
      <c r="C1074" s="255">
        <v>135</v>
      </c>
      <c r="D1074" s="255"/>
      <c r="E1074" s="189">
        <v>7897</v>
      </c>
      <c r="F1074" s="255">
        <v>116</v>
      </c>
      <c r="G1074" s="255"/>
      <c r="H1074" s="189">
        <v>2643</v>
      </c>
      <c r="I1074" s="255">
        <v>79</v>
      </c>
      <c r="J1074" s="255"/>
      <c r="K1074" s="179">
        <v>1136</v>
      </c>
      <c r="L1074" s="224">
        <f t="shared" ref="L1074:L1082" si="26">C1074+F1074+I1074</f>
        <v>330</v>
      </c>
      <c r="M1074" s="224"/>
      <c r="N1074" s="140">
        <f t="shared" ref="N1074:N1082" si="27">E1074+H1074+K1074</f>
        <v>11676</v>
      </c>
    </row>
    <row r="1075" spans="2:14" ht="24.95" customHeight="1">
      <c r="B1075" s="104" t="s">
        <v>27</v>
      </c>
      <c r="C1075" s="255">
        <v>92</v>
      </c>
      <c r="D1075" s="255"/>
      <c r="E1075" s="189">
        <v>7332</v>
      </c>
      <c r="F1075" s="255">
        <v>200</v>
      </c>
      <c r="G1075" s="255"/>
      <c r="H1075" s="189">
        <v>4920</v>
      </c>
      <c r="I1075" s="255">
        <v>122</v>
      </c>
      <c r="J1075" s="255"/>
      <c r="K1075" s="143">
        <v>1357</v>
      </c>
      <c r="L1075" s="224">
        <f t="shared" si="26"/>
        <v>414</v>
      </c>
      <c r="M1075" s="224"/>
      <c r="N1075" s="140">
        <f t="shared" si="27"/>
        <v>13609</v>
      </c>
    </row>
    <row r="1076" spans="2:14" ht="24.95" customHeight="1">
      <c r="B1076" s="104" t="s">
        <v>8</v>
      </c>
      <c r="C1076" s="255">
        <v>33</v>
      </c>
      <c r="D1076" s="255"/>
      <c r="E1076" s="189">
        <v>2158</v>
      </c>
      <c r="F1076" s="255">
        <v>60</v>
      </c>
      <c r="G1076" s="255"/>
      <c r="H1076" s="189">
        <v>1310</v>
      </c>
      <c r="I1076" s="255">
        <v>23</v>
      </c>
      <c r="J1076" s="255"/>
      <c r="K1076" s="143">
        <v>275</v>
      </c>
      <c r="L1076" s="224">
        <f t="shared" si="26"/>
        <v>116</v>
      </c>
      <c r="M1076" s="224"/>
      <c r="N1076" s="140">
        <f t="shared" si="27"/>
        <v>3743</v>
      </c>
    </row>
    <row r="1077" spans="2:14" ht="24.95" customHeight="1">
      <c r="B1077" s="104" t="s">
        <v>9</v>
      </c>
      <c r="C1077" s="255">
        <v>108</v>
      </c>
      <c r="D1077" s="255"/>
      <c r="E1077" s="189">
        <v>8947</v>
      </c>
      <c r="F1077" s="255">
        <v>110</v>
      </c>
      <c r="G1077" s="255"/>
      <c r="H1077" s="189">
        <v>2606</v>
      </c>
      <c r="I1077" s="255">
        <v>50</v>
      </c>
      <c r="J1077" s="255"/>
      <c r="K1077" s="143">
        <v>611</v>
      </c>
      <c r="L1077" s="224">
        <f t="shared" si="26"/>
        <v>268</v>
      </c>
      <c r="M1077" s="224"/>
      <c r="N1077" s="140">
        <f t="shared" si="27"/>
        <v>12164</v>
      </c>
    </row>
    <row r="1078" spans="2:14" ht="24.95" customHeight="1">
      <c r="B1078" s="104" t="s">
        <v>10</v>
      </c>
      <c r="C1078" s="255">
        <v>62</v>
      </c>
      <c r="D1078" s="255"/>
      <c r="E1078" s="189">
        <v>4411</v>
      </c>
      <c r="F1078" s="255">
        <v>74</v>
      </c>
      <c r="G1078" s="255"/>
      <c r="H1078" s="189">
        <v>1850</v>
      </c>
      <c r="I1078" s="255">
        <v>25</v>
      </c>
      <c r="J1078" s="255"/>
      <c r="K1078" s="143">
        <v>317</v>
      </c>
      <c r="L1078" s="224">
        <f>C1078+F1078+I1078</f>
        <v>161</v>
      </c>
      <c r="M1078" s="224"/>
      <c r="N1078" s="140">
        <f t="shared" si="27"/>
        <v>6578</v>
      </c>
    </row>
    <row r="1079" spans="2:14" ht="24.95" customHeight="1">
      <c r="B1079" s="104" t="s">
        <v>11</v>
      </c>
      <c r="C1079" s="255">
        <v>39</v>
      </c>
      <c r="D1079" s="255"/>
      <c r="E1079" s="189">
        <v>2097</v>
      </c>
      <c r="F1079" s="255">
        <v>83</v>
      </c>
      <c r="G1079" s="255"/>
      <c r="H1079" s="189">
        <v>1967</v>
      </c>
      <c r="I1079" s="255">
        <v>22</v>
      </c>
      <c r="J1079" s="255"/>
      <c r="K1079" s="143">
        <v>258</v>
      </c>
      <c r="L1079" s="224">
        <f t="shared" si="26"/>
        <v>144</v>
      </c>
      <c r="M1079" s="224"/>
      <c r="N1079" s="140">
        <f t="shared" si="27"/>
        <v>4322</v>
      </c>
    </row>
    <row r="1080" spans="2:14" ht="24.95" customHeight="1">
      <c r="B1080" s="104" t="s">
        <v>12</v>
      </c>
      <c r="C1080" s="255">
        <v>81</v>
      </c>
      <c r="D1080" s="255"/>
      <c r="E1080" s="189">
        <v>7406</v>
      </c>
      <c r="F1080" s="255">
        <v>63</v>
      </c>
      <c r="G1080" s="255"/>
      <c r="H1080" s="189">
        <v>1578</v>
      </c>
      <c r="I1080" s="255">
        <v>50</v>
      </c>
      <c r="J1080" s="255"/>
      <c r="K1080" s="143">
        <v>696</v>
      </c>
      <c r="L1080" s="224">
        <f t="shared" si="26"/>
        <v>194</v>
      </c>
      <c r="M1080" s="224"/>
      <c r="N1080" s="140">
        <f t="shared" si="27"/>
        <v>9680</v>
      </c>
    </row>
    <row r="1081" spans="2:14" ht="24.95" customHeight="1">
      <c r="B1081" s="105" t="s">
        <v>13</v>
      </c>
      <c r="C1081" s="255">
        <v>47</v>
      </c>
      <c r="D1081" s="255"/>
      <c r="E1081" s="189">
        <v>2535</v>
      </c>
      <c r="F1081" s="255">
        <v>54</v>
      </c>
      <c r="G1081" s="255"/>
      <c r="H1081" s="189">
        <v>1220</v>
      </c>
      <c r="I1081" s="255">
        <v>16</v>
      </c>
      <c r="J1081" s="255"/>
      <c r="K1081" s="143">
        <v>177</v>
      </c>
      <c r="L1081" s="224">
        <f t="shared" si="26"/>
        <v>117</v>
      </c>
      <c r="M1081" s="224"/>
      <c r="N1081" s="140">
        <f t="shared" si="27"/>
        <v>3932</v>
      </c>
    </row>
    <row r="1082" spans="2:14" ht="24.95" customHeight="1">
      <c r="B1082" s="144" t="s">
        <v>16</v>
      </c>
      <c r="C1082" s="265">
        <f>SUM(C1073:C1081)</f>
        <v>648</v>
      </c>
      <c r="D1082" s="265"/>
      <c r="E1082" s="150">
        <f>SUM(E1073:E1081)</f>
        <v>46462</v>
      </c>
      <c r="F1082" s="265">
        <f>SUM(F1073:F1081)</f>
        <v>842</v>
      </c>
      <c r="G1082" s="265"/>
      <c r="H1082" s="150">
        <f>SUM(H1073:H1081)</f>
        <v>19940</v>
      </c>
      <c r="I1082" s="265">
        <f>SUM(I1073:I1081)</f>
        <v>400</v>
      </c>
      <c r="J1082" s="265"/>
      <c r="K1082" s="150">
        <f>SUM(K1073:K1081)</f>
        <v>5003</v>
      </c>
      <c r="L1082" s="266">
        <f t="shared" si="26"/>
        <v>1890</v>
      </c>
      <c r="M1082" s="266"/>
      <c r="N1082" s="145">
        <f t="shared" si="27"/>
        <v>71405</v>
      </c>
    </row>
    <row r="1083" spans="2:14" ht="24.95" customHeight="1"/>
    <row r="1084" spans="2:14" ht="24.95" customHeight="1"/>
    <row r="1085" spans="2:14" ht="24.95" customHeight="1"/>
    <row r="1086" spans="2:14" ht="24.95" customHeight="1"/>
    <row r="1087" spans="2:14" ht="24.95" customHeight="1"/>
    <row r="1088" spans="2:14" ht="24.95" customHeight="1"/>
    <row r="1089" spans="12:12" ht="24.95" customHeight="1"/>
    <row r="1090" spans="12:12" ht="24.95" customHeight="1"/>
    <row r="1091" spans="12:12" ht="24.95" customHeight="1"/>
    <row r="1092" spans="12:12" ht="24.95" customHeight="1"/>
    <row r="1093" spans="12:12" ht="24.95" customHeight="1"/>
    <row r="1094" spans="12:12" ht="24.95" customHeight="1"/>
    <row r="1095" spans="12:12" ht="24.95" customHeight="1"/>
    <row r="1096" spans="12:12" ht="24.95" customHeight="1">
      <c r="L1096" s="69"/>
    </row>
    <row r="1097" spans="12:12" ht="24.95" customHeight="1">
      <c r="L1097" s="69"/>
    </row>
    <row r="1098" spans="12:12" ht="24.95" customHeight="1">
      <c r="L1098" s="69"/>
    </row>
    <row r="1099" spans="12:12" ht="24.95" customHeight="1">
      <c r="L1099" s="69"/>
    </row>
    <row r="1100" spans="12:12" ht="24.95" customHeight="1">
      <c r="L1100" s="69"/>
    </row>
    <row r="1101" spans="12:12" ht="24.95" customHeight="1">
      <c r="L1101" s="69"/>
    </row>
    <row r="1102" spans="12:12" ht="24.95" customHeight="1">
      <c r="L1102" s="69"/>
    </row>
    <row r="1103" spans="12:12" ht="24.95" customHeight="1">
      <c r="L1103" s="69"/>
    </row>
    <row r="1104" spans="12:12" ht="24.95" customHeight="1">
      <c r="L1104" s="69"/>
    </row>
    <row r="1105" spans="2:15" ht="24.95" customHeight="1">
      <c r="L1105" s="69"/>
    </row>
    <row r="1106" spans="2:15" ht="24.95" customHeight="1">
      <c r="L1106" s="69"/>
    </row>
    <row r="1107" spans="2:15" ht="24.95" customHeight="1">
      <c r="O1107" s="48">
        <v>14</v>
      </c>
    </row>
    <row r="1108" spans="2:15" ht="39.950000000000003" customHeight="1">
      <c r="B1108" s="209" t="s">
        <v>173</v>
      </c>
      <c r="C1108" s="209"/>
      <c r="D1108" s="209"/>
      <c r="E1108" s="209"/>
      <c r="F1108" s="209"/>
      <c r="G1108" s="209"/>
      <c r="H1108" s="209"/>
      <c r="I1108" s="209"/>
      <c r="J1108" s="209"/>
      <c r="K1108" s="209"/>
      <c r="L1108" s="209"/>
      <c r="M1108" s="209"/>
      <c r="N1108" s="209"/>
      <c r="O1108" s="209"/>
    </row>
    <row r="1109" spans="2:15" ht="15" customHeight="1"/>
    <row r="1110" spans="2:15" ht="24.95" customHeight="1">
      <c r="B1110" s="249" t="s">
        <v>25</v>
      </c>
      <c r="C1110" s="249"/>
      <c r="D1110" s="249"/>
      <c r="E1110" s="249"/>
      <c r="F1110" s="249"/>
      <c r="G1110" s="249"/>
      <c r="H1110" s="249"/>
      <c r="I1110" s="249"/>
      <c r="J1110" s="249"/>
      <c r="K1110" s="249"/>
      <c r="L1110" s="249"/>
    </row>
    <row r="1111" spans="2:15" ht="24.95" customHeight="1">
      <c r="B1111" s="142" t="s">
        <v>28</v>
      </c>
      <c r="C1111" s="142" t="s">
        <v>5</v>
      </c>
      <c r="D1111" s="142" t="s">
        <v>26</v>
      </c>
      <c r="E1111" s="142" t="s">
        <v>27</v>
      </c>
      <c r="F1111" s="142" t="s">
        <v>8</v>
      </c>
      <c r="G1111" s="142" t="s">
        <v>9</v>
      </c>
      <c r="H1111" s="142" t="s">
        <v>10</v>
      </c>
      <c r="I1111" s="142" t="s">
        <v>11</v>
      </c>
      <c r="J1111" s="142" t="s">
        <v>12</v>
      </c>
      <c r="K1111" s="142" t="s">
        <v>13</v>
      </c>
      <c r="L1111" s="142" t="s">
        <v>16</v>
      </c>
      <c r="M1111" s="10"/>
      <c r="N1111" s="10"/>
    </row>
    <row r="1112" spans="2:15" ht="24.95" customHeight="1">
      <c r="B1112" s="104" t="s">
        <v>29</v>
      </c>
      <c r="C1112" s="88">
        <v>1</v>
      </c>
      <c r="D1112" s="88">
        <v>5</v>
      </c>
      <c r="E1112" s="88">
        <v>3</v>
      </c>
      <c r="F1112" s="88">
        <v>0</v>
      </c>
      <c r="G1112" s="88">
        <v>2</v>
      </c>
      <c r="H1112" s="88">
        <v>3</v>
      </c>
      <c r="I1112" s="88">
        <v>6</v>
      </c>
      <c r="J1112" s="88">
        <v>3</v>
      </c>
      <c r="K1112" s="88">
        <v>1</v>
      </c>
      <c r="L1112" s="158">
        <f>SUM(C1112:K1112)</f>
        <v>24</v>
      </c>
      <c r="M1112" s="7"/>
      <c r="N1112" s="7"/>
    </row>
    <row r="1113" spans="2:15" ht="24.95" customHeight="1">
      <c r="B1113" s="104" t="s">
        <v>30</v>
      </c>
      <c r="C1113" s="88">
        <v>14</v>
      </c>
      <c r="D1113" s="88">
        <v>13</v>
      </c>
      <c r="E1113" s="88">
        <v>33</v>
      </c>
      <c r="F1113" s="88">
        <v>5</v>
      </c>
      <c r="G1113" s="88">
        <v>18</v>
      </c>
      <c r="H1113" s="88">
        <v>3</v>
      </c>
      <c r="I1113" s="88">
        <v>2</v>
      </c>
      <c r="J1113" s="88">
        <v>1</v>
      </c>
      <c r="K1113" s="88">
        <v>5</v>
      </c>
      <c r="L1113" s="158">
        <f>SUM(C1113:K1113)</f>
        <v>94</v>
      </c>
      <c r="N1113" s="88"/>
    </row>
    <row r="1114" spans="2:15" ht="24.95" customHeight="1">
      <c r="B1114" s="104" t="s">
        <v>31</v>
      </c>
      <c r="C1114" s="88">
        <v>0</v>
      </c>
      <c r="D1114" s="88">
        <v>0</v>
      </c>
      <c r="E1114" s="88">
        <v>0</v>
      </c>
      <c r="F1114" s="88">
        <v>0</v>
      </c>
      <c r="G1114" s="88">
        <v>0</v>
      </c>
      <c r="H1114" s="88">
        <v>0</v>
      </c>
      <c r="I1114" s="88">
        <v>0</v>
      </c>
      <c r="J1114" s="88">
        <v>0</v>
      </c>
      <c r="K1114" s="88">
        <v>0</v>
      </c>
      <c r="L1114" s="158">
        <f>SUM(C1114:K1114)</f>
        <v>0</v>
      </c>
      <c r="N1114" s="88"/>
    </row>
    <row r="1115" spans="2:15" ht="24.95" customHeight="1">
      <c r="B1115" s="144" t="s">
        <v>16</v>
      </c>
      <c r="C1115" s="184">
        <f t="shared" ref="C1115:K1115" si="28">SUM(C1112:C1114)</f>
        <v>15</v>
      </c>
      <c r="D1115" s="184">
        <f t="shared" si="28"/>
        <v>18</v>
      </c>
      <c r="E1115" s="184">
        <f t="shared" si="28"/>
        <v>36</v>
      </c>
      <c r="F1115" s="184">
        <f t="shared" si="28"/>
        <v>5</v>
      </c>
      <c r="G1115" s="184">
        <f t="shared" si="28"/>
        <v>20</v>
      </c>
      <c r="H1115" s="184">
        <f t="shared" si="28"/>
        <v>6</v>
      </c>
      <c r="I1115" s="184">
        <f t="shared" si="28"/>
        <v>8</v>
      </c>
      <c r="J1115" s="184">
        <f t="shared" si="28"/>
        <v>4</v>
      </c>
      <c r="K1115" s="184">
        <f t="shared" si="28"/>
        <v>6</v>
      </c>
      <c r="L1115" s="142">
        <f>SUM(C1115:K1115)</f>
        <v>118</v>
      </c>
    </row>
    <row r="1116" spans="2:15" ht="24.95" customHeight="1">
      <c r="B1116" s="24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</row>
    <row r="1117" spans="2:15" ht="24.95" customHeight="1">
      <c r="B1117" s="24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N1117" s="69"/>
    </row>
    <row r="1118" spans="2:15" ht="24.95" customHeight="1">
      <c r="N1118" s="69"/>
    </row>
    <row r="1119" spans="2:15" ht="24.95" customHeight="1">
      <c r="N1119" s="69"/>
    </row>
    <row r="1120" spans="2:15" ht="24.95" customHeight="1">
      <c r="N1120" s="69"/>
    </row>
    <row r="1121" spans="2:14" ht="24.95" customHeight="1">
      <c r="N1121" s="69"/>
    </row>
    <row r="1122" spans="2:14" ht="24.95" customHeight="1">
      <c r="N1122" s="69"/>
    </row>
    <row r="1123" spans="2:14" ht="24.95" customHeight="1">
      <c r="N1123" s="69"/>
    </row>
    <row r="1124" spans="2:14" ht="24.95" customHeight="1">
      <c r="N1124" s="69"/>
    </row>
    <row r="1125" spans="2:14" ht="24.95" customHeight="1">
      <c r="N1125" s="69"/>
    </row>
    <row r="1126" spans="2:14" ht="24.95" customHeight="1">
      <c r="N1126" s="69"/>
    </row>
    <row r="1127" spans="2:14" ht="24.95" customHeight="1">
      <c r="N1127" s="69"/>
    </row>
    <row r="1128" spans="2:14" ht="24.95" customHeight="1">
      <c r="B1128" s="249" t="s">
        <v>32</v>
      </c>
      <c r="C1128" s="249"/>
      <c r="D1128" s="249"/>
      <c r="E1128" s="249"/>
      <c r="F1128" s="249"/>
      <c r="G1128" s="249"/>
      <c r="H1128" s="249"/>
      <c r="I1128" s="249"/>
      <c r="J1128" s="249"/>
      <c r="K1128" s="249"/>
      <c r="L1128" s="249"/>
    </row>
    <row r="1129" spans="2:14" ht="24.95" customHeight="1">
      <c r="B1129" s="142" t="s">
        <v>35</v>
      </c>
      <c r="C1129" s="142" t="s">
        <v>5</v>
      </c>
      <c r="D1129" s="142" t="s">
        <v>26</v>
      </c>
      <c r="E1129" s="142" t="s">
        <v>27</v>
      </c>
      <c r="F1129" s="142" t="s">
        <v>8</v>
      </c>
      <c r="G1129" s="142" t="s">
        <v>9</v>
      </c>
      <c r="H1129" s="142" t="s">
        <v>10</v>
      </c>
      <c r="I1129" s="142" t="s">
        <v>11</v>
      </c>
      <c r="J1129" s="142" t="s">
        <v>12</v>
      </c>
      <c r="K1129" s="142" t="s">
        <v>13</v>
      </c>
      <c r="L1129" s="142" t="s">
        <v>16</v>
      </c>
    </row>
    <row r="1130" spans="2:14" ht="24.95" customHeight="1">
      <c r="B1130" s="104" t="s">
        <v>29</v>
      </c>
      <c r="C1130" s="108">
        <v>528</v>
      </c>
      <c r="D1130" s="108">
        <v>2769</v>
      </c>
      <c r="E1130" s="108">
        <v>1135</v>
      </c>
      <c r="F1130" s="108">
        <v>0</v>
      </c>
      <c r="G1130" s="108">
        <v>894</v>
      </c>
      <c r="H1130" s="108">
        <v>1687</v>
      </c>
      <c r="I1130" s="108">
        <v>3810</v>
      </c>
      <c r="J1130" s="108">
        <v>1248</v>
      </c>
      <c r="K1130" s="108">
        <v>248</v>
      </c>
      <c r="L1130" s="140">
        <f>SUM(C1130:K1130)</f>
        <v>12319</v>
      </c>
    </row>
    <row r="1131" spans="2:14" ht="24.95" customHeight="1">
      <c r="B1131" s="104" t="s">
        <v>30</v>
      </c>
      <c r="C1131" s="108">
        <v>6717</v>
      </c>
      <c r="D1131" s="108">
        <v>4610</v>
      </c>
      <c r="E1131" s="108">
        <v>7909</v>
      </c>
      <c r="F1131" s="108">
        <v>1483</v>
      </c>
      <c r="G1131" s="108">
        <v>4709</v>
      </c>
      <c r="H1131" s="108">
        <v>649</v>
      </c>
      <c r="I1131" s="108">
        <v>840</v>
      </c>
      <c r="J1131" s="108">
        <v>38</v>
      </c>
      <c r="K1131" s="108">
        <v>3356</v>
      </c>
      <c r="L1131" s="140">
        <f>SUM(C1131:K1131)</f>
        <v>30311</v>
      </c>
    </row>
    <row r="1132" spans="2:14" ht="24.95" customHeight="1">
      <c r="B1132" s="104" t="s">
        <v>31</v>
      </c>
      <c r="C1132" s="88">
        <v>0</v>
      </c>
      <c r="D1132" s="88">
        <v>0</v>
      </c>
      <c r="E1132" s="88">
        <v>0</v>
      </c>
      <c r="F1132" s="88">
        <v>0</v>
      </c>
      <c r="G1132" s="88">
        <v>0</v>
      </c>
      <c r="H1132" s="88">
        <v>0</v>
      </c>
      <c r="I1132" s="88">
        <v>0</v>
      </c>
      <c r="J1132" s="88">
        <v>0</v>
      </c>
      <c r="K1132" s="88">
        <v>0</v>
      </c>
      <c r="L1132" s="140">
        <f>SUM(C1132:K1132)</f>
        <v>0</v>
      </c>
    </row>
    <row r="1133" spans="2:14" ht="24.95" customHeight="1">
      <c r="B1133" s="144" t="s">
        <v>16</v>
      </c>
      <c r="C1133" s="150">
        <f t="shared" ref="C1133:K1133" si="29">SUM(C1130:C1132)</f>
        <v>7245</v>
      </c>
      <c r="D1133" s="150">
        <f t="shared" si="29"/>
        <v>7379</v>
      </c>
      <c r="E1133" s="150">
        <f t="shared" si="29"/>
        <v>9044</v>
      </c>
      <c r="F1133" s="150">
        <f t="shared" si="29"/>
        <v>1483</v>
      </c>
      <c r="G1133" s="150">
        <f t="shared" si="29"/>
        <v>5603</v>
      </c>
      <c r="H1133" s="150">
        <f t="shared" si="29"/>
        <v>2336</v>
      </c>
      <c r="I1133" s="150">
        <f t="shared" si="29"/>
        <v>4650</v>
      </c>
      <c r="J1133" s="150">
        <f t="shared" si="29"/>
        <v>1286</v>
      </c>
      <c r="K1133" s="150">
        <f t="shared" si="29"/>
        <v>3604</v>
      </c>
      <c r="L1133" s="145">
        <f>SUM(C1133:K1133)</f>
        <v>42630</v>
      </c>
    </row>
    <row r="1134" spans="2:14" ht="24.95" customHeight="1"/>
    <row r="1135" spans="2:14" ht="24.95" customHeight="1"/>
    <row r="1136" spans="2:14" ht="24.95" customHeight="1"/>
    <row r="1137" ht="24.95" customHeight="1"/>
    <row r="1138" ht="24.95" customHeight="1"/>
    <row r="1139" ht="24.95" customHeight="1"/>
    <row r="1140" ht="24.95" customHeight="1"/>
    <row r="1141" ht="24.95" customHeight="1"/>
    <row r="1142" ht="24.95" customHeight="1"/>
    <row r="1143" ht="24.95" customHeight="1"/>
    <row r="1144" ht="24.95" customHeight="1"/>
    <row r="1145" ht="24.95" customHeight="1"/>
    <row r="1146" ht="24.95" customHeight="1"/>
    <row r="1147" ht="24.95" customHeight="1"/>
    <row r="1148" ht="24.95" customHeight="1"/>
    <row r="1149" ht="24.95" customHeight="1"/>
    <row r="1150" ht="24.95" customHeight="1"/>
    <row r="1151" ht="24.95" customHeight="1"/>
    <row r="1152" ht="24.95" customHeight="1"/>
    <row r="1153" ht="24.95" customHeight="1"/>
    <row r="1154" ht="24.95" customHeight="1"/>
    <row r="1155" ht="24.95" customHeight="1"/>
    <row r="1156" ht="24.95" customHeight="1"/>
    <row r="1157" ht="24.95" customHeight="1"/>
    <row r="1158" ht="24.95" customHeight="1"/>
    <row r="1159" ht="24.95" customHeight="1"/>
    <row r="1160" ht="24.95" customHeight="1"/>
    <row r="1161" ht="24.95" customHeight="1"/>
    <row r="1162" ht="24.95" customHeight="1"/>
    <row r="1163" ht="24.95" customHeight="1"/>
    <row r="1164" ht="24.95" customHeight="1"/>
    <row r="1165" ht="24.95" customHeight="1"/>
    <row r="1166" ht="24.95" customHeight="1"/>
    <row r="1167" ht="24.95" customHeight="1"/>
    <row r="1168" ht="24.95" customHeight="1"/>
    <row r="1169" spans="2:15" ht="24.95" customHeight="1"/>
    <row r="1170" spans="2:15" ht="24.95" customHeight="1">
      <c r="O1170" s="48">
        <v>15</v>
      </c>
    </row>
    <row r="1171" spans="2:15" ht="39.950000000000003" customHeight="1">
      <c r="B1171" s="209" t="s">
        <v>167</v>
      </c>
      <c r="C1171" s="209"/>
      <c r="D1171" s="209"/>
      <c r="E1171" s="209"/>
      <c r="F1171" s="209"/>
      <c r="G1171" s="209"/>
      <c r="H1171" s="209"/>
      <c r="I1171" s="209"/>
      <c r="J1171" s="209"/>
      <c r="K1171" s="209"/>
      <c r="L1171" s="209"/>
      <c r="M1171" s="209"/>
      <c r="N1171" s="209"/>
      <c r="O1171" s="209"/>
    </row>
    <row r="1172" spans="2:15" ht="15" customHeight="1"/>
    <row r="1173" spans="2:15" ht="24.95" customHeight="1">
      <c r="B1173" s="248" t="s">
        <v>48</v>
      </c>
      <c r="C1173" s="253" t="s">
        <v>33</v>
      </c>
      <c r="D1173" s="253"/>
      <c r="E1173" s="253" t="s">
        <v>34</v>
      </c>
      <c r="F1173" s="253"/>
      <c r="G1173" s="253" t="s">
        <v>58</v>
      </c>
      <c r="H1173" s="253"/>
      <c r="I1173" s="253" t="s">
        <v>78</v>
      </c>
      <c r="J1173" s="253"/>
      <c r="K1173" s="253" t="s">
        <v>16</v>
      </c>
      <c r="L1173" s="253"/>
    </row>
    <row r="1174" spans="2:15" ht="24.95" customHeight="1">
      <c r="B1174" s="248"/>
      <c r="C1174" s="182" t="s">
        <v>84</v>
      </c>
      <c r="D1174" s="182" t="s">
        <v>35</v>
      </c>
      <c r="E1174" s="182" t="s">
        <v>84</v>
      </c>
      <c r="F1174" s="182" t="s">
        <v>35</v>
      </c>
      <c r="G1174" s="182" t="s">
        <v>84</v>
      </c>
      <c r="H1174" s="182" t="s">
        <v>35</v>
      </c>
      <c r="I1174" s="182" t="s">
        <v>84</v>
      </c>
      <c r="J1174" s="182" t="s">
        <v>35</v>
      </c>
      <c r="K1174" s="141" t="s">
        <v>84</v>
      </c>
      <c r="L1174" s="141" t="s">
        <v>35</v>
      </c>
      <c r="N1174" s="69"/>
    </row>
    <row r="1175" spans="2:15" ht="24.95" customHeight="1">
      <c r="B1175" s="104" t="s">
        <v>5</v>
      </c>
      <c r="C1175" s="143">
        <v>14</v>
      </c>
      <c r="D1175" s="143">
        <v>123</v>
      </c>
      <c r="E1175" s="143">
        <v>823</v>
      </c>
      <c r="F1175" s="143">
        <v>5067</v>
      </c>
      <c r="G1175" s="143">
        <v>25</v>
      </c>
      <c r="H1175" s="143">
        <v>754</v>
      </c>
      <c r="I1175" s="143">
        <v>50</v>
      </c>
      <c r="J1175" s="143">
        <v>1076</v>
      </c>
      <c r="K1175" s="140">
        <f t="shared" ref="K1175:L1183" si="30">C1175+E1175+G1175+I1175</f>
        <v>912</v>
      </c>
      <c r="L1175" s="140">
        <f t="shared" si="30"/>
        <v>7020</v>
      </c>
      <c r="N1175" s="69"/>
    </row>
    <row r="1176" spans="2:15" ht="24.95" customHeight="1">
      <c r="B1176" s="104" t="s">
        <v>6</v>
      </c>
      <c r="C1176" s="143">
        <v>33</v>
      </c>
      <c r="D1176" s="143">
        <v>274</v>
      </c>
      <c r="E1176" s="143">
        <v>306</v>
      </c>
      <c r="F1176" s="143">
        <v>2740</v>
      </c>
      <c r="G1176" s="143">
        <v>20</v>
      </c>
      <c r="H1176" s="143">
        <v>394</v>
      </c>
      <c r="I1176" s="143">
        <v>61</v>
      </c>
      <c r="J1176" s="143">
        <v>1009</v>
      </c>
      <c r="K1176" s="140">
        <f t="shared" si="30"/>
        <v>420</v>
      </c>
      <c r="L1176" s="140">
        <f t="shared" si="30"/>
        <v>4417</v>
      </c>
      <c r="N1176" s="69"/>
    </row>
    <row r="1177" spans="2:15" ht="24.95" customHeight="1">
      <c r="B1177" s="104" t="s">
        <v>27</v>
      </c>
      <c r="C1177" s="143">
        <v>42</v>
      </c>
      <c r="D1177" s="143">
        <v>321</v>
      </c>
      <c r="E1177" s="143">
        <v>401</v>
      </c>
      <c r="F1177" s="143">
        <v>2222</v>
      </c>
      <c r="G1177" s="143">
        <v>7</v>
      </c>
      <c r="H1177" s="143">
        <v>141</v>
      </c>
      <c r="I1177" s="143">
        <v>108</v>
      </c>
      <c r="J1177" s="143">
        <v>2019</v>
      </c>
      <c r="K1177" s="140">
        <f t="shared" si="30"/>
        <v>558</v>
      </c>
      <c r="L1177" s="140">
        <f t="shared" si="30"/>
        <v>4703</v>
      </c>
      <c r="N1177" s="69"/>
    </row>
    <row r="1178" spans="2:15" ht="24.95" customHeight="1">
      <c r="B1178" s="104" t="s">
        <v>8</v>
      </c>
      <c r="C1178" s="143">
        <v>5</v>
      </c>
      <c r="D1178" s="143">
        <v>48</v>
      </c>
      <c r="E1178" s="143">
        <v>190</v>
      </c>
      <c r="F1178" s="143">
        <v>1307</v>
      </c>
      <c r="G1178" s="88">
        <v>7</v>
      </c>
      <c r="H1178" s="143">
        <v>175</v>
      </c>
      <c r="I1178" s="143">
        <v>33</v>
      </c>
      <c r="J1178" s="143">
        <v>600</v>
      </c>
      <c r="K1178" s="140">
        <f t="shared" si="30"/>
        <v>235</v>
      </c>
      <c r="L1178" s="140">
        <f t="shared" si="30"/>
        <v>2130</v>
      </c>
      <c r="N1178" s="69"/>
    </row>
    <row r="1179" spans="2:15" ht="24.95" customHeight="1">
      <c r="B1179" s="104" t="s">
        <v>9</v>
      </c>
      <c r="C1179" s="143">
        <v>15</v>
      </c>
      <c r="D1179" s="143">
        <v>93</v>
      </c>
      <c r="E1179" s="143">
        <v>468</v>
      </c>
      <c r="F1179" s="143">
        <v>2944</v>
      </c>
      <c r="G1179" s="143">
        <v>12</v>
      </c>
      <c r="H1179" s="143">
        <v>331</v>
      </c>
      <c r="I1179" s="143">
        <v>50</v>
      </c>
      <c r="J1179" s="143">
        <v>986</v>
      </c>
      <c r="K1179" s="140">
        <f t="shared" si="30"/>
        <v>545</v>
      </c>
      <c r="L1179" s="140">
        <f t="shared" si="30"/>
        <v>4354</v>
      </c>
      <c r="N1179" s="69"/>
    </row>
    <row r="1180" spans="2:15" ht="24.95" customHeight="1">
      <c r="B1180" s="104" t="s">
        <v>10</v>
      </c>
      <c r="C1180" s="143">
        <v>13</v>
      </c>
      <c r="D1180" s="143">
        <v>102</v>
      </c>
      <c r="E1180" s="143">
        <v>378</v>
      </c>
      <c r="F1180" s="143">
        <v>2750</v>
      </c>
      <c r="G1180" s="143">
        <v>17</v>
      </c>
      <c r="H1180" s="143">
        <v>336</v>
      </c>
      <c r="I1180" s="143">
        <v>48</v>
      </c>
      <c r="J1180" s="143">
        <v>955</v>
      </c>
      <c r="K1180" s="140">
        <f t="shared" si="30"/>
        <v>456</v>
      </c>
      <c r="L1180" s="140">
        <f t="shared" si="30"/>
        <v>4143</v>
      </c>
      <c r="N1180" s="69"/>
    </row>
    <row r="1181" spans="2:15" ht="24.95" customHeight="1">
      <c r="B1181" s="104" t="s">
        <v>11</v>
      </c>
      <c r="C1181" s="143">
        <v>19</v>
      </c>
      <c r="D1181" s="143">
        <v>166</v>
      </c>
      <c r="E1181" s="143">
        <v>273</v>
      </c>
      <c r="F1181" s="143">
        <v>2074</v>
      </c>
      <c r="G1181" s="143">
        <v>16</v>
      </c>
      <c r="H1181" s="143">
        <v>351</v>
      </c>
      <c r="I1181" s="143">
        <v>49</v>
      </c>
      <c r="J1181" s="143">
        <v>870</v>
      </c>
      <c r="K1181" s="140">
        <f t="shared" si="30"/>
        <v>357</v>
      </c>
      <c r="L1181" s="140">
        <f t="shared" si="30"/>
        <v>3461</v>
      </c>
      <c r="N1181" s="69"/>
    </row>
    <row r="1182" spans="2:15" ht="24.95" customHeight="1">
      <c r="B1182" s="104" t="s">
        <v>12</v>
      </c>
      <c r="C1182" s="143">
        <v>2</v>
      </c>
      <c r="D1182" s="143">
        <v>17</v>
      </c>
      <c r="E1182" s="143">
        <v>147</v>
      </c>
      <c r="F1182" s="143">
        <v>1099</v>
      </c>
      <c r="G1182" s="143">
        <v>13</v>
      </c>
      <c r="H1182" s="143">
        <v>303</v>
      </c>
      <c r="I1182" s="143">
        <v>24</v>
      </c>
      <c r="J1182" s="143">
        <v>537</v>
      </c>
      <c r="K1182" s="140">
        <f t="shared" si="30"/>
        <v>186</v>
      </c>
      <c r="L1182" s="140">
        <f t="shared" si="30"/>
        <v>1956</v>
      </c>
      <c r="N1182" s="69"/>
    </row>
    <row r="1183" spans="2:15" ht="24.95" customHeight="1">
      <c r="B1183" s="104" t="s">
        <v>13</v>
      </c>
      <c r="C1183" s="143">
        <v>5</v>
      </c>
      <c r="D1183" s="143">
        <v>34</v>
      </c>
      <c r="E1183" s="143">
        <v>167</v>
      </c>
      <c r="F1183" s="143">
        <v>1116</v>
      </c>
      <c r="G1183" s="143">
        <v>17</v>
      </c>
      <c r="H1183" s="143">
        <v>337</v>
      </c>
      <c r="I1183" s="143">
        <v>53</v>
      </c>
      <c r="J1183" s="143">
        <v>959</v>
      </c>
      <c r="K1183" s="140">
        <f t="shared" si="30"/>
        <v>242</v>
      </c>
      <c r="L1183" s="140">
        <f t="shared" si="30"/>
        <v>2446</v>
      </c>
      <c r="N1183" s="69"/>
    </row>
    <row r="1184" spans="2:15" ht="24.95" customHeight="1">
      <c r="B1184" s="144" t="s">
        <v>16</v>
      </c>
      <c r="C1184" s="150">
        <f t="shared" ref="C1184:L1184" si="31">SUM(C1175:C1183)</f>
        <v>148</v>
      </c>
      <c r="D1184" s="150">
        <f t="shared" si="31"/>
        <v>1178</v>
      </c>
      <c r="E1184" s="150">
        <f t="shared" si="31"/>
        <v>3153</v>
      </c>
      <c r="F1184" s="150">
        <f t="shared" si="31"/>
        <v>21319</v>
      </c>
      <c r="G1184" s="150">
        <f t="shared" si="31"/>
        <v>134</v>
      </c>
      <c r="H1184" s="150">
        <f t="shared" si="31"/>
        <v>3122</v>
      </c>
      <c r="I1184" s="150">
        <f t="shared" si="31"/>
        <v>476</v>
      </c>
      <c r="J1184" s="150">
        <f t="shared" si="31"/>
        <v>9011</v>
      </c>
      <c r="K1184" s="145">
        <f t="shared" si="31"/>
        <v>3911</v>
      </c>
      <c r="L1184" s="145">
        <f t="shared" si="31"/>
        <v>34630</v>
      </c>
      <c r="N1184" s="69"/>
    </row>
    <row r="1185" spans="2:15" ht="24.95" customHeight="1">
      <c r="B1185" s="272" t="s">
        <v>94</v>
      </c>
      <c r="C1185" s="272"/>
      <c r="D1185" s="272"/>
      <c r="E1185" s="272"/>
      <c r="F1185" s="272"/>
      <c r="G1185" s="272"/>
      <c r="H1185" s="272"/>
      <c r="I1185" s="272"/>
      <c r="J1185" s="272"/>
      <c r="K1185" s="272"/>
      <c r="L1185" s="272"/>
      <c r="M1185" s="272"/>
      <c r="N1185" s="272"/>
      <c r="O1185" s="272"/>
    </row>
    <row r="1186" spans="2:15" ht="24.95" customHeight="1">
      <c r="B1186" s="57"/>
      <c r="C1186" s="16"/>
      <c r="D1186" s="16"/>
      <c r="E1186" s="16"/>
      <c r="F1186" s="16"/>
      <c r="G1186" s="16"/>
      <c r="H1186" s="16"/>
      <c r="I1186" s="11"/>
      <c r="J1186" s="11"/>
      <c r="K1186" s="11"/>
    </row>
    <row r="1187" spans="2:15" s="21" customFormat="1" ht="24.95" customHeight="1">
      <c r="B1187" s="58"/>
      <c r="C1187" s="18"/>
      <c r="D1187" s="18"/>
      <c r="E1187" s="18"/>
      <c r="F1187" s="18"/>
      <c r="G1187" s="18"/>
      <c r="H1187" s="18"/>
      <c r="I1187" s="18"/>
      <c r="J1187" s="18"/>
      <c r="K1187" s="18"/>
    </row>
    <row r="1188" spans="2:15" s="21" customFormat="1" ht="24.95" customHeight="1"/>
    <row r="1189" spans="2:15" s="21" customFormat="1" ht="24.95" customHeight="1"/>
    <row r="1190" spans="2:15" s="21" customFormat="1" ht="24.95" customHeight="1"/>
    <row r="1191" spans="2:15" s="21" customFormat="1" ht="24.95" customHeight="1"/>
    <row r="1192" spans="2:15" s="21" customFormat="1" ht="24.95" customHeight="1"/>
    <row r="1193" spans="2:15" s="21" customFormat="1" ht="24.95" customHeight="1"/>
    <row r="1194" spans="2:15" s="21" customFormat="1" ht="24.95" customHeight="1"/>
    <row r="1195" spans="2:15" s="21" customFormat="1" ht="24.95" customHeight="1"/>
    <row r="1196" spans="2:15" s="21" customFormat="1" ht="24.95" customHeight="1"/>
    <row r="1197" spans="2:15" s="21" customFormat="1" ht="24.95" customHeight="1"/>
    <row r="1198" spans="2:15" s="21" customFormat="1" ht="24.95" customHeight="1"/>
    <row r="1199" spans="2:15" s="21" customFormat="1" ht="24.95" customHeight="1"/>
    <row r="1200" spans="2:15" s="21" customFormat="1" ht="24.95" customHeight="1"/>
    <row r="1201" s="21" customFormat="1" ht="24.95" customHeight="1"/>
    <row r="1202" s="21" customFormat="1" ht="24.95" customHeight="1"/>
    <row r="1203" s="21" customFormat="1" ht="24.95" customHeight="1"/>
    <row r="1204" s="21" customFormat="1" ht="24.95" customHeight="1"/>
    <row r="1205" s="21" customFormat="1" ht="24.95" customHeight="1"/>
    <row r="1206" s="21" customFormat="1" ht="24.95" customHeight="1"/>
    <row r="1207" s="21" customFormat="1" ht="24.95" customHeight="1"/>
    <row r="1208" s="21" customFormat="1" ht="24.95" customHeight="1"/>
    <row r="1209" s="21" customFormat="1" ht="24.95" customHeight="1"/>
    <row r="1210" s="21" customFormat="1" ht="24.95" customHeight="1"/>
    <row r="1211" s="21" customFormat="1" ht="24.95" customHeight="1"/>
    <row r="1212" s="21" customFormat="1" ht="24.95" customHeight="1"/>
    <row r="1213" s="21" customFormat="1" ht="24.95" customHeight="1"/>
    <row r="1214" s="21" customFormat="1" ht="24.95" customHeight="1"/>
    <row r="1215" s="21" customFormat="1" ht="24.95" customHeight="1"/>
    <row r="1216" s="21" customFormat="1" ht="24.95" customHeight="1"/>
    <row r="1217" s="21" customFormat="1" ht="24.95" customHeight="1"/>
    <row r="1218" s="21" customFormat="1" ht="24.95" customHeight="1"/>
    <row r="1219" s="21" customFormat="1" ht="24.95" customHeight="1"/>
    <row r="1220" s="21" customFormat="1" ht="24.95" customHeight="1"/>
    <row r="1221" s="21" customFormat="1" ht="24.95" customHeight="1"/>
    <row r="1222" s="21" customFormat="1" ht="24.95" customHeight="1"/>
    <row r="1223" s="21" customFormat="1" ht="24.95" customHeight="1"/>
    <row r="1224" s="21" customFormat="1" ht="24.95" customHeight="1"/>
    <row r="1225" s="21" customFormat="1" ht="24.95" customHeight="1"/>
    <row r="1226" s="21" customFormat="1" ht="24.95" customHeight="1"/>
    <row r="1227" s="21" customFormat="1" ht="24.95" customHeight="1"/>
    <row r="1228" s="21" customFormat="1" ht="24.95" customHeight="1"/>
    <row r="1229" s="21" customFormat="1" ht="24.95" customHeight="1"/>
    <row r="1230" s="21" customFormat="1" ht="24.95" customHeight="1"/>
    <row r="1231" s="21" customFormat="1" ht="24.95" customHeight="1"/>
    <row r="1232" s="21" customFormat="1" ht="24.95" customHeight="1"/>
    <row r="1233" spans="2:15" s="21" customFormat="1" ht="24.95" customHeight="1">
      <c r="O1233" s="48">
        <v>16</v>
      </c>
    </row>
    <row r="1234" spans="2:15" s="21" customFormat="1" ht="39.950000000000003" customHeight="1">
      <c r="B1234" s="209" t="s">
        <v>164</v>
      </c>
      <c r="C1234" s="209"/>
      <c r="D1234" s="209"/>
      <c r="E1234" s="209"/>
      <c r="F1234" s="209"/>
      <c r="G1234" s="209"/>
      <c r="H1234" s="209"/>
      <c r="I1234" s="209"/>
      <c r="J1234" s="209"/>
      <c r="K1234" s="209"/>
      <c r="L1234" s="209"/>
      <c r="M1234" s="209"/>
      <c r="N1234" s="209"/>
      <c r="O1234" s="209"/>
    </row>
    <row r="1235" spans="2:15" s="21" customFormat="1" ht="15" customHeight="1">
      <c r="B1235" s="77"/>
      <c r="C1235" s="78"/>
      <c r="D1235" s="78"/>
      <c r="E1235" s="78"/>
      <c r="F1235" s="78"/>
      <c r="G1235" s="78"/>
      <c r="H1235" s="78"/>
      <c r="I1235" s="78"/>
      <c r="J1235" s="78"/>
      <c r="K1235" s="78"/>
      <c r="L1235" s="78"/>
      <c r="M1235" s="78"/>
      <c r="N1235" s="78"/>
      <c r="O1235" s="79"/>
    </row>
    <row r="1236" spans="2:15" s="21" customFormat="1" ht="24.95" customHeight="1">
      <c r="C1236" s="273" t="s">
        <v>85</v>
      </c>
      <c r="D1236" s="273"/>
      <c r="E1236" s="273"/>
      <c r="F1236" s="273"/>
      <c r="G1236" s="273"/>
      <c r="H1236" s="273"/>
      <c r="I1236" s="273"/>
      <c r="J1236" s="273"/>
      <c r="K1236" s="273"/>
      <c r="L1236" s="273"/>
    </row>
    <row r="1237" spans="2:15" s="21" customFormat="1" ht="24.95" customHeight="1">
      <c r="B1237" s="146" t="s">
        <v>28</v>
      </c>
      <c r="C1237" s="142" t="s">
        <v>5</v>
      </c>
      <c r="D1237" s="142" t="s">
        <v>26</v>
      </c>
      <c r="E1237" s="142" t="s">
        <v>27</v>
      </c>
      <c r="F1237" s="142" t="s">
        <v>8</v>
      </c>
      <c r="G1237" s="142" t="s">
        <v>9</v>
      </c>
      <c r="H1237" s="142" t="s">
        <v>10</v>
      </c>
      <c r="I1237" s="142" t="s">
        <v>11</v>
      </c>
      <c r="J1237" s="142" t="s">
        <v>12</v>
      </c>
      <c r="K1237" s="142" t="s">
        <v>13</v>
      </c>
      <c r="L1237" s="142" t="s">
        <v>16</v>
      </c>
    </row>
    <row r="1238" spans="2:15" s="21" customFormat="1" ht="24.95" customHeight="1">
      <c r="B1238" s="104" t="s">
        <v>154</v>
      </c>
      <c r="C1238" s="108">
        <v>4</v>
      </c>
      <c r="D1238" s="108">
        <v>13</v>
      </c>
      <c r="E1238" s="108">
        <v>15</v>
      </c>
      <c r="F1238" s="108">
        <v>4</v>
      </c>
      <c r="G1238" s="108">
        <v>3</v>
      </c>
      <c r="H1238" s="108">
        <v>4</v>
      </c>
      <c r="I1238" s="108">
        <v>1</v>
      </c>
      <c r="J1238" s="108">
        <v>2</v>
      </c>
      <c r="K1238" s="108">
        <v>0</v>
      </c>
      <c r="L1238" s="140">
        <f>SUM(C1238:K1238)</f>
        <v>46</v>
      </c>
    </row>
    <row r="1239" spans="2:15" s="21" customFormat="1" ht="24.95" customHeight="1">
      <c r="B1239" s="104" t="s">
        <v>86</v>
      </c>
      <c r="C1239" s="108">
        <v>11</v>
      </c>
      <c r="D1239" s="108">
        <v>26</v>
      </c>
      <c r="E1239" s="108">
        <v>40</v>
      </c>
      <c r="F1239" s="108">
        <v>8</v>
      </c>
      <c r="G1239" s="108">
        <v>13</v>
      </c>
      <c r="H1239" s="108">
        <v>16</v>
      </c>
      <c r="I1239" s="108">
        <v>9</v>
      </c>
      <c r="J1239" s="108">
        <v>7</v>
      </c>
      <c r="K1239" s="108">
        <v>2</v>
      </c>
      <c r="L1239" s="140">
        <f>SUM(C1239:K1239)</f>
        <v>132</v>
      </c>
    </row>
    <row r="1240" spans="2:15" s="21" customFormat="1" ht="24.95" customHeight="1">
      <c r="B1240" s="106" t="s">
        <v>156</v>
      </c>
      <c r="C1240" s="89">
        <v>0</v>
      </c>
      <c r="D1240" s="89">
        <v>8</v>
      </c>
      <c r="E1240" s="89">
        <v>12</v>
      </c>
      <c r="F1240" s="89">
        <v>10</v>
      </c>
      <c r="G1240" s="89">
        <v>0</v>
      </c>
      <c r="H1240" s="89">
        <v>0</v>
      </c>
      <c r="I1240" s="89">
        <v>0</v>
      </c>
      <c r="J1240" s="89">
        <v>0</v>
      </c>
      <c r="K1240" s="89">
        <v>1</v>
      </c>
      <c r="L1240" s="140">
        <f>SUM(C1240:K1240)</f>
        <v>31</v>
      </c>
    </row>
    <row r="1241" spans="2:15" s="21" customFormat="1" ht="24.95" customHeight="1">
      <c r="B1241" s="106" t="s">
        <v>155</v>
      </c>
      <c r="C1241" s="89">
        <v>0</v>
      </c>
      <c r="D1241" s="89">
        <v>14</v>
      </c>
      <c r="E1241" s="89">
        <v>30</v>
      </c>
      <c r="F1241" s="89">
        <v>8</v>
      </c>
      <c r="G1241" s="89">
        <v>3</v>
      </c>
      <c r="H1241" s="89">
        <v>0</v>
      </c>
      <c r="I1241" s="89">
        <v>0</v>
      </c>
      <c r="J1241" s="89">
        <v>3</v>
      </c>
      <c r="K1241" s="89">
        <v>8</v>
      </c>
      <c r="L1241" s="140">
        <f>SUM(C1241:K1241)</f>
        <v>66</v>
      </c>
    </row>
    <row r="1242" spans="2:15" s="21" customFormat="1" ht="24.95" customHeight="1">
      <c r="B1242" s="159" t="s">
        <v>16</v>
      </c>
      <c r="C1242" s="185">
        <f>SUM(C1238:C1241)</f>
        <v>15</v>
      </c>
      <c r="D1242" s="185">
        <f t="shared" ref="D1242:L1242" si="32">SUM(D1238:D1241)</f>
        <v>61</v>
      </c>
      <c r="E1242" s="185">
        <f t="shared" si="32"/>
        <v>97</v>
      </c>
      <c r="F1242" s="185">
        <f t="shared" si="32"/>
        <v>30</v>
      </c>
      <c r="G1242" s="185">
        <f t="shared" si="32"/>
        <v>19</v>
      </c>
      <c r="H1242" s="185">
        <f t="shared" si="32"/>
        <v>20</v>
      </c>
      <c r="I1242" s="185">
        <f t="shared" si="32"/>
        <v>10</v>
      </c>
      <c r="J1242" s="185">
        <f t="shared" si="32"/>
        <v>12</v>
      </c>
      <c r="K1242" s="185">
        <f t="shared" si="32"/>
        <v>11</v>
      </c>
      <c r="L1242" s="160">
        <f t="shared" si="32"/>
        <v>275</v>
      </c>
    </row>
    <row r="1243" spans="2:15" s="21" customFormat="1" ht="24.95" customHeight="1"/>
    <row r="1244" spans="2:15" s="21" customFormat="1" ht="24.95" customHeight="1"/>
    <row r="1245" spans="2:15" s="21" customFormat="1" ht="24.95" customHeight="1"/>
    <row r="1246" spans="2:15" s="21" customFormat="1" ht="24.95" customHeight="1"/>
    <row r="1247" spans="2:15" s="21" customFormat="1" ht="24.95" customHeight="1"/>
    <row r="1248" spans="2:15" s="21" customFormat="1" ht="24.95" customHeight="1"/>
    <row r="1249" spans="2:12" s="21" customFormat="1" ht="24.95" customHeight="1"/>
    <row r="1250" spans="2:12" s="21" customFormat="1" ht="24.95" customHeight="1"/>
    <row r="1251" spans="2:12" s="21" customFormat="1" ht="24.95" customHeight="1"/>
    <row r="1252" spans="2:12" s="21" customFormat="1" ht="24.95" customHeight="1"/>
    <row r="1253" spans="2:12" s="21" customFormat="1" ht="24.95" customHeight="1"/>
    <row r="1254" spans="2:12" s="21" customFormat="1" ht="24.95" customHeight="1"/>
    <row r="1255" spans="2:12" s="21" customFormat="1" ht="24.95" customHeight="1">
      <c r="C1255" s="273" t="s">
        <v>89</v>
      </c>
      <c r="D1255" s="273"/>
      <c r="E1255" s="273"/>
      <c r="F1255" s="273"/>
      <c r="G1255" s="273"/>
      <c r="H1255" s="273"/>
      <c r="I1255" s="273"/>
      <c r="J1255" s="273"/>
      <c r="K1255" s="273"/>
      <c r="L1255" s="273"/>
    </row>
    <row r="1256" spans="2:12" s="21" customFormat="1" ht="24.95" customHeight="1">
      <c r="B1256" s="146" t="s">
        <v>35</v>
      </c>
      <c r="C1256" s="142" t="s">
        <v>5</v>
      </c>
      <c r="D1256" s="142" t="s">
        <v>26</v>
      </c>
      <c r="E1256" s="142" t="s">
        <v>27</v>
      </c>
      <c r="F1256" s="142" t="s">
        <v>8</v>
      </c>
      <c r="G1256" s="142" t="s">
        <v>9</v>
      </c>
      <c r="H1256" s="142" t="s">
        <v>10</v>
      </c>
      <c r="I1256" s="142" t="s">
        <v>11</v>
      </c>
      <c r="J1256" s="142" t="s">
        <v>12</v>
      </c>
      <c r="K1256" s="142" t="s">
        <v>13</v>
      </c>
      <c r="L1256" s="142" t="s">
        <v>16</v>
      </c>
    </row>
    <row r="1257" spans="2:12" s="21" customFormat="1" ht="24.95" customHeight="1">
      <c r="B1257" s="34" t="s">
        <v>87</v>
      </c>
      <c r="C1257" s="108">
        <v>410</v>
      </c>
      <c r="D1257" s="108">
        <v>787</v>
      </c>
      <c r="E1257" s="108">
        <v>825</v>
      </c>
      <c r="F1257" s="108">
        <v>234</v>
      </c>
      <c r="G1257" s="108">
        <v>131</v>
      </c>
      <c r="H1257" s="108">
        <v>338</v>
      </c>
      <c r="I1257" s="108">
        <v>60</v>
      </c>
      <c r="J1257" s="108">
        <v>147</v>
      </c>
      <c r="K1257" s="108">
        <v>0</v>
      </c>
      <c r="L1257" s="140">
        <f>SUM(C1257:K1257)</f>
        <v>2932</v>
      </c>
    </row>
    <row r="1258" spans="2:12" s="21" customFormat="1" ht="24.95" customHeight="1">
      <c r="B1258" s="34" t="s">
        <v>86</v>
      </c>
      <c r="C1258" s="108">
        <v>389</v>
      </c>
      <c r="D1258" s="108">
        <v>1142</v>
      </c>
      <c r="E1258" s="108">
        <v>1479</v>
      </c>
      <c r="F1258" s="108">
        <v>361</v>
      </c>
      <c r="G1258" s="108">
        <v>412</v>
      </c>
      <c r="H1258" s="108">
        <v>1205</v>
      </c>
      <c r="I1258" s="108">
        <v>313</v>
      </c>
      <c r="J1258" s="108">
        <v>328</v>
      </c>
      <c r="K1258" s="108">
        <v>17</v>
      </c>
      <c r="L1258" s="140">
        <f>SUM(C1258:K1258)</f>
        <v>5646</v>
      </c>
    </row>
    <row r="1259" spans="2:12" s="21" customFormat="1" ht="24.95" customHeight="1">
      <c r="B1259" s="80" t="s">
        <v>157</v>
      </c>
      <c r="C1259" s="89">
        <v>0</v>
      </c>
      <c r="D1259" s="89">
        <v>251</v>
      </c>
      <c r="E1259" s="89">
        <v>357</v>
      </c>
      <c r="F1259" s="89">
        <v>334</v>
      </c>
      <c r="G1259" s="89">
        <v>0</v>
      </c>
      <c r="H1259" s="89">
        <v>0</v>
      </c>
      <c r="I1259" s="89">
        <v>0</v>
      </c>
      <c r="J1259" s="89">
        <v>0</v>
      </c>
      <c r="K1259" s="89">
        <v>38</v>
      </c>
      <c r="L1259" s="140">
        <f>SUM(C1259:K1259)</f>
        <v>980</v>
      </c>
    </row>
    <row r="1260" spans="2:12" s="21" customFormat="1" ht="24.95" customHeight="1">
      <c r="B1260" s="80" t="s">
        <v>88</v>
      </c>
      <c r="C1260" s="89">
        <v>0</v>
      </c>
      <c r="D1260" s="89">
        <v>465</v>
      </c>
      <c r="E1260" s="89">
        <v>814</v>
      </c>
      <c r="F1260" s="89">
        <v>270</v>
      </c>
      <c r="G1260" s="89">
        <v>44</v>
      </c>
      <c r="H1260" s="89">
        <v>0</v>
      </c>
      <c r="I1260" s="89">
        <v>0</v>
      </c>
      <c r="J1260" s="89">
        <v>93</v>
      </c>
      <c r="K1260" s="89">
        <v>145</v>
      </c>
      <c r="L1260" s="140">
        <f>SUM(C1260:K1260)</f>
        <v>1831</v>
      </c>
    </row>
    <row r="1261" spans="2:12" s="21" customFormat="1" ht="24.95" customHeight="1">
      <c r="B1261" s="161" t="s">
        <v>16</v>
      </c>
      <c r="C1261" s="186">
        <f t="shared" ref="C1261:L1261" si="33">SUM(C1257:C1260)</f>
        <v>799</v>
      </c>
      <c r="D1261" s="186">
        <f t="shared" si="33"/>
        <v>2645</v>
      </c>
      <c r="E1261" s="186">
        <f t="shared" si="33"/>
        <v>3475</v>
      </c>
      <c r="F1261" s="186">
        <f t="shared" si="33"/>
        <v>1199</v>
      </c>
      <c r="G1261" s="186">
        <f t="shared" si="33"/>
        <v>587</v>
      </c>
      <c r="H1261" s="186">
        <f t="shared" si="33"/>
        <v>1543</v>
      </c>
      <c r="I1261" s="186">
        <f t="shared" si="33"/>
        <v>373</v>
      </c>
      <c r="J1261" s="186">
        <f t="shared" si="33"/>
        <v>568</v>
      </c>
      <c r="K1261" s="186">
        <f t="shared" si="33"/>
        <v>200</v>
      </c>
      <c r="L1261" s="151">
        <f t="shared" si="33"/>
        <v>11389</v>
      </c>
    </row>
    <row r="1262" spans="2:12" s="21" customFormat="1" ht="24.95" customHeight="1"/>
    <row r="1263" spans="2:12" s="21" customFormat="1" ht="24.95" customHeight="1"/>
    <row r="1264" spans="2:12" s="21" customFormat="1" ht="24.95" customHeight="1"/>
    <row r="1265" s="21" customFormat="1" ht="24.95" customHeight="1"/>
    <row r="1266" s="21" customFormat="1" ht="24.95" customHeight="1"/>
    <row r="1267" s="21" customFormat="1" ht="24.95" customHeight="1"/>
    <row r="1268" s="21" customFormat="1" ht="24.95" customHeight="1"/>
    <row r="1269" s="21" customFormat="1" ht="24.95" customHeight="1"/>
    <row r="1270" s="21" customFormat="1" ht="24.95" customHeight="1"/>
    <row r="1271" s="21" customFormat="1" ht="24.95" customHeight="1"/>
    <row r="1272" s="21" customFormat="1" ht="24.95" customHeight="1"/>
    <row r="1273" s="21" customFormat="1" ht="24.95" customHeight="1"/>
    <row r="1274" s="21" customFormat="1" ht="24.95" customHeight="1"/>
    <row r="1275" s="21" customFormat="1" ht="24.95" customHeight="1"/>
    <row r="1276" s="21" customFormat="1" ht="24.95" customHeight="1"/>
    <row r="1277" s="21" customFormat="1" ht="24.95" customHeight="1"/>
    <row r="1278" s="21" customFormat="1" ht="24.95" customHeight="1"/>
    <row r="1279" s="21" customFormat="1" ht="24.95" customHeight="1"/>
    <row r="1280" s="21" customFormat="1" ht="24.95" customHeight="1"/>
    <row r="1281" spans="15:15" s="21" customFormat="1" ht="24.95" customHeight="1"/>
    <row r="1282" spans="15:15" s="21" customFormat="1" ht="24.95" customHeight="1"/>
    <row r="1283" spans="15:15" s="21" customFormat="1" ht="24.95" customHeight="1"/>
    <row r="1284" spans="15:15" s="21" customFormat="1" ht="24.95" customHeight="1"/>
    <row r="1285" spans="15:15" s="21" customFormat="1" ht="24.95" customHeight="1"/>
    <row r="1286" spans="15:15" s="21" customFormat="1" ht="24.95" customHeight="1"/>
    <row r="1287" spans="15:15" s="21" customFormat="1" ht="24.95" customHeight="1"/>
    <row r="1288" spans="15:15" s="21" customFormat="1" ht="24.95" customHeight="1"/>
    <row r="1289" spans="15:15" s="21" customFormat="1" ht="24.95" customHeight="1"/>
    <row r="1290" spans="15:15" s="21" customFormat="1" ht="24.95" customHeight="1"/>
    <row r="1291" spans="15:15" s="21" customFormat="1" ht="24.95" customHeight="1"/>
    <row r="1292" spans="15:15" s="21" customFormat="1" ht="24.95" customHeight="1"/>
    <row r="1293" spans="15:15" s="21" customFormat="1" ht="24.95" customHeight="1"/>
    <row r="1294" spans="15:15" s="21" customFormat="1" ht="24.95" customHeight="1"/>
    <row r="1295" spans="15:15" ht="24.95" customHeight="1"/>
    <row r="1296" spans="15:15" ht="24.95" customHeight="1">
      <c r="O1296" s="48">
        <v>17</v>
      </c>
    </row>
    <row r="1297" spans="2:15" ht="39.950000000000003" customHeight="1">
      <c r="B1297" s="209" t="s">
        <v>174</v>
      </c>
      <c r="C1297" s="209"/>
      <c r="D1297" s="209"/>
      <c r="E1297" s="209"/>
      <c r="F1297" s="209"/>
      <c r="G1297" s="209"/>
      <c r="H1297" s="209"/>
      <c r="I1297" s="209"/>
      <c r="J1297" s="209"/>
      <c r="K1297" s="209"/>
      <c r="L1297" s="209"/>
      <c r="M1297" s="209"/>
      <c r="N1297" s="209"/>
      <c r="O1297" s="209"/>
    </row>
    <row r="1298" spans="2:15" ht="15" customHeight="1"/>
    <row r="1299" spans="2:15" ht="24.95" customHeight="1">
      <c r="B1299" s="146" t="s">
        <v>72</v>
      </c>
      <c r="C1299" s="146" t="s">
        <v>5</v>
      </c>
      <c r="D1299" s="146" t="s">
        <v>26</v>
      </c>
      <c r="E1299" s="146" t="s">
        <v>27</v>
      </c>
      <c r="F1299" s="146" t="s">
        <v>8</v>
      </c>
      <c r="G1299" s="146" t="s">
        <v>9</v>
      </c>
      <c r="H1299" s="146" t="s">
        <v>10</v>
      </c>
      <c r="I1299" s="146" t="s">
        <v>11</v>
      </c>
      <c r="J1299" s="146" t="s">
        <v>12</v>
      </c>
      <c r="K1299" s="146" t="s">
        <v>13</v>
      </c>
      <c r="L1299" s="146" t="s">
        <v>16</v>
      </c>
    </row>
    <row r="1300" spans="2:15" ht="24.95" customHeight="1">
      <c r="B1300" s="104" t="s">
        <v>28</v>
      </c>
      <c r="C1300" s="108">
        <v>592</v>
      </c>
      <c r="D1300" s="108">
        <v>832</v>
      </c>
      <c r="E1300" s="108">
        <v>1219</v>
      </c>
      <c r="F1300" s="108">
        <v>347</v>
      </c>
      <c r="G1300" s="108">
        <v>669</v>
      </c>
      <c r="H1300" s="108">
        <v>518</v>
      </c>
      <c r="I1300" s="108">
        <v>320</v>
      </c>
      <c r="J1300" s="108">
        <v>841</v>
      </c>
      <c r="K1300" s="108">
        <v>416</v>
      </c>
      <c r="L1300" s="140">
        <f>SUM(C1300:K1300)</f>
        <v>5754</v>
      </c>
    </row>
    <row r="1301" spans="2:15" ht="24.95" customHeight="1">
      <c r="B1301" s="104" t="s">
        <v>35</v>
      </c>
      <c r="C1301" s="108">
        <v>57503</v>
      </c>
      <c r="D1301" s="108">
        <v>70166</v>
      </c>
      <c r="E1301" s="108">
        <v>75458</v>
      </c>
      <c r="F1301" s="108">
        <v>32379</v>
      </c>
      <c r="G1301" s="108">
        <v>51396</v>
      </c>
      <c r="H1301" s="108">
        <v>57646</v>
      </c>
      <c r="I1301" s="108">
        <v>27005</v>
      </c>
      <c r="J1301" s="108">
        <v>89583</v>
      </c>
      <c r="K1301" s="108">
        <v>36559</v>
      </c>
      <c r="L1301" s="140">
        <f>SUM(C1301:K1301)</f>
        <v>497695</v>
      </c>
    </row>
    <row r="1302" spans="2:15" ht="24.95" customHeight="1">
      <c r="B1302" s="34"/>
      <c r="C1302" s="108"/>
      <c r="D1302" s="108"/>
      <c r="E1302" s="108"/>
      <c r="F1302" s="108"/>
      <c r="G1302" s="108"/>
      <c r="H1302" s="108"/>
      <c r="I1302" s="108"/>
      <c r="J1302" s="108"/>
      <c r="K1302" s="108"/>
      <c r="L1302" s="84"/>
      <c r="N1302" s="107"/>
    </row>
    <row r="1303" spans="2:15" ht="24.95" customHeight="1">
      <c r="B1303" s="34"/>
      <c r="C1303" s="35"/>
      <c r="D1303" s="35"/>
      <c r="E1303" s="35"/>
      <c r="F1303" s="35"/>
      <c r="G1303" s="35"/>
      <c r="H1303" s="35"/>
      <c r="I1303" s="35"/>
      <c r="J1303" s="35"/>
      <c r="K1303" s="35"/>
      <c r="L1303" s="36"/>
    </row>
    <row r="1304" spans="2:15" ht="24.95" customHeight="1">
      <c r="B1304" s="34"/>
      <c r="C1304" s="35"/>
      <c r="D1304" s="35"/>
      <c r="E1304" s="35"/>
      <c r="F1304" s="35"/>
      <c r="G1304" s="35"/>
      <c r="H1304" s="35"/>
      <c r="I1304" s="35"/>
      <c r="J1304" s="35"/>
      <c r="K1304" s="35"/>
      <c r="L1304" s="36"/>
    </row>
    <row r="1305" spans="2:15" ht="24.95" customHeight="1"/>
    <row r="1306" spans="2:15" ht="24.95" customHeight="1"/>
    <row r="1307" spans="2:15" ht="24.95" customHeight="1"/>
    <row r="1308" spans="2:15" ht="24.95" customHeight="1"/>
    <row r="1309" spans="2:15" ht="24.95" customHeight="1"/>
    <row r="1310" spans="2:15" ht="24.95" customHeight="1"/>
    <row r="1311" spans="2:15" ht="24.95" customHeight="1"/>
    <row r="1312" spans="2:15" ht="24.95" customHeight="1"/>
    <row r="1313" spans="3:13" ht="24.95" customHeight="1"/>
    <row r="1314" spans="3:13" ht="24.95" customHeight="1">
      <c r="C1314" s="69"/>
      <c r="D1314" s="69"/>
      <c r="E1314" s="69"/>
      <c r="F1314" s="69"/>
      <c r="G1314" s="69"/>
      <c r="H1314" s="69"/>
      <c r="I1314" s="69"/>
      <c r="J1314" s="69"/>
      <c r="K1314" s="69"/>
      <c r="L1314" s="69"/>
      <c r="M1314" s="69"/>
    </row>
    <row r="1315" spans="3:13" ht="24.95" customHeight="1">
      <c r="C1315" s="69"/>
      <c r="D1315" s="69"/>
      <c r="E1315" s="69"/>
      <c r="F1315" s="69"/>
      <c r="G1315" s="69"/>
      <c r="H1315" s="69"/>
      <c r="I1315" s="69"/>
      <c r="J1315" s="69"/>
      <c r="K1315" s="69"/>
      <c r="L1315" s="69"/>
      <c r="M1315" s="69"/>
    </row>
    <row r="1316" spans="3:13" ht="24.95" customHeight="1">
      <c r="C1316" s="69"/>
      <c r="D1316" s="69"/>
      <c r="E1316" s="69"/>
      <c r="F1316" s="69"/>
      <c r="G1316" s="69"/>
      <c r="H1316" s="69"/>
      <c r="I1316" s="69"/>
      <c r="J1316" s="69"/>
      <c r="K1316" s="69"/>
      <c r="L1316" s="69"/>
      <c r="M1316" s="69"/>
    </row>
    <row r="1317" spans="3:13" ht="24.95" customHeight="1">
      <c r="C1317" s="69"/>
      <c r="D1317" s="69"/>
      <c r="E1317" s="69"/>
      <c r="F1317" s="69"/>
      <c r="G1317" s="69"/>
      <c r="H1317" s="69"/>
      <c r="I1317" s="69"/>
      <c r="J1317" s="69"/>
      <c r="K1317" s="69"/>
      <c r="L1317" s="69"/>
      <c r="M1317" s="69"/>
    </row>
    <row r="1318" spans="3:13" ht="24.95" customHeight="1">
      <c r="C1318" s="69"/>
      <c r="D1318" s="69"/>
      <c r="E1318" s="69"/>
      <c r="F1318" s="69"/>
      <c r="G1318" s="69"/>
      <c r="H1318" s="69"/>
      <c r="I1318" s="69"/>
      <c r="J1318" s="69"/>
      <c r="K1318" s="69"/>
      <c r="L1318" s="69"/>
      <c r="M1318" s="69"/>
    </row>
    <row r="1319" spans="3:13" ht="24.95" customHeight="1">
      <c r="C1319" s="69"/>
      <c r="D1319" s="69"/>
      <c r="E1319" s="69"/>
      <c r="F1319" s="69"/>
      <c r="G1319" s="69"/>
      <c r="H1319" s="69"/>
      <c r="I1319" s="69"/>
      <c r="J1319" s="69"/>
      <c r="K1319" s="69"/>
      <c r="L1319" s="69"/>
      <c r="M1319" s="69"/>
    </row>
    <row r="1320" spans="3:13" ht="24.95" customHeight="1">
      <c r="C1320" s="69"/>
      <c r="D1320" s="69"/>
      <c r="E1320" s="69"/>
      <c r="F1320" s="69"/>
      <c r="G1320" s="69"/>
      <c r="H1320" s="69"/>
      <c r="I1320" s="69"/>
      <c r="J1320" s="69"/>
      <c r="K1320" s="69"/>
      <c r="L1320" s="69"/>
      <c r="M1320" s="69"/>
    </row>
    <row r="1321" spans="3:13" ht="24.95" customHeight="1">
      <c r="C1321" s="69"/>
      <c r="D1321" s="69"/>
      <c r="E1321" s="69"/>
      <c r="F1321" s="69"/>
      <c r="G1321" s="69"/>
      <c r="H1321" s="69"/>
      <c r="I1321" s="69"/>
      <c r="J1321" s="69"/>
      <c r="K1321" s="69"/>
      <c r="L1321" s="69"/>
      <c r="M1321" s="69"/>
    </row>
    <row r="1322" spans="3:13" ht="24.95" customHeight="1">
      <c r="C1322" s="69"/>
      <c r="D1322" s="69"/>
      <c r="E1322" s="69"/>
      <c r="F1322" s="69"/>
      <c r="G1322" s="69"/>
      <c r="H1322" s="69"/>
      <c r="I1322" s="69"/>
      <c r="J1322" s="69"/>
      <c r="K1322" s="69"/>
      <c r="L1322" s="69"/>
      <c r="M1322" s="69"/>
    </row>
    <row r="1323" spans="3:13" ht="24.95" customHeight="1">
      <c r="C1323" s="69"/>
      <c r="D1323" s="69"/>
      <c r="E1323" s="69"/>
      <c r="F1323" s="69"/>
      <c r="G1323" s="69"/>
      <c r="H1323" s="69"/>
      <c r="I1323" s="69"/>
      <c r="J1323" s="69"/>
      <c r="K1323" s="69"/>
      <c r="L1323" s="69"/>
      <c r="M1323" s="69"/>
    </row>
    <row r="1324" spans="3:13" ht="24.95" customHeight="1">
      <c r="C1324" s="69"/>
      <c r="D1324" s="69"/>
      <c r="E1324" s="69"/>
      <c r="F1324" s="69"/>
      <c r="G1324" s="69"/>
      <c r="H1324" s="69"/>
      <c r="I1324" s="69"/>
      <c r="J1324" s="69"/>
      <c r="K1324" s="69"/>
      <c r="L1324" s="69"/>
      <c r="M1324" s="69"/>
    </row>
    <row r="1325" spans="3:13" ht="24.95" customHeight="1">
      <c r="C1325" s="69"/>
      <c r="D1325" s="69"/>
      <c r="E1325" s="69"/>
      <c r="F1325" s="69"/>
      <c r="G1325" s="69"/>
      <c r="H1325" s="69"/>
      <c r="I1325" s="69"/>
      <c r="J1325" s="69"/>
      <c r="K1325" s="69"/>
      <c r="L1325" s="69"/>
      <c r="M1325" s="69"/>
    </row>
    <row r="1326" spans="3:13" ht="24.95" customHeight="1">
      <c r="C1326" s="69"/>
      <c r="D1326" s="69"/>
      <c r="E1326" s="69"/>
      <c r="F1326" s="69"/>
      <c r="G1326" s="69"/>
      <c r="H1326" s="69"/>
      <c r="I1326" s="69"/>
      <c r="J1326" s="69"/>
      <c r="K1326" s="69"/>
      <c r="L1326" s="69"/>
      <c r="M1326" s="69"/>
    </row>
    <row r="1327" spans="3:13" ht="24.95" customHeight="1">
      <c r="C1327" s="69"/>
      <c r="D1327" s="69"/>
      <c r="E1327" s="69"/>
      <c r="F1327" s="69"/>
      <c r="G1327" s="69"/>
      <c r="H1327" s="69"/>
      <c r="I1327" s="69"/>
      <c r="J1327" s="69"/>
      <c r="K1327" s="69"/>
      <c r="L1327" s="69"/>
      <c r="M1327" s="69"/>
    </row>
    <row r="1328" spans="3:13" ht="24.95" customHeight="1">
      <c r="C1328" s="69"/>
      <c r="D1328" s="69"/>
      <c r="E1328" s="69"/>
      <c r="F1328" s="69"/>
      <c r="G1328" s="69"/>
      <c r="H1328" s="69"/>
      <c r="I1328" s="69"/>
      <c r="J1328" s="69"/>
      <c r="K1328" s="69"/>
      <c r="L1328" s="69"/>
      <c r="M1328" s="69"/>
    </row>
    <row r="1329" spans="3:13" ht="24.95" customHeight="1">
      <c r="C1329" s="69"/>
      <c r="D1329" s="69"/>
      <c r="E1329" s="69"/>
      <c r="F1329" s="69"/>
      <c r="G1329" s="69"/>
      <c r="H1329" s="69"/>
      <c r="I1329" s="69"/>
      <c r="J1329" s="69"/>
      <c r="K1329" s="69"/>
      <c r="L1329" s="69"/>
      <c r="M1329" s="69"/>
    </row>
    <row r="1330" spans="3:13" ht="24.95" customHeight="1">
      <c r="C1330" s="69"/>
      <c r="D1330" s="69"/>
      <c r="E1330" s="69"/>
      <c r="F1330" s="69"/>
      <c r="G1330" s="69"/>
      <c r="H1330" s="69"/>
      <c r="I1330" s="69"/>
      <c r="J1330" s="69"/>
      <c r="K1330" s="69"/>
      <c r="L1330" s="69"/>
      <c r="M1330" s="69"/>
    </row>
    <row r="1331" spans="3:13" ht="24.95" customHeight="1">
      <c r="C1331" s="69"/>
      <c r="D1331" s="69"/>
      <c r="E1331" s="69"/>
      <c r="F1331" s="69"/>
      <c r="G1331" s="69"/>
      <c r="H1331" s="69"/>
      <c r="I1331" s="69"/>
      <c r="J1331" s="69"/>
      <c r="K1331" s="69"/>
      <c r="L1331" s="69"/>
      <c r="M1331" s="69"/>
    </row>
    <row r="1332" spans="3:13" ht="24.95" customHeight="1">
      <c r="C1332" s="69"/>
      <c r="D1332" s="69"/>
      <c r="E1332" s="69"/>
      <c r="F1332" s="69"/>
      <c r="G1332" s="69"/>
      <c r="H1332" s="69"/>
      <c r="I1332" s="69"/>
      <c r="J1332" s="69"/>
      <c r="K1332" s="69"/>
      <c r="L1332" s="69"/>
      <c r="M1332" s="69"/>
    </row>
    <row r="1333" spans="3:13" ht="24.95" customHeight="1">
      <c r="C1333" s="69"/>
      <c r="D1333" s="69"/>
      <c r="E1333" s="69"/>
      <c r="F1333" s="69"/>
      <c r="G1333" s="69"/>
      <c r="H1333" s="69"/>
      <c r="I1333" s="69"/>
      <c r="J1333" s="69"/>
      <c r="K1333" s="69"/>
      <c r="L1333" s="69"/>
      <c r="M1333" s="69"/>
    </row>
    <row r="1334" spans="3:13" ht="24.95" customHeight="1">
      <c r="C1334" s="69"/>
      <c r="D1334" s="69"/>
      <c r="E1334" s="69"/>
      <c r="F1334" s="69"/>
      <c r="G1334" s="69"/>
      <c r="H1334" s="69"/>
      <c r="I1334" s="69"/>
      <c r="J1334" s="69"/>
      <c r="K1334" s="69"/>
      <c r="L1334" s="69"/>
      <c r="M1334" s="69"/>
    </row>
    <row r="1335" spans="3:13" ht="24.95" customHeight="1">
      <c r="C1335" s="69"/>
      <c r="D1335" s="69"/>
      <c r="E1335" s="69"/>
      <c r="F1335" s="69"/>
      <c r="G1335" s="69"/>
      <c r="H1335" s="69"/>
      <c r="I1335" s="69"/>
      <c r="J1335" s="69"/>
      <c r="K1335" s="69"/>
      <c r="L1335" s="69"/>
      <c r="M1335" s="69"/>
    </row>
    <row r="1336" spans="3:13" ht="24.95" customHeight="1">
      <c r="C1336" s="69"/>
      <c r="D1336" s="69"/>
      <c r="E1336" s="69"/>
      <c r="F1336" s="69"/>
      <c r="G1336" s="69"/>
      <c r="H1336" s="69"/>
      <c r="I1336" s="69"/>
      <c r="J1336" s="69"/>
      <c r="K1336" s="69"/>
      <c r="L1336" s="69"/>
      <c r="M1336" s="69"/>
    </row>
    <row r="1337" spans="3:13" ht="24.95" customHeight="1">
      <c r="C1337" s="69"/>
      <c r="D1337" s="69"/>
      <c r="E1337" s="69"/>
      <c r="F1337" s="69"/>
      <c r="G1337" s="69"/>
      <c r="H1337" s="69"/>
      <c r="I1337" s="69"/>
      <c r="J1337" s="69"/>
      <c r="K1337" s="69"/>
      <c r="L1337" s="69"/>
      <c r="M1337" s="69"/>
    </row>
    <row r="1338" spans="3:13" ht="24.95" customHeight="1">
      <c r="C1338" s="69"/>
      <c r="D1338" s="69"/>
      <c r="E1338" s="69"/>
      <c r="F1338" s="69"/>
      <c r="G1338" s="69"/>
      <c r="H1338" s="69"/>
      <c r="I1338" s="69"/>
      <c r="J1338" s="69"/>
      <c r="K1338" s="69"/>
      <c r="L1338" s="69"/>
      <c r="M1338" s="69"/>
    </row>
    <row r="1339" spans="3:13" ht="24.95" customHeight="1">
      <c r="C1339" s="69"/>
      <c r="D1339" s="69"/>
      <c r="E1339" s="69"/>
      <c r="F1339" s="69"/>
      <c r="G1339" s="69"/>
      <c r="H1339" s="69"/>
      <c r="I1339" s="69"/>
      <c r="J1339" s="69"/>
      <c r="K1339" s="69"/>
      <c r="L1339" s="69"/>
      <c r="M1339" s="69"/>
    </row>
    <row r="1340" spans="3:13" ht="24.95" customHeight="1">
      <c r="C1340" s="69"/>
      <c r="D1340" s="69"/>
      <c r="E1340" s="69"/>
      <c r="F1340" s="69"/>
      <c r="G1340" s="69"/>
      <c r="H1340" s="69"/>
      <c r="I1340" s="69"/>
      <c r="J1340" s="69"/>
      <c r="K1340" s="69"/>
      <c r="L1340" s="69"/>
      <c r="M1340" s="69"/>
    </row>
    <row r="1341" spans="3:13" ht="24.95" customHeight="1">
      <c r="C1341" s="69"/>
      <c r="D1341" s="69"/>
      <c r="E1341" s="69"/>
      <c r="F1341" s="69"/>
      <c r="G1341" s="69"/>
      <c r="H1341" s="69"/>
      <c r="I1341" s="69"/>
      <c r="J1341" s="69"/>
      <c r="K1341" s="69"/>
      <c r="L1341" s="69"/>
      <c r="M1341" s="69"/>
    </row>
    <row r="1342" spans="3:13" ht="24.95" customHeight="1">
      <c r="C1342" s="69"/>
      <c r="D1342" s="69"/>
      <c r="E1342" s="69"/>
      <c r="F1342" s="69"/>
      <c r="G1342" s="69"/>
      <c r="H1342" s="69"/>
      <c r="I1342" s="69"/>
      <c r="J1342" s="69"/>
      <c r="K1342" s="69"/>
      <c r="L1342" s="69"/>
      <c r="M1342" s="69"/>
    </row>
    <row r="1343" spans="3:13" ht="24.95" customHeight="1">
      <c r="C1343" s="69"/>
      <c r="D1343" s="69"/>
      <c r="E1343" s="69"/>
      <c r="F1343" s="69"/>
      <c r="G1343" s="69"/>
      <c r="H1343" s="69"/>
      <c r="I1343" s="69"/>
      <c r="J1343" s="69"/>
      <c r="K1343" s="69"/>
      <c r="L1343" s="69"/>
      <c r="M1343" s="69"/>
    </row>
    <row r="1344" spans="3:13" ht="24.95" customHeight="1">
      <c r="C1344" s="69"/>
      <c r="D1344" s="69"/>
      <c r="E1344" s="69"/>
      <c r="F1344" s="69"/>
      <c r="G1344" s="69"/>
      <c r="H1344" s="69"/>
      <c r="I1344" s="69"/>
      <c r="J1344" s="69"/>
      <c r="K1344" s="69"/>
      <c r="L1344" s="69"/>
      <c r="M1344" s="69"/>
    </row>
    <row r="1345" spans="2:15" ht="24.95" customHeight="1">
      <c r="C1345" s="69"/>
      <c r="D1345" s="69"/>
      <c r="E1345" s="69"/>
      <c r="F1345" s="69"/>
      <c r="G1345" s="69"/>
      <c r="H1345" s="69"/>
      <c r="I1345" s="69"/>
      <c r="J1345" s="69"/>
      <c r="K1345" s="69"/>
      <c r="L1345" s="69"/>
      <c r="M1345" s="69"/>
    </row>
    <row r="1346" spans="2:15" ht="24.95" customHeight="1">
      <c r="C1346" s="69"/>
      <c r="D1346" s="69"/>
      <c r="E1346" s="69"/>
      <c r="F1346" s="69"/>
      <c r="G1346" s="69"/>
      <c r="H1346" s="69"/>
      <c r="I1346" s="69"/>
      <c r="J1346" s="69"/>
      <c r="K1346" s="69"/>
      <c r="L1346" s="69"/>
      <c r="M1346" s="69"/>
    </row>
    <row r="1347" spans="2:15" ht="24.95" customHeight="1">
      <c r="C1347" s="69"/>
      <c r="D1347" s="69"/>
      <c r="E1347" s="69"/>
      <c r="F1347" s="69"/>
      <c r="G1347" s="69"/>
      <c r="H1347" s="69"/>
      <c r="I1347" s="69"/>
      <c r="J1347" s="69"/>
      <c r="K1347" s="69"/>
      <c r="L1347" s="69"/>
      <c r="M1347" s="69"/>
    </row>
    <row r="1348" spans="2:15" ht="24.95" customHeight="1">
      <c r="C1348" s="69"/>
      <c r="D1348" s="69"/>
      <c r="E1348" s="69"/>
      <c r="F1348" s="69"/>
      <c r="G1348" s="69"/>
      <c r="H1348" s="69"/>
      <c r="I1348" s="69"/>
      <c r="J1348" s="69"/>
      <c r="K1348" s="69"/>
      <c r="L1348" s="69"/>
      <c r="M1348" s="69"/>
    </row>
    <row r="1349" spans="2:15" ht="24.95" customHeight="1">
      <c r="C1349" s="69"/>
      <c r="D1349" s="69"/>
      <c r="E1349" s="69"/>
      <c r="F1349" s="69"/>
      <c r="G1349" s="69"/>
      <c r="H1349" s="69"/>
      <c r="I1349" s="69"/>
      <c r="J1349" s="69"/>
      <c r="K1349" s="69"/>
      <c r="L1349" s="69"/>
      <c r="M1349" s="69"/>
    </row>
    <row r="1350" spans="2:15" ht="24.95" customHeight="1">
      <c r="C1350" s="69"/>
      <c r="D1350" s="69"/>
      <c r="E1350" s="69"/>
      <c r="F1350" s="69"/>
      <c r="G1350" s="69"/>
      <c r="H1350" s="69"/>
      <c r="I1350" s="69"/>
      <c r="J1350" s="69"/>
      <c r="K1350" s="69"/>
      <c r="L1350" s="69"/>
      <c r="M1350" s="69"/>
    </row>
    <row r="1351" spans="2:15" ht="24.95" customHeight="1">
      <c r="C1351" s="69"/>
      <c r="D1351" s="69"/>
      <c r="E1351" s="69"/>
      <c r="F1351" s="69"/>
      <c r="G1351" s="69"/>
      <c r="H1351" s="69"/>
      <c r="I1351" s="69"/>
      <c r="J1351" s="69"/>
      <c r="K1351" s="69"/>
      <c r="L1351" s="69"/>
      <c r="M1351" s="69"/>
    </row>
    <row r="1352" spans="2:15" ht="24.95" customHeight="1">
      <c r="C1352" s="69"/>
      <c r="D1352" s="69"/>
      <c r="E1352" s="69"/>
      <c r="F1352" s="69"/>
      <c r="G1352" s="69"/>
      <c r="H1352" s="69"/>
      <c r="I1352" s="69"/>
      <c r="J1352" s="69"/>
      <c r="K1352" s="69"/>
      <c r="L1352" s="69"/>
      <c r="M1352" s="69"/>
    </row>
    <row r="1353" spans="2:15" ht="24.95" customHeight="1">
      <c r="C1353" s="69"/>
      <c r="D1353" s="69"/>
      <c r="E1353" s="69"/>
      <c r="F1353" s="69"/>
      <c r="G1353" s="69"/>
      <c r="H1353" s="69"/>
      <c r="I1353" s="69"/>
      <c r="J1353" s="69"/>
      <c r="K1353" s="69"/>
      <c r="L1353" s="69"/>
      <c r="M1353" s="69"/>
    </row>
    <row r="1354" spans="2:15" ht="24.95" customHeight="1">
      <c r="C1354" s="69"/>
      <c r="D1354" s="69"/>
      <c r="E1354" s="69"/>
      <c r="F1354" s="69"/>
      <c r="G1354" s="69"/>
      <c r="H1354" s="69"/>
      <c r="I1354" s="69"/>
      <c r="J1354" s="69"/>
      <c r="K1354" s="69"/>
      <c r="L1354" s="69"/>
      <c r="M1354" s="69"/>
    </row>
    <row r="1355" spans="2:15" ht="24.95" customHeight="1"/>
    <row r="1356" spans="2:15" ht="24.95" customHeight="1"/>
    <row r="1357" spans="2:15" ht="24.95" customHeight="1"/>
    <row r="1358" spans="2:15" ht="24.95" customHeight="1"/>
    <row r="1359" spans="2:15" ht="24.95" customHeight="1">
      <c r="O1359" s="48">
        <v>18</v>
      </c>
    </row>
    <row r="1360" spans="2:15" ht="24.95" customHeight="1">
      <c r="B1360" s="268" t="s">
        <v>36</v>
      </c>
      <c r="C1360" s="268"/>
      <c r="D1360" s="268"/>
      <c r="E1360" s="268"/>
      <c r="F1360" s="268"/>
      <c r="G1360" s="268"/>
      <c r="H1360" s="268"/>
      <c r="I1360" s="268"/>
      <c r="J1360" s="268"/>
      <c r="K1360" s="268"/>
      <c r="L1360" s="268"/>
      <c r="M1360" s="268"/>
      <c r="N1360" s="268"/>
      <c r="O1360" s="268"/>
    </row>
    <row r="1361" spans="2:15" ht="24.95" customHeight="1">
      <c r="B1361" s="271" t="s">
        <v>37</v>
      </c>
      <c r="C1361" s="271"/>
      <c r="D1361" s="271"/>
      <c r="E1361" s="271"/>
      <c r="F1361" s="271"/>
      <c r="G1361" s="271"/>
      <c r="H1361" s="271"/>
      <c r="I1361" s="271"/>
      <c r="J1361" s="271"/>
      <c r="K1361" s="271"/>
      <c r="L1361" s="271"/>
      <c r="M1361" s="271"/>
      <c r="N1361" s="271"/>
      <c r="O1361" s="271"/>
    </row>
    <row r="1362" spans="2:15" ht="24.95" customHeight="1">
      <c r="B1362" s="126"/>
      <c r="C1362" s="126"/>
      <c r="D1362" s="126"/>
      <c r="E1362" s="126"/>
      <c r="F1362" s="126"/>
      <c r="G1362" s="126"/>
      <c r="H1362" s="126"/>
      <c r="I1362" s="126"/>
      <c r="J1362" s="126"/>
      <c r="K1362" s="126"/>
      <c r="L1362" s="126"/>
      <c r="M1362" s="126"/>
      <c r="N1362" s="126"/>
      <c r="O1362" s="126"/>
    </row>
    <row r="1363" spans="2:15" ht="20.100000000000001" customHeight="1">
      <c r="B1363" s="268" t="s">
        <v>42</v>
      </c>
      <c r="C1363" s="268"/>
      <c r="D1363" s="268"/>
      <c r="E1363" s="268"/>
      <c r="F1363" s="268"/>
      <c r="G1363" s="268"/>
      <c r="H1363" s="268"/>
      <c r="I1363" s="268"/>
      <c r="J1363" s="268"/>
      <c r="K1363" s="268"/>
      <c r="L1363" s="268"/>
      <c r="M1363" s="268"/>
      <c r="N1363" s="268"/>
      <c r="O1363" s="268"/>
    </row>
    <row r="1364" spans="2:15" ht="20.100000000000001" customHeight="1">
      <c r="B1364" s="271" t="s">
        <v>38</v>
      </c>
      <c r="C1364" s="271"/>
      <c r="D1364" s="271"/>
      <c r="E1364" s="271"/>
      <c r="F1364" s="271"/>
      <c r="G1364" s="271"/>
      <c r="H1364" s="271"/>
      <c r="I1364" s="271"/>
      <c r="J1364" s="271"/>
      <c r="K1364" s="271"/>
      <c r="L1364" s="271"/>
      <c r="M1364" s="271"/>
      <c r="N1364" s="271"/>
      <c r="O1364" s="271"/>
    </row>
    <row r="1365" spans="2:15" ht="20.100000000000001" customHeight="1">
      <c r="B1365" s="271" t="s">
        <v>39</v>
      </c>
      <c r="C1365" s="271"/>
      <c r="D1365" s="271"/>
      <c r="E1365" s="271"/>
      <c r="F1365" s="271"/>
      <c r="G1365" s="271"/>
      <c r="H1365" s="271"/>
      <c r="I1365" s="271"/>
      <c r="J1365" s="271"/>
      <c r="K1365" s="271"/>
      <c r="L1365" s="271"/>
      <c r="M1365" s="271"/>
      <c r="N1365" s="271"/>
      <c r="O1365" s="271"/>
    </row>
    <row r="1366" spans="2:15" ht="20.100000000000001" customHeight="1">
      <c r="B1366" s="167"/>
      <c r="C1366" s="167"/>
      <c r="D1366" s="167"/>
      <c r="E1366" s="167"/>
      <c r="F1366" s="167"/>
      <c r="G1366" s="167"/>
      <c r="H1366" s="167"/>
      <c r="I1366" s="167"/>
      <c r="J1366" s="167"/>
      <c r="K1366" s="167"/>
      <c r="L1366" s="167"/>
      <c r="M1366" s="168"/>
      <c r="N1366" s="168"/>
      <c r="O1366" s="168"/>
    </row>
    <row r="1367" spans="2:15" ht="20.100000000000001" customHeight="1">
      <c r="B1367" s="270" t="s">
        <v>40</v>
      </c>
      <c r="C1367" s="270"/>
      <c r="D1367" s="270"/>
      <c r="E1367" s="270"/>
      <c r="F1367" s="270"/>
      <c r="G1367" s="270"/>
      <c r="H1367" s="270"/>
      <c r="I1367" s="270"/>
      <c r="J1367" s="270"/>
      <c r="K1367" s="270"/>
      <c r="L1367" s="270"/>
      <c r="M1367" s="270"/>
      <c r="N1367" s="270"/>
      <c r="O1367" s="270"/>
    </row>
    <row r="1368" spans="2:15" ht="20.100000000000001" customHeight="1">
      <c r="B1368" s="268" t="s">
        <v>59</v>
      </c>
      <c r="C1368" s="268"/>
      <c r="D1368" s="268"/>
      <c r="E1368" s="268"/>
      <c r="F1368" s="268"/>
      <c r="G1368" s="268"/>
      <c r="H1368" s="268"/>
      <c r="I1368" s="268"/>
      <c r="J1368" s="268"/>
      <c r="K1368" s="268"/>
      <c r="L1368" s="268"/>
      <c r="M1368" s="268"/>
      <c r="N1368" s="268"/>
      <c r="O1368" s="268"/>
    </row>
    <row r="1369" spans="2:15" ht="20.100000000000001" customHeight="1">
      <c r="B1369" s="268" t="s">
        <v>60</v>
      </c>
      <c r="C1369" s="268"/>
      <c r="D1369" s="268"/>
      <c r="E1369" s="268"/>
      <c r="F1369" s="268"/>
      <c r="G1369" s="268"/>
      <c r="H1369" s="268"/>
      <c r="I1369" s="268"/>
      <c r="J1369" s="268"/>
      <c r="K1369" s="268"/>
      <c r="L1369" s="268"/>
      <c r="M1369" s="268"/>
      <c r="N1369" s="268"/>
      <c r="O1369" s="268"/>
    </row>
    <row r="1370" spans="2:15" ht="20.100000000000001" customHeight="1">
      <c r="B1370" s="268" t="s">
        <v>61</v>
      </c>
      <c r="C1370" s="268"/>
      <c r="D1370" s="268"/>
      <c r="E1370" s="268"/>
      <c r="F1370" s="268"/>
      <c r="G1370" s="268"/>
      <c r="H1370" s="268"/>
      <c r="I1370" s="268"/>
      <c r="J1370" s="268"/>
      <c r="K1370" s="268"/>
      <c r="L1370" s="268"/>
      <c r="M1370" s="268"/>
      <c r="N1370" s="268"/>
      <c r="O1370" s="268"/>
    </row>
    <row r="1371" spans="2:15" ht="20.100000000000001" customHeight="1">
      <c r="B1371" s="268" t="s">
        <v>62</v>
      </c>
      <c r="C1371" s="268"/>
      <c r="D1371" s="268"/>
      <c r="E1371" s="268"/>
      <c r="F1371" s="268"/>
      <c r="G1371" s="268"/>
      <c r="H1371" s="268"/>
      <c r="I1371" s="268"/>
      <c r="J1371" s="268"/>
      <c r="K1371" s="268"/>
      <c r="L1371" s="268"/>
      <c r="M1371" s="268"/>
      <c r="N1371" s="268"/>
      <c r="O1371" s="268"/>
    </row>
    <row r="1372" spans="2:15" ht="20.100000000000001" customHeight="1">
      <c r="B1372" s="169"/>
      <c r="C1372" s="167"/>
      <c r="D1372" s="269"/>
      <c r="E1372" s="269"/>
      <c r="F1372" s="269"/>
      <c r="G1372" s="269"/>
      <c r="H1372" s="269"/>
      <c r="I1372" s="269"/>
      <c r="J1372" s="269"/>
      <c r="K1372" s="167"/>
      <c r="L1372" s="167"/>
      <c r="M1372" s="168"/>
      <c r="N1372" s="168"/>
      <c r="O1372" s="168"/>
    </row>
    <row r="1373" spans="2:15" ht="20.100000000000001" customHeight="1">
      <c r="B1373" s="270" t="s">
        <v>41</v>
      </c>
      <c r="C1373" s="270"/>
      <c r="D1373" s="270"/>
      <c r="E1373" s="270"/>
      <c r="F1373" s="270"/>
      <c r="G1373" s="270"/>
      <c r="H1373" s="270"/>
      <c r="I1373" s="270"/>
      <c r="J1373" s="270"/>
      <c r="K1373" s="270"/>
      <c r="L1373" s="270"/>
      <c r="M1373" s="270"/>
      <c r="N1373" s="270"/>
      <c r="O1373" s="270"/>
    </row>
    <row r="1374" spans="2:15" ht="19.5" customHeight="1">
      <c r="B1374" s="267" t="s">
        <v>63</v>
      </c>
      <c r="C1374" s="267"/>
      <c r="D1374" s="267"/>
      <c r="E1374" s="267"/>
      <c r="F1374" s="267"/>
      <c r="G1374" s="267"/>
      <c r="H1374" s="267"/>
      <c r="I1374" s="267"/>
      <c r="J1374" s="267"/>
      <c r="K1374" s="267"/>
      <c r="L1374" s="267"/>
      <c r="M1374" s="267"/>
      <c r="N1374" s="267"/>
      <c r="O1374" s="267"/>
    </row>
    <row r="1375" spans="2:15" ht="28.5" customHeight="1">
      <c r="B1375" s="267" t="s">
        <v>158</v>
      </c>
      <c r="C1375" s="267"/>
      <c r="D1375" s="267"/>
      <c r="E1375" s="267"/>
      <c r="F1375" s="267"/>
      <c r="G1375" s="267"/>
      <c r="H1375" s="267"/>
      <c r="I1375" s="267"/>
      <c r="J1375" s="267"/>
      <c r="K1375" s="267"/>
      <c r="L1375" s="267"/>
      <c r="M1375" s="267"/>
      <c r="N1375" s="267"/>
      <c r="O1375" s="267"/>
    </row>
    <row r="1376" spans="2:15" ht="20.100000000000001" customHeight="1">
      <c r="B1376" s="279"/>
      <c r="C1376" s="279"/>
      <c r="D1376" s="279"/>
      <c r="E1376" s="279"/>
      <c r="F1376" s="279"/>
      <c r="G1376" s="279"/>
      <c r="H1376" s="279"/>
      <c r="I1376" s="279"/>
      <c r="J1376" s="279"/>
      <c r="K1376" s="279"/>
      <c r="L1376" s="279"/>
      <c r="M1376" s="279"/>
      <c r="N1376" s="279"/>
      <c r="O1376" s="279"/>
    </row>
    <row r="1377" spans="2:15" ht="20.100000000000001" customHeight="1">
      <c r="B1377" s="267" t="s">
        <v>64</v>
      </c>
      <c r="C1377" s="267"/>
      <c r="D1377" s="267"/>
      <c r="E1377" s="267"/>
      <c r="F1377" s="267"/>
      <c r="G1377" s="267"/>
      <c r="H1377" s="267"/>
      <c r="I1377" s="267"/>
      <c r="J1377" s="267"/>
      <c r="K1377" s="267"/>
      <c r="L1377" s="267"/>
      <c r="M1377" s="267"/>
      <c r="N1377" s="267"/>
      <c r="O1377" s="267"/>
    </row>
    <row r="1378" spans="2:15" ht="20.100000000000001" customHeight="1">
      <c r="B1378" s="267" t="s">
        <v>65</v>
      </c>
      <c r="C1378" s="267"/>
      <c r="D1378" s="267"/>
      <c r="E1378" s="267"/>
      <c r="F1378" s="267"/>
      <c r="G1378" s="267"/>
      <c r="H1378" s="267"/>
      <c r="I1378" s="267"/>
      <c r="J1378" s="267"/>
      <c r="K1378" s="267"/>
      <c r="L1378" s="267"/>
      <c r="M1378" s="267"/>
      <c r="N1378" s="267"/>
      <c r="O1378" s="267"/>
    </row>
    <row r="1379" spans="2:15" ht="20.100000000000001" customHeight="1">
      <c r="B1379" s="267" t="s">
        <v>66</v>
      </c>
      <c r="C1379" s="267"/>
      <c r="D1379" s="267"/>
      <c r="E1379" s="267"/>
      <c r="F1379" s="267"/>
      <c r="G1379" s="267"/>
      <c r="H1379" s="267"/>
      <c r="I1379" s="267"/>
      <c r="J1379" s="267"/>
      <c r="K1379" s="267"/>
      <c r="L1379" s="267"/>
      <c r="M1379" s="267"/>
      <c r="N1379" s="267"/>
      <c r="O1379" s="267"/>
    </row>
    <row r="1380" spans="2:15" ht="20.100000000000001" customHeight="1">
      <c r="B1380" s="267" t="s">
        <v>67</v>
      </c>
      <c r="C1380" s="267"/>
      <c r="D1380" s="267"/>
      <c r="E1380" s="267"/>
      <c r="F1380" s="267"/>
      <c r="G1380" s="267"/>
      <c r="H1380" s="267"/>
      <c r="I1380" s="267"/>
      <c r="J1380" s="267"/>
      <c r="K1380" s="267"/>
      <c r="L1380" s="267"/>
      <c r="M1380" s="267"/>
      <c r="N1380" s="267"/>
      <c r="O1380" s="267"/>
    </row>
    <row r="1381" spans="2:15" ht="34.5" customHeight="1">
      <c r="B1381" s="276" t="s">
        <v>95</v>
      </c>
      <c r="C1381" s="276"/>
      <c r="D1381" s="276"/>
      <c r="E1381" s="276"/>
      <c r="F1381" s="276"/>
      <c r="G1381" s="276"/>
      <c r="H1381" s="276"/>
      <c r="I1381" s="276"/>
      <c r="J1381" s="276"/>
      <c r="K1381" s="276"/>
      <c r="L1381" s="276"/>
      <c r="M1381" s="276"/>
      <c r="N1381" s="276"/>
      <c r="O1381" s="276"/>
    </row>
    <row r="1382" spans="2:15" ht="20.100000000000001" customHeight="1">
      <c r="B1382" s="169"/>
      <c r="C1382" s="170"/>
      <c r="D1382" s="170"/>
      <c r="E1382" s="170"/>
      <c r="F1382" s="170"/>
      <c r="G1382" s="170"/>
      <c r="H1382" s="170"/>
      <c r="I1382" s="170"/>
      <c r="J1382" s="170"/>
      <c r="K1382" s="170"/>
      <c r="L1382" s="170"/>
      <c r="M1382" s="170"/>
      <c r="N1382" s="170"/>
      <c r="O1382" s="170"/>
    </row>
    <row r="1383" spans="2:15" ht="20.100000000000001" customHeight="1">
      <c r="B1383" s="270" t="s">
        <v>96</v>
      </c>
      <c r="C1383" s="268"/>
      <c r="D1383" s="268"/>
      <c r="E1383" s="268"/>
      <c r="F1383" s="268"/>
      <c r="G1383" s="268"/>
      <c r="H1383" s="268"/>
      <c r="I1383" s="268"/>
      <c r="J1383" s="268"/>
      <c r="K1383" s="268"/>
      <c r="L1383" s="268"/>
      <c r="M1383" s="268"/>
      <c r="N1383" s="268"/>
      <c r="O1383" s="268"/>
    </row>
    <row r="1384" spans="2:15" ht="20.100000000000001" customHeight="1">
      <c r="B1384" s="171"/>
      <c r="C1384" s="171"/>
      <c r="D1384" s="171"/>
      <c r="E1384" s="171"/>
      <c r="F1384" s="171"/>
      <c r="G1384" s="171"/>
      <c r="H1384" s="171"/>
      <c r="I1384" s="171"/>
      <c r="J1384" s="171"/>
      <c r="K1384" s="171"/>
      <c r="L1384" s="171"/>
      <c r="M1384" s="172"/>
      <c r="N1384" s="172"/>
      <c r="O1384" s="172"/>
    </row>
    <row r="1385" spans="2:15" ht="20.100000000000001" customHeight="1">
      <c r="B1385" s="171"/>
      <c r="C1385" s="171"/>
      <c r="D1385" s="171"/>
      <c r="E1385" s="171"/>
      <c r="F1385" s="171"/>
      <c r="G1385" s="171"/>
      <c r="H1385" s="171"/>
      <c r="I1385" s="171"/>
      <c r="J1385" s="171"/>
      <c r="K1385" s="171"/>
      <c r="L1385" s="171"/>
      <c r="M1385" s="172"/>
      <c r="N1385" s="172"/>
      <c r="O1385" s="172"/>
    </row>
    <row r="1386" spans="2:15" ht="20.100000000000001" customHeight="1">
      <c r="B1386" s="171"/>
      <c r="C1386" s="171"/>
      <c r="D1386" s="171"/>
      <c r="E1386" s="171"/>
      <c r="F1386" s="171"/>
      <c r="G1386" s="171"/>
      <c r="H1386" s="171"/>
      <c r="I1386" s="171"/>
      <c r="J1386" s="171"/>
      <c r="K1386" s="171"/>
      <c r="L1386" s="171"/>
      <c r="M1386" s="172"/>
      <c r="N1386" s="126"/>
      <c r="O1386" s="126"/>
    </row>
    <row r="1387" spans="2:15" ht="20.100000000000001" customHeight="1">
      <c r="B1387" s="171"/>
      <c r="C1387" s="171"/>
      <c r="D1387" s="171"/>
      <c r="E1387" s="171"/>
      <c r="F1387" s="171"/>
      <c r="G1387" s="171"/>
      <c r="H1387" s="171"/>
      <c r="I1387" s="171"/>
      <c r="J1387" s="171"/>
      <c r="K1387" s="171"/>
      <c r="L1387" s="171"/>
      <c r="M1387" s="172"/>
      <c r="N1387" s="126"/>
      <c r="O1387" s="126"/>
    </row>
    <row r="1388" spans="2:15" ht="20.100000000000001" customHeight="1">
      <c r="B1388" s="171"/>
      <c r="C1388" s="171"/>
      <c r="D1388" s="171"/>
      <c r="E1388" s="171"/>
      <c r="F1388" s="171"/>
      <c r="G1388" s="171"/>
      <c r="H1388" s="171"/>
      <c r="I1388" s="171"/>
      <c r="J1388" s="171"/>
      <c r="K1388" s="171"/>
      <c r="L1388" s="171"/>
      <c r="M1388" s="172"/>
      <c r="N1388" s="126"/>
      <c r="O1388" s="126"/>
    </row>
    <row r="1389" spans="2:15" ht="20.100000000000001" customHeight="1">
      <c r="B1389" s="171"/>
      <c r="C1389" s="171"/>
      <c r="D1389" s="171"/>
      <c r="E1389" s="171"/>
      <c r="F1389" s="171"/>
      <c r="G1389" s="171"/>
      <c r="H1389" s="171"/>
      <c r="I1389" s="171"/>
      <c r="J1389" s="171"/>
      <c r="K1389" s="171"/>
      <c r="L1389" s="171"/>
      <c r="M1389" s="172"/>
      <c r="N1389" s="126"/>
      <c r="O1389" s="126"/>
    </row>
    <row r="1390" spans="2:15" ht="20.100000000000001" customHeight="1">
      <c r="B1390" s="171"/>
      <c r="C1390" s="171"/>
      <c r="D1390" s="171"/>
      <c r="E1390" s="171"/>
      <c r="F1390" s="171"/>
      <c r="G1390" s="171"/>
      <c r="H1390" s="171"/>
      <c r="I1390" s="171"/>
      <c r="J1390" s="171"/>
      <c r="K1390" s="171"/>
      <c r="L1390" s="171"/>
      <c r="M1390" s="172"/>
      <c r="N1390" s="126"/>
      <c r="O1390" s="126"/>
    </row>
    <row r="1391" spans="2:15" ht="20.100000000000001" customHeight="1">
      <c r="B1391" s="171"/>
      <c r="C1391" s="171"/>
      <c r="D1391" s="171"/>
      <c r="E1391" s="171"/>
      <c r="F1391" s="171"/>
      <c r="G1391" s="171"/>
      <c r="H1391" s="171"/>
      <c r="I1391" s="171"/>
      <c r="J1391" s="171"/>
      <c r="K1391" s="171"/>
      <c r="L1391" s="171"/>
      <c r="M1391" s="172"/>
      <c r="N1391" s="126"/>
      <c r="O1391" s="126"/>
    </row>
    <row r="1392" spans="2:15" ht="20.100000000000001" customHeight="1">
      <c r="B1392" s="171"/>
      <c r="C1392" s="171"/>
      <c r="D1392" s="171"/>
      <c r="E1392" s="171"/>
      <c r="F1392" s="171"/>
      <c r="G1392" s="171"/>
      <c r="H1392" s="171"/>
      <c r="I1392" s="171"/>
      <c r="J1392" s="171"/>
      <c r="K1392" s="171"/>
      <c r="L1392" s="171"/>
      <c r="M1392" s="172"/>
      <c r="N1392" s="126"/>
      <c r="O1392" s="126"/>
    </row>
    <row r="1393" spans="2:15" ht="20.100000000000001" customHeight="1">
      <c r="B1393" s="171"/>
      <c r="C1393" s="171"/>
      <c r="D1393" s="171"/>
      <c r="E1393" s="171"/>
      <c r="F1393" s="171"/>
      <c r="G1393" s="171"/>
      <c r="H1393" s="171"/>
      <c r="I1393" s="171"/>
      <c r="J1393" s="171"/>
      <c r="K1393" s="171"/>
      <c r="L1393" s="171"/>
      <c r="M1393" s="172"/>
      <c r="N1393" s="126"/>
      <c r="O1393" s="126"/>
    </row>
    <row r="1394" spans="2:15" ht="20.100000000000001" customHeight="1">
      <c r="B1394" s="171"/>
      <c r="C1394" s="171"/>
      <c r="D1394" s="171"/>
      <c r="E1394" s="171"/>
      <c r="F1394" s="171"/>
      <c r="G1394" s="171"/>
      <c r="H1394" s="171"/>
      <c r="I1394" s="171"/>
      <c r="J1394" s="171"/>
      <c r="K1394" s="171"/>
      <c r="L1394" s="171"/>
      <c r="M1394" s="172"/>
      <c r="N1394" s="126"/>
      <c r="O1394" s="126"/>
    </row>
    <row r="1395" spans="2:15" ht="20.100000000000001" customHeight="1">
      <c r="B1395" s="171"/>
      <c r="C1395" s="171"/>
      <c r="D1395" s="171"/>
      <c r="E1395" s="171"/>
      <c r="F1395" s="171"/>
      <c r="G1395" s="171"/>
      <c r="H1395" s="171"/>
      <c r="I1395" s="171"/>
      <c r="J1395" s="171"/>
      <c r="K1395" s="171"/>
      <c r="L1395" s="171"/>
      <c r="M1395" s="172"/>
      <c r="N1395" s="126"/>
      <c r="O1395" s="126"/>
    </row>
    <row r="1396" spans="2:15" ht="20.100000000000001" customHeight="1">
      <c r="B1396" s="171"/>
      <c r="C1396" s="171"/>
      <c r="D1396" s="171"/>
      <c r="E1396" s="171"/>
      <c r="F1396" s="171"/>
      <c r="G1396" s="171"/>
      <c r="H1396" s="171"/>
      <c r="I1396" s="171"/>
      <c r="J1396" s="171"/>
      <c r="K1396" s="171"/>
      <c r="L1396" s="171"/>
      <c r="M1396" s="172"/>
      <c r="N1396" s="126"/>
      <c r="O1396" s="126"/>
    </row>
    <row r="1397" spans="2:15" ht="20.100000000000001" customHeight="1">
      <c r="B1397" s="171"/>
      <c r="C1397" s="171"/>
      <c r="D1397" s="171"/>
      <c r="E1397" s="171"/>
      <c r="F1397" s="171"/>
      <c r="G1397" s="171"/>
      <c r="H1397" s="171"/>
      <c r="I1397" s="171"/>
      <c r="J1397" s="171"/>
      <c r="K1397" s="171"/>
      <c r="L1397" s="171"/>
      <c r="M1397" s="172"/>
      <c r="N1397" s="126"/>
      <c r="O1397" s="126"/>
    </row>
    <row r="1398" spans="2:15" ht="20.100000000000001" customHeight="1">
      <c r="B1398" s="171"/>
      <c r="C1398" s="171"/>
      <c r="D1398" s="171"/>
      <c r="E1398" s="171"/>
      <c r="F1398" s="171"/>
      <c r="G1398" s="171"/>
      <c r="H1398" s="171"/>
      <c r="I1398" s="171"/>
      <c r="J1398" s="171"/>
      <c r="K1398" s="171"/>
      <c r="L1398" s="171"/>
      <c r="M1398" s="172"/>
      <c r="N1398" s="126"/>
      <c r="O1398" s="126"/>
    </row>
    <row r="1399" spans="2:15" ht="20.100000000000001" customHeight="1">
      <c r="B1399" s="171"/>
      <c r="C1399" s="171"/>
      <c r="D1399" s="171"/>
      <c r="E1399" s="171"/>
      <c r="F1399" s="171"/>
      <c r="G1399" s="171"/>
      <c r="H1399" s="171"/>
      <c r="I1399" s="171"/>
      <c r="J1399" s="171"/>
      <c r="K1399" s="171"/>
      <c r="L1399" s="171"/>
      <c r="M1399" s="172"/>
      <c r="N1399" s="126"/>
      <c r="O1399" s="126"/>
    </row>
    <row r="1400" spans="2:15" ht="20.100000000000001" customHeight="1">
      <c r="B1400" s="171"/>
      <c r="C1400" s="171"/>
      <c r="D1400" s="171"/>
      <c r="E1400" s="171"/>
      <c r="F1400" s="171"/>
      <c r="G1400" s="171"/>
      <c r="H1400" s="171"/>
      <c r="I1400" s="171"/>
      <c r="J1400" s="171"/>
      <c r="K1400" s="171"/>
      <c r="L1400" s="171"/>
      <c r="M1400" s="172"/>
      <c r="N1400" s="126"/>
      <c r="O1400" s="126"/>
    </row>
    <row r="1401" spans="2:15" ht="20.100000000000001" customHeight="1">
      <c r="B1401" s="171"/>
      <c r="C1401" s="171"/>
      <c r="D1401" s="171"/>
      <c r="E1401" s="171"/>
      <c r="F1401" s="171"/>
      <c r="G1401" s="171"/>
      <c r="H1401" s="171"/>
      <c r="I1401" s="171"/>
      <c r="J1401" s="171"/>
      <c r="K1401" s="171"/>
      <c r="L1401" s="171"/>
      <c r="M1401" s="172"/>
      <c r="N1401" s="126"/>
      <c r="O1401" s="126"/>
    </row>
    <row r="1402" spans="2:15" ht="20.100000000000001" customHeight="1">
      <c r="B1402" s="171"/>
      <c r="C1402" s="171"/>
      <c r="D1402" s="171"/>
      <c r="E1402" s="171"/>
      <c r="F1402" s="171"/>
      <c r="G1402" s="171"/>
      <c r="H1402" s="171"/>
      <c r="I1402" s="171"/>
      <c r="J1402" s="171"/>
      <c r="K1402" s="171"/>
      <c r="L1402" s="171"/>
      <c r="M1402" s="172"/>
      <c r="N1402" s="126"/>
      <c r="O1402" s="126"/>
    </row>
    <row r="1403" spans="2:15" ht="20.100000000000001" customHeight="1">
      <c r="B1403" s="171"/>
      <c r="C1403" s="171"/>
      <c r="D1403" s="171"/>
      <c r="E1403" s="171"/>
      <c r="F1403" s="171"/>
      <c r="G1403" s="171"/>
      <c r="H1403" s="171"/>
      <c r="I1403" s="171"/>
      <c r="J1403" s="171"/>
      <c r="K1403" s="171"/>
      <c r="L1403" s="171"/>
      <c r="M1403" s="172"/>
      <c r="N1403" s="126"/>
      <c r="O1403" s="126"/>
    </row>
    <row r="1404" spans="2:15" ht="20.100000000000001" customHeight="1">
      <c r="B1404" s="171"/>
      <c r="C1404" s="171"/>
      <c r="D1404" s="171"/>
      <c r="E1404" s="171"/>
      <c r="F1404" s="171"/>
      <c r="G1404" s="171"/>
      <c r="H1404" s="171"/>
      <c r="I1404" s="171"/>
      <c r="J1404" s="171"/>
      <c r="K1404" s="171"/>
      <c r="L1404" s="171"/>
      <c r="M1404" s="172"/>
      <c r="N1404" s="126"/>
      <c r="O1404" s="126"/>
    </row>
    <row r="1405" spans="2:15" ht="20.100000000000001" customHeight="1">
      <c r="B1405" s="171"/>
      <c r="C1405" s="171"/>
      <c r="D1405" s="171"/>
      <c r="E1405" s="171"/>
      <c r="F1405" s="171"/>
      <c r="G1405" s="171"/>
      <c r="H1405" s="171"/>
      <c r="I1405" s="171"/>
      <c r="J1405" s="171"/>
      <c r="K1405" s="171"/>
      <c r="L1405" s="171"/>
      <c r="M1405" s="172"/>
      <c r="N1405" s="126"/>
      <c r="O1405" s="126"/>
    </row>
    <row r="1406" spans="2:15" ht="20.100000000000001" customHeight="1">
      <c r="B1406" s="171"/>
      <c r="C1406" s="171"/>
      <c r="D1406" s="171"/>
      <c r="E1406" s="171"/>
      <c r="F1406" s="171"/>
      <c r="G1406" s="171"/>
      <c r="H1406" s="171"/>
      <c r="I1406" s="171"/>
      <c r="J1406" s="171"/>
      <c r="K1406" s="171"/>
      <c r="L1406" s="171"/>
      <c r="M1406" s="172"/>
      <c r="N1406" s="126"/>
      <c r="O1406" s="126"/>
    </row>
    <row r="1407" spans="2:15" ht="20.100000000000001" customHeight="1">
      <c r="B1407" s="171"/>
      <c r="C1407" s="171"/>
      <c r="D1407" s="171"/>
      <c r="E1407" s="171"/>
      <c r="F1407" s="171"/>
      <c r="G1407" s="171"/>
      <c r="H1407" s="171"/>
      <c r="I1407" s="171"/>
      <c r="J1407" s="171"/>
      <c r="K1407" s="171"/>
      <c r="L1407" s="171"/>
      <c r="M1407" s="172"/>
      <c r="N1407" s="126"/>
      <c r="O1407" s="126"/>
    </row>
    <row r="1408" spans="2:15" ht="20.100000000000001" customHeight="1">
      <c r="B1408" s="171"/>
      <c r="C1408" s="171"/>
      <c r="D1408" s="171"/>
      <c r="E1408" s="171"/>
      <c r="F1408" s="171"/>
      <c r="G1408" s="171"/>
      <c r="H1408" s="171"/>
      <c r="I1408" s="171"/>
      <c r="J1408" s="171"/>
      <c r="K1408" s="171"/>
      <c r="L1408" s="171"/>
      <c r="M1408" s="172"/>
      <c r="N1408" s="126"/>
      <c r="O1408" s="126"/>
    </row>
    <row r="1409" spans="2:15" ht="20.100000000000001" customHeight="1">
      <c r="B1409" s="171"/>
      <c r="C1409" s="171"/>
      <c r="D1409" s="171"/>
      <c r="E1409" s="171"/>
      <c r="F1409" s="171"/>
      <c r="G1409" s="171"/>
      <c r="H1409" s="171"/>
      <c r="I1409" s="171"/>
      <c r="J1409" s="171"/>
      <c r="K1409" s="171"/>
      <c r="L1409" s="171"/>
      <c r="M1409" s="172"/>
      <c r="N1409" s="126"/>
      <c r="O1409" s="126"/>
    </row>
    <row r="1410" spans="2:15" ht="20.100000000000001" customHeight="1">
      <c r="B1410" s="171"/>
      <c r="C1410" s="171"/>
      <c r="D1410" s="171"/>
      <c r="E1410" s="171"/>
      <c r="F1410" s="171"/>
      <c r="G1410" s="171"/>
      <c r="H1410" s="171"/>
      <c r="I1410" s="171"/>
      <c r="J1410" s="171"/>
      <c r="K1410" s="171"/>
      <c r="L1410" s="171"/>
      <c r="M1410" s="172"/>
      <c r="N1410" s="126"/>
      <c r="O1410" s="126"/>
    </row>
    <row r="1411" spans="2:15" ht="20.100000000000001" customHeight="1">
      <c r="B1411" s="171"/>
      <c r="C1411" s="171"/>
      <c r="D1411" s="171"/>
      <c r="E1411" s="171"/>
      <c r="F1411" s="171"/>
      <c r="G1411" s="171"/>
      <c r="H1411" s="171"/>
      <c r="I1411" s="171"/>
      <c r="J1411" s="171"/>
      <c r="K1411" s="171"/>
      <c r="L1411" s="171"/>
      <c r="M1411" s="172"/>
      <c r="N1411" s="126"/>
      <c r="O1411" s="126"/>
    </row>
    <row r="1412" spans="2:15" ht="20.100000000000001" customHeight="1">
      <c r="B1412" s="171"/>
      <c r="C1412" s="171"/>
      <c r="D1412" s="171"/>
      <c r="E1412" s="171"/>
      <c r="F1412" s="171"/>
      <c r="G1412" s="171"/>
      <c r="H1412" s="171"/>
      <c r="I1412" s="171"/>
      <c r="J1412" s="171"/>
      <c r="K1412" s="171"/>
      <c r="L1412" s="171"/>
      <c r="M1412" s="172"/>
      <c r="N1412" s="126"/>
      <c r="O1412" s="126"/>
    </row>
    <row r="1413" spans="2:15" ht="20.100000000000001" customHeight="1">
      <c r="B1413" s="171"/>
      <c r="C1413" s="171"/>
      <c r="D1413" s="171"/>
      <c r="E1413" s="171"/>
      <c r="F1413" s="171"/>
      <c r="G1413" s="171"/>
      <c r="H1413" s="171"/>
      <c r="I1413" s="171"/>
      <c r="J1413" s="171"/>
      <c r="K1413" s="171"/>
      <c r="L1413" s="171"/>
      <c r="M1413" s="172"/>
      <c r="N1413" s="126"/>
      <c r="O1413" s="126"/>
    </row>
    <row r="1414" spans="2:15" ht="20.100000000000001" customHeight="1">
      <c r="B1414" s="171"/>
      <c r="C1414" s="171"/>
      <c r="D1414" s="171"/>
      <c r="E1414" s="171"/>
      <c r="F1414" s="171"/>
      <c r="G1414" s="171"/>
      <c r="H1414" s="171"/>
      <c r="I1414" s="171"/>
      <c r="J1414" s="171"/>
      <c r="K1414" s="171"/>
      <c r="L1414" s="171"/>
      <c r="M1414" s="172"/>
      <c r="N1414" s="126"/>
      <c r="O1414" s="126"/>
    </row>
    <row r="1415" spans="2:15" ht="20.100000000000001" customHeight="1">
      <c r="B1415" s="171"/>
      <c r="C1415" s="171"/>
      <c r="D1415" s="171"/>
      <c r="E1415" s="171"/>
      <c r="F1415" s="171"/>
      <c r="G1415" s="171"/>
      <c r="H1415" s="171"/>
      <c r="I1415" s="171"/>
      <c r="J1415" s="171"/>
      <c r="K1415" s="171"/>
      <c r="L1415" s="171"/>
      <c r="M1415" s="172"/>
      <c r="N1415" s="126"/>
      <c r="O1415" s="126"/>
    </row>
    <row r="1416" spans="2:15" ht="20.100000000000001" customHeight="1">
      <c r="B1416" s="171"/>
      <c r="C1416" s="171"/>
      <c r="D1416" s="171"/>
      <c r="E1416" s="171"/>
      <c r="F1416" s="171"/>
      <c r="G1416" s="171"/>
      <c r="H1416" s="171"/>
      <c r="I1416" s="171"/>
      <c r="J1416" s="171"/>
      <c r="K1416" s="171"/>
      <c r="L1416" s="171"/>
      <c r="M1416" s="172"/>
      <c r="N1416" s="126"/>
      <c r="O1416" s="126"/>
    </row>
    <row r="1417" spans="2:15" ht="20.100000000000001" customHeight="1">
      <c r="B1417" s="171"/>
      <c r="C1417" s="171"/>
      <c r="D1417" s="171"/>
      <c r="E1417" s="171"/>
      <c r="F1417" s="171"/>
      <c r="G1417" s="171"/>
      <c r="H1417" s="171"/>
      <c r="I1417" s="171"/>
      <c r="J1417" s="171"/>
      <c r="K1417" s="171"/>
      <c r="L1417" s="171"/>
      <c r="M1417" s="172"/>
      <c r="N1417" s="126"/>
      <c r="O1417" s="126"/>
    </row>
    <row r="1418" spans="2:15" ht="20.100000000000001" customHeight="1">
      <c r="B1418" s="171"/>
      <c r="C1418" s="171"/>
      <c r="D1418" s="171"/>
      <c r="E1418" s="171"/>
      <c r="F1418" s="171"/>
      <c r="G1418" s="171"/>
      <c r="H1418" s="171"/>
      <c r="I1418" s="171"/>
      <c r="J1418" s="171"/>
      <c r="K1418" s="171"/>
      <c r="L1418" s="171"/>
      <c r="M1418" s="172"/>
      <c r="N1418" s="126"/>
      <c r="O1418" s="126"/>
    </row>
    <row r="1419" spans="2:15" ht="20.100000000000001" customHeight="1">
      <c r="B1419" s="171"/>
      <c r="C1419" s="171"/>
      <c r="D1419" s="171"/>
      <c r="E1419" s="171"/>
      <c r="F1419" s="171"/>
      <c r="G1419" s="171"/>
      <c r="H1419" s="171"/>
      <c r="I1419" s="171"/>
      <c r="J1419" s="171"/>
      <c r="K1419" s="171"/>
      <c r="L1419" s="171"/>
      <c r="M1419" s="172"/>
      <c r="N1419" s="126"/>
      <c r="O1419" s="126"/>
    </row>
    <row r="1420" spans="2:15" ht="20.100000000000001" customHeight="1">
      <c r="B1420" s="171"/>
      <c r="C1420" s="171"/>
      <c r="D1420" s="171"/>
      <c r="E1420" s="171"/>
      <c r="F1420" s="171"/>
      <c r="G1420" s="171"/>
      <c r="H1420" s="171"/>
      <c r="I1420" s="171"/>
      <c r="J1420" s="171"/>
      <c r="K1420" s="171"/>
      <c r="L1420" s="171"/>
      <c r="M1420" s="172"/>
      <c r="N1420" s="126"/>
      <c r="O1420" s="126"/>
    </row>
    <row r="1421" spans="2:15" ht="20.100000000000001" customHeight="1">
      <c r="B1421" s="171"/>
      <c r="C1421" s="171"/>
      <c r="D1421" s="171"/>
      <c r="E1421" s="171"/>
      <c r="F1421" s="171"/>
      <c r="G1421" s="171"/>
      <c r="H1421" s="171"/>
      <c r="I1421" s="171"/>
      <c r="J1421" s="171"/>
      <c r="K1421" s="171"/>
      <c r="L1421" s="171"/>
      <c r="M1421" s="172"/>
      <c r="N1421" s="126"/>
      <c r="O1421" s="126"/>
    </row>
    <row r="1422" spans="2:15" ht="20.100000000000001" customHeight="1">
      <c r="B1422" s="171"/>
      <c r="C1422" s="171"/>
      <c r="D1422" s="171"/>
      <c r="E1422" s="171"/>
      <c r="F1422" s="171"/>
      <c r="G1422" s="171"/>
      <c r="H1422" s="171"/>
      <c r="I1422" s="171"/>
      <c r="J1422" s="171"/>
      <c r="K1422" s="171"/>
      <c r="L1422" s="171"/>
      <c r="M1422" s="172"/>
      <c r="N1422" s="126"/>
      <c r="O1422" s="126"/>
    </row>
    <row r="1423" spans="2:15" ht="20.100000000000001" customHeight="1">
      <c r="B1423" s="171"/>
      <c r="C1423" s="171"/>
      <c r="D1423" s="171"/>
      <c r="E1423" s="171"/>
      <c r="F1423" s="171"/>
      <c r="G1423" s="171"/>
      <c r="H1423" s="171"/>
      <c r="I1423" s="171"/>
      <c r="J1423" s="171"/>
      <c r="K1423" s="171"/>
      <c r="L1423" s="171"/>
      <c r="M1423" s="172"/>
      <c r="N1423" s="126"/>
      <c r="O1423" s="126"/>
    </row>
    <row r="1424" spans="2:15" ht="20.100000000000001" customHeight="1">
      <c r="B1424" s="171"/>
      <c r="C1424" s="171"/>
      <c r="D1424" s="171"/>
      <c r="E1424" s="171"/>
      <c r="F1424" s="171"/>
      <c r="G1424" s="171"/>
      <c r="H1424" s="171"/>
      <c r="I1424" s="171"/>
      <c r="J1424" s="171"/>
      <c r="K1424" s="171"/>
      <c r="L1424" s="171"/>
      <c r="M1424" s="172"/>
      <c r="N1424" s="126"/>
      <c r="O1424" s="126"/>
    </row>
    <row r="1425" spans="2:15" ht="20.100000000000001" customHeight="1">
      <c r="B1425" s="171"/>
      <c r="C1425" s="171"/>
      <c r="D1425" s="171"/>
      <c r="E1425" s="171"/>
      <c r="F1425" s="171"/>
      <c r="G1425" s="171"/>
      <c r="H1425" s="171"/>
      <c r="I1425" s="171"/>
      <c r="J1425" s="171"/>
      <c r="K1425" s="171"/>
      <c r="L1425" s="171"/>
      <c r="M1425" s="172"/>
      <c r="N1425" s="126"/>
      <c r="O1425" s="126"/>
    </row>
    <row r="1426" spans="2:15" ht="20.100000000000001" customHeight="1">
      <c r="B1426" s="171"/>
      <c r="C1426" s="171"/>
      <c r="D1426" s="171"/>
      <c r="E1426" s="171"/>
      <c r="F1426" s="171"/>
      <c r="G1426" s="171"/>
      <c r="H1426" s="171"/>
      <c r="I1426" s="171"/>
      <c r="J1426" s="171"/>
      <c r="K1426" s="171"/>
      <c r="L1426" s="171"/>
      <c r="M1426" s="172"/>
      <c r="N1426" s="126"/>
      <c r="O1426" s="126"/>
    </row>
    <row r="1427" spans="2:15" ht="20.100000000000001" customHeight="1">
      <c r="B1427" s="171"/>
      <c r="C1427" s="171"/>
      <c r="D1427" s="171"/>
      <c r="E1427" s="171"/>
      <c r="F1427" s="171"/>
      <c r="G1427" s="171"/>
      <c r="H1427" s="171"/>
      <c r="I1427" s="171"/>
      <c r="J1427" s="171"/>
      <c r="K1427" s="171"/>
      <c r="L1427" s="171"/>
      <c r="M1427" s="172"/>
      <c r="N1427" s="126"/>
      <c r="O1427" s="126"/>
    </row>
    <row r="1428" spans="2:15" ht="20.100000000000001" customHeight="1">
      <c r="B1428" s="171"/>
      <c r="C1428" s="171"/>
      <c r="D1428" s="171"/>
      <c r="E1428" s="171"/>
      <c r="F1428" s="171"/>
      <c r="G1428" s="171"/>
      <c r="H1428" s="171"/>
      <c r="I1428" s="171"/>
      <c r="J1428" s="171"/>
      <c r="K1428" s="171"/>
      <c r="L1428" s="171"/>
      <c r="M1428" s="172"/>
      <c r="N1428" s="126"/>
      <c r="O1428" s="126"/>
    </row>
    <row r="1429" spans="2:15" ht="20.100000000000001" customHeight="1">
      <c r="B1429" s="171"/>
      <c r="C1429" s="171"/>
      <c r="D1429" s="171"/>
      <c r="E1429" s="171"/>
      <c r="F1429" s="171"/>
      <c r="G1429" s="171"/>
      <c r="H1429" s="171"/>
      <c r="I1429" s="171"/>
      <c r="J1429" s="171"/>
      <c r="K1429" s="171"/>
      <c r="L1429" s="171"/>
      <c r="M1429" s="172"/>
      <c r="N1429" s="126"/>
      <c r="O1429" s="126"/>
    </row>
    <row r="1430" spans="2:15" ht="20.100000000000001" customHeight="1">
      <c r="B1430" s="171"/>
      <c r="C1430" s="171"/>
      <c r="D1430" s="171"/>
      <c r="E1430" s="171"/>
      <c r="F1430" s="171"/>
      <c r="G1430" s="171"/>
      <c r="H1430" s="171"/>
      <c r="I1430" s="171"/>
      <c r="J1430" s="171"/>
      <c r="K1430" s="171"/>
      <c r="L1430" s="171"/>
      <c r="M1430" s="172"/>
      <c r="N1430" s="126"/>
      <c r="O1430" s="126"/>
    </row>
    <row r="1431" spans="2:15" ht="20.100000000000001" customHeight="1">
      <c r="B1431" s="277"/>
      <c r="C1431" s="277"/>
      <c r="D1431" s="277"/>
      <c r="E1431" s="277"/>
      <c r="F1431" s="277"/>
      <c r="G1431" s="277"/>
      <c r="H1431" s="277"/>
      <c r="I1431" s="277"/>
      <c r="J1431" s="277"/>
      <c r="K1431" s="277"/>
      <c r="L1431" s="277"/>
      <c r="M1431" s="277"/>
      <c r="N1431" s="277"/>
      <c r="O1431" s="126"/>
    </row>
    <row r="1432" spans="2:15" ht="20.100000000000001" customHeight="1">
      <c r="B1432" s="277"/>
      <c r="C1432" s="277"/>
      <c r="D1432" s="277"/>
      <c r="E1432" s="277"/>
      <c r="F1432" s="277"/>
      <c r="G1432" s="277"/>
      <c r="H1432" s="277"/>
      <c r="I1432" s="277"/>
      <c r="J1432" s="277"/>
      <c r="K1432" s="277"/>
      <c r="L1432" s="277"/>
      <c r="M1432" s="277"/>
      <c r="N1432" s="277"/>
      <c r="O1432" s="126"/>
    </row>
    <row r="1433" spans="2:15" ht="20.100000000000001" customHeight="1">
      <c r="B1433" s="171"/>
      <c r="C1433" s="171"/>
      <c r="D1433" s="171"/>
      <c r="E1433" s="171"/>
      <c r="F1433" s="171"/>
      <c r="G1433" s="171"/>
      <c r="H1433" s="171"/>
      <c r="I1433" s="171"/>
      <c r="J1433" s="171"/>
      <c r="K1433" s="171"/>
      <c r="L1433" s="171"/>
      <c r="M1433" s="172"/>
      <c r="N1433" s="126"/>
      <c r="O1433" s="126"/>
    </row>
    <row r="1434" spans="2:15" ht="20.100000000000001" customHeight="1">
      <c r="B1434" s="171"/>
      <c r="C1434" s="171"/>
      <c r="D1434" s="171"/>
      <c r="E1434" s="171"/>
      <c r="F1434" s="171"/>
      <c r="G1434" s="171"/>
      <c r="H1434" s="171"/>
      <c r="I1434" s="171"/>
      <c r="J1434" s="171"/>
      <c r="K1434" s="171"/>
      <c r="L1434" s="171"/>
      <c r="M1434" s="172"/>
      <c r="N1434" s="126"/>
      <c r="O1434" s="126"/>
    </row>
    <row r="1435" spans="2:15" ht="20.100000000000001" customHeight="1">
      <c r="B1435" s="171"/>
      <c r="C1435" s="171"/>
      <c r="D1435" s="171"/>
      <c r="E1435" s="171"/>
      <c r="F1435" s="171"/>
      <c r="G1435" s="171"/>
      <c r="H1435" s="171"/>
      <c r="I1435" s="171"/>
      <c r="J1435" s="171"/>
      <c r="K1435" s="171"/>
      <c r="L1435" s="171"/>
      <c r="M1435" s="172"/>
      <c r="N1435" s="126"/>
      <c r="O1435" s="126"/>
    </row>
    <row r="1436" spans="2:15" ht="20.100000000000001" customHeight="1">
      <c r="B1436" s="171"/>
      <c r="C1436" s="171"/>
      <c r="D1436" s="171"/>
      <c r="E1436" s="171"/>
      <c r="F1436" s="171"/>
      <c r="G1436" s="171"/>
      <c r="H1436" s="171"/>
      <c r="I1436" s="171"/>
      <c r="J1436" s="171"/>
      <c r="K1436" s="171"/>
      <c r="L1436" s="171"/>
      <c r="M1436" s="172"/>
      <c r="N1436" s="126"/>
      <c r="O1436" s="126"/>
    </row>
    <row r="1437" spans="2:15" ht="20.100000000000001" customHeight="1">
      <c r="B1437" s="171"/>
      <c r="C1437" s="171"/>
      <c r="D1437" s="171"/>
      <c r="E1437" s="171"/>
      <c r="F1437" s="171"/>
      <c r="G1437" s="171"/>
      <c r="H1437" s="171"/>
      <c r="I1437" s="171"/>
      <c r="J1437" s="171"/>
      <c r="K1437" s="171"/>
      <c r="L1437" s="171"/>
      <c r="M1437" s="172"/>
      <c r="N1437" s="126"/>
      <c r="O1437" s="126"/>
    </row>
    <row r="1438" spans="2:15" ht="20.100000000000001" customHeight="1">
      <c r="B1438" s="171"/>
      <c r="C1438" s="171"/>
      <c r="D1438" s="171"/>
      <c r="E1438" s="171"/>
      <c r="F1438" s="171"/>
      <c r="G1438" s="171"/>
      <c r="H1438" s="171"/>
      <c r="I1438" s="171"/>
      <c r="J1438" s="171"/>
      <c r="K1438" s="171"/>
      <c r="L1438" s="171"/>
      <c r="M1438" s="172"/>
      <c r="N1438" s="126"/>
      <c r="O1438" s="126"/>
    </row>
    <row r="1439" spans="2:15" ht="20.100000000000001" customHeight="1">
      <c r="B1439" s="171"/>
      <c r="C1439" s="171"/>
      <c r="D1439" s="171"/>
      <c r="E1439" s="171"/>
      <c r="F1439" s="171"/>
      <c r="G1439" s="171"/>
      <c r="H1439" s="171"/>
      <c r="I1439" s="171"/>
      <c r="J1439" s="171"/>
      <c r="K1439" s="171"/>
      <c r="L1439" s="171"/>
      <c r="M1439" s="172"/>
      <c r="N1439" s="126"/>
      <c r="O1439" s="126"/>
    </row>
    <row r="1440" spans="2:15" ht="20.100000000000001" customHeight="1">
      <c r="B1440" s="171"/>
      <c r="C1440" s="171"/>
      <c r="D1440" s="171"/>
      <c r="E1440" s="171"/>
      <c r="F1440" s="171"/>
      <c r="G1440" s="171"/>
      <c r="H1440" s="171"/>
      <c r="I1440" s="171"/>
      <c r="J1440" s="171"/>
      <c r="K1440" s="171"/>
      <c r="L1440" s="171"/>
      <c r="M1440" s="172"/>
      <c r="N1440" s="126"/>
      <c r="O1440" s="126"/>
    </row>
    <row r="1441" spans="2:15" ht="20.100000000000001" customHeight="1">
      <c r="B1441" s="171"/>
      <c r="C1441" s="171"/>
      <c r="D1441" s="171"/>
      <c r="E1441" s="171"/>
      <c r="F1441" s="171"/>
      <c r="G1441" s="171"/>
      <c r="H1441" s="171"/>
      <c r="I1441" s="171"/>
      <c r="J1441" s="171"/>
      <c r="K1441" s="171"/>
      <c r="L1441" s="171"/>
      <c r="M1441" s="172"/>
      <c r="N1441" s="126"/>
      <c r="O1441" s="126"/>
    </row>
    <row r="1442" spans="2:15" ht="20.100000000000001" customHeight="1">
      <c r="B1442" s="171"/>
      <c r="C1442" s="171"/>
      <c r="D1442" s="171"/>
      <c r="E1442" s="171"/>
      <c r="F1442" s="171"/>
      <c r="G1442" s="171"/>
      <c r="H1442" s="171"/>
      <c r="I1442" s="171"/>
      <c r="J1442" s="171"/>
      <c r="K1442" s="171"/>
      <c r="L1442" s="171"/>
      <c r="M1442" s="172"/>
      <c r="N1442" s="126"/>
      <c r="O1442" s="126"/>
    </row>
    <row r="1443" spans="2:15" ht="20.100000000000001" customHeight="1">
      <c r="B1443" s="171"/>
      <c r="C1443" s="171"/>
      <c r="D1443" s="171"/>
      <c r="E1443" s="171"/>
      <c r="F1443" s="171"/>
      <c r="G1443" s="171"/>
      <c r="H1443" s="171"/>
      <c r="I1443" s="171"/>
      <c r="J1443" s="171"/>
      <c r="K1443" s="171"/>
      <c r="L1443" s="171"/>
      <c r="M1443" s="172"/>
      <c r="N1443" s="126"/>
      <c r="O1443" s="126"/>
    </row>
    <row r="1444" spans="2:15" ht="20.100000000000001" customHeight="1">
      <c r="B1444" s="171"/>
      <c r="C1444" s="171"/>
      <c r="D1444" s="171"/>
      <c r="E1444" s="171"/>
      <c r="F1444" s="171"/>
      <c r="G1444" s="171"/>
      <c r="H1444" s="171"/>
      <c r="I1444" s="171"/>
      <c r="J1444" s="171"/>
      <c r="K1444" s="171"/>
      <c r="L1444" s="171"/>
      <c r="M1444" s="172"/>
      <c r="N1444" s="126"/>
      <c r="O1444" s="126"/>
    </row>
    <row r="1445" spans="2:15" ht="20.100000000000001" customHeight="1">
      <c r="B1445" s="171"/>
      <c r="C1445" s="171"/>
      <c r="D1445" s="171"/>
      <c r="E1445" s="171"/>
      <c r="F1445" s="171"/>
      <c r="G1445" s="171"/>
      <c r="H1445" s="171"/>
      <c r="I1445" s="171"/>
      <c r="J1445" s="171"/>
      <c r="K1445" s="171"/>
      <c r="L1445" s="171"/>
      <c r="M1445" s="172"/>
      <c r="N1445" s="126"/>
      <c r="O1445" s="126"/>
    </row>
    <row r="1446" spans="2:15" ht="20.100000000000001" customHeight="1">
      <c r="B1446" s="171"/>
      <c r="C1446" s="171"/>
      <c r="D1446" s="171"/>
      <c r="E1446" s="171"/>
      <c r="F1446" s="171"/>
      <c r="G1446" s="171"/>
      <c r="H1446" s="171"/>
      <c r="I1446" s="171"/>
      <c r="J1446" s="171"/>
      <c r="K1446" s="171"/>
      <c r="L1446" s="171"/>
      <c r="M1446" s="172"/>
      <c r="N1446" s="126"/>
      <c r="O1446" s="126"/>
    </row>
    <row r="1447" spans="2:15" ht="20.100000000000001" customHeight="1">
      <c r="B1447" s="171"/>
      <c r="C1447" s="171"/>
      <c r="D1447" s="171"/>
      <c r="E1447" s="171"/>
      <c r="F1447" s="171"/>
      <c r="G1447" s="171"/>
      <c r="H1447" s="171"/>
      <c r="I1447" s="171"/>
      <c r="J1447" s="171"/>
      <c r="K1447" s="171"/>
      <c r="L1447" s="171"/>
      <c r="M1447" s="172"/>
      <c r="N1447" s="126"/>
      <c r="O1447" s="126"/>
    </row>
    <row r="1448" spans="2:15" ht="20.100000000000001" customHeight="1">
      <c r="B1448" s="171"/>
      <c r="C1448" s="171"/>
      <c r="D1448" s="171"/>
      <c r="E1448" s="171"/>
      <c r="F1448" s="171"/>
      <c r="G1448" s="171"/>
      <c r="H1448" s="171"/>
      <c r="I1448" s="171"/>
      <c r="J1448" s="171"/>
      <c r="K1448" s="171"/>
      <c r="L1448" s="171"/>
      <c r="M1448" s="172"/>
      <c r="N1448" s="126"/>
      <c r="O1448" s="126"/>
    </row>
    <row r="1449" spans="2:15" ht="20.100000000000001" customHeight="1">
      <c r="B1449" s="171"/>
      <c r="C1449" s="171"/>
      <c r="D1449" s="171"/>
      <c r="E1449" s="171"/>
      <c r="F1449" s="171"/>
      <c r="G1449" s="171"/>
      <c r="H1449" s="171"/>
      <c r="I1449" s="171"/>
      <c r="J1449" s="171"/>
      <c r="K1449" s="171"/>
      <c r="L1449" s="171"/>
      <c r="M1449" s="172"/>
      <c r="N1449" s="126"/>
      <c r="O1449" s="126"/>
    </row>
    <row r="1450" spans="2:15" ht="20.100000000000001" customHeight="1">
      <c r="B1450" s="171"/>
      <c r="C1450" s="171"/>
      <c r="D1450" s="171"/>
      <c r="E1450" s="171"/>
      <c r="F1450" s="171"/>
      <c r="G1450" s="171"/>
      <c r="H1450" s="171"/>
      <c r="I1450" s="171"/>
      <c r="J1450" s="171"/>
      <c r="K1450" s="171"/>
      <c r="L1450" s="171"/>
      <c r="M1450" s="172"/>
      <c r="N1450" s="126"/>
      <c r="O1450" s="126"/>
    </row>
    <row r="1451" spans="2:15" ht="20.100000000000001" customHeight="1">
      <c r="B1451" s="171"/>
      <c r="C1451" s="171"/>
      <c r="D1451" s="171"/>
      <c r="E1451" s="171"/>
      <c r="F1451" s="171"/>
      <c r="G1451" s="171"/>
      <c r="H1451" s="171"/>
      <c r="I1451" s="171"/>
      <c r="J1451" s="171"/>
      <c r="K1451" s="171"/>
      <c r="L1451" s="171"/>
      <c r="M1451" s="172"/>
      <c r="N1451" s="126"/>
      <c r="O1451" s="126"/>
    </row>
    <row r="1452" spans="2:15" ht="20.100000000000001" customHeight="1">
      <c r="B1452" s="171"/>
      <c r="C1452" s="171"/>
      <c r="D1452" s="171"/>
      <c r="E1452" s="171"/>
      <c r="F1452" s="171"/>
      <c r="G1452" s="171"/>
      <c r="H1452" s="171"/>
      <c r="I1452" s="171"/>
      <c r="J1452" s="171"/>
      <c r="K1452" s="171"/>
      <c r="L1452" s="171"/>
      <c r="M1452" s="172"/>
      <c r="N1452" s="126"/>
      <c r="O1452" s="126"/>
    </row>
    <row r="1453" spans="2:15" ht="20.100000000000001" customHeight="1">
      <c r="B1453" s="171"/>
      <c r="C1453" s="171"/>
      <c r="D1453" s="171"/>
      <c r="E1453" s="171"/>
      <c r="F1453" s="171"/>
      <c r="G1453" s="171"/>
      <c r="H1453" s="171"/>
      <c r="I1453" s="171"/>
      <c r="J1453" s="171"/>
      <c r="K1453" s="171"/>
      <c r="L1453" s="171"/>
      <c r="M1453" s="172"/>
      <c r="N1453" s="126"/>
      <c r="O1453" s="126"/>
    </row>
    <row r="1454" spans="2:15" ht="20.100000000000001" customHeight="1">
      <c r="B1454" s="171"/>
      <c r="C1454" s="171"/>
      <c r="D1454" s="171"/>
      <c r="E1454" s="171"/>
      <c r="F1454" s="171"/>
      <c r="G1454" s="171"/>
      <c r="H1454" s="171"/>
      <c r="I1454" s="171"/>
      <c r="J1454" s="171"/>
      <c r="K1454" s="171"/>
      <c r="L1454" s="171"/>
      <c r="M1454" s="172"/>
      <c r="N1454" s="126"/>
      <c r="O1454" s="126"/>
    </row>
    <row r="1455" spans="2:15" ht="20.100000000000001" customHeight="1">
      <c r="B1455" s="171"/>
      <c r="C1455" s="171"/>
      <c r="D1455" s="171"/>
      <c r="E1455" s="171"/>
      <c r="F1455" s="171"/>
      <c r="G1455" s="171"/>
      <c r="H1455" s="171"/>
      <c r="I1455" s="171"/>
      <c r="J1455" s="171"/>
      <c r="K1455" s="171"/>
      <c r="L1455" s="171"/>
      <c r="M1455" s="172"/>
      <c r="N1455" s="126"/>
      <c r="O1455" s="126"/>
    </row>
    <row r="1456" spans="2:15" ht="20.100000000000001" customHeight="1">
      <c r="B1456" s="171"/>
      <c r="C1456" s="171"/>
      <c r="D1456" s="171"/>
      <c r="E1456" s="171"/>
      <c r="F1456" s="171"/>
      <c r="G1456" s="171"/>
      <c r="H1456" s="171"/>
      <c r="I1456" s="171"/>
      <c r="J1456" s="171"/>
      <c r="K1456" s="171"/>
      <c r="L1456" s="171"/>
      <c r="M1456" s="172"/>
      <c r="N1456" s="126"/>
      <c r="O1456" s="126"/>
    </row>
    <row r="1457" spans="2:15" ht="20.100000000000001" customHeight="1">
      <c r="B1457" s="171"/>
      <c r="C1457" s="171"/>
      <c r="D1457" s="171"/>
      <c r="E1457" s="171"/>
      <c r="F1457" s="171"/>
      <c r="G1457" s="171"/>
      <c r="H1457" s="171"/>
      <c r="I1457" s="171"/>
      <c r="J1457" s="171"/>
      <c r="K1457" s="171"/>
      <c r="L1457" s="171"/>
      <c r="M1457" s="172"/>
      <c r="N1457" s="126"/>
      <c r="O1457" s="126"/>
    </row>
    <row r="1458" spans="2:15" ht="20.100000000000001" customHeight="1">
      <c r="B1458" s="171"/>
      <c r="C1458" s="171"/>
      <c r="D1458" s="171"/>
      <c r="E1458" s="171"/>
      <c r="F1458" s="171"/>
      <c r="G1458" s="171"/>
      <c r="H1458" s="171"/>
      <c r="I1458" s="171"/>
      <c r="J1458" s="171"/>
      <c r="K1458" s="171"/>
      <c r="L1458" s="171"/>
      <c r="M1458" s="172"/>
      <c r="N1458" s="126"/>
      <c r="O1458" s="126"/>
    </row>
    <row r="1459" spans="2:15" ht="20.100000000000001" customHeight="1">
      <c r="B1459" s="171"/>
      <c r="C1459" s="171"/>
      <c r="D1459" s="171"/>
      <c r="E1459" s="171"/>
      <c r="F1459" s="171"/>
      <c r="G1459" s="171"/>
      <c r="H1459" s="171"/>
      <c r="I1459" s="171"/>
      <c r="J1459" s="171"/>
      <c r="K1459" s="171"/>
      <c r="L1459" s="171"/>
      <c r="M1459" s="172"/>
      <c r="N1459" s="126"/>
      <c r="O1459" s="126"/>
    </row>
    <row r="1460" spans="2:15" ht="20.100000000000001" customHeight="1">
      <c r="B1460" s="171"/>
      <c r="C1460" s="171"/>
      <c r="D1460" s="171"/>
      <c r="E1460" s="171"/>
      <c r="F1460" s="171"/>
      <c r="G1460" s="171"/>
      <c r="H1460" s="171"/>
      <c r="I1460" s="171"/>
      <c r="J1460" s="171"/>
      <c r="K1460" s="171"/>
      <c r="L1460" s="171"/>
      <c r="M1460" s="172"/>
      <c r="N1460" s="126"/>
      <c r="O1460" s="126"/>
    </row>
    <row r="1461" spans="2:15" ht="20.100000000000001" customHeight="1">
      <c r="B1461" s="171"/>
      <c r="C1461" s="171"/>
      <c r="D1461" s="171"/>
      <c r="E1461" s="171"/>
      <c r="F1461" s="171"/>
      <c r="G1461" s="171"/>
      <c r="H1461" s="171"/>
      <c r="I1461" s="171"/>
      <c r="J1461" s="171"/>
      <c r="K1461" s="171"/>
      <c r="L1461" s="171"/>
      <c r="M1461" s="172"/>
      <c r="N1461" s="126"/>
      <c r="O1461" s="126"/>
    </row>
    <row r="1462" spans="2:15" ht="20.100000000000001" customHeight="1">
      <c r="B1462" s="171"/>
      <c r="C1462" s="171"/>
      <c r="D1462" s="171"/>
      <c r="E1462" s="171"/>
      <c r="F1462" s="171"/>
      <c r="G1462" s="171"/>
      <c r="H1462" s="171"/>
      <c r="I1462" s="171"/>
      <c r="J1462" s="171"/>
      <c r="K1462" s="171"/>
      <c r="L1462" s="171"/>
      <c r="M1462" s="172"/>
      <c r="N1462" s="126"/>
      <c r="O1462" s="126"/>
    </row>
    <row r="1463" spans="2:15" ht="20.100000000000001" customHeight="1">
      <c r="B1463" s="171"/>
      <c r="C1463" s="171"/>
      <c r="D1463" s="171"/>
      <c r="E1463" s="171"/>
      <c r="F1463" s="171"/>
      <c r="G1463" s="171"/>
      <c r="H1463" s="171"/>
      <c r="I1463" s="171"/>
      <c r="J1463" s="171"/>
      <c r="K1463" s="171"/>
      <c r="L1463" s="171"/>
      <c r="M1463" s="172"/>
      <c r="N1463" s="126"/>
      <c r="O1463" s="126"/>
    </row>
    <row r="1464" spans="2:15" ht="20.100000000000001" customHeight="1">
      <c r="B1464" s="171"/>
      <c r="C1464" s="171"/>
      <c r="D1464" s="171"/>
      <c r="E1464" s="171"/>
      <c r="F1464" s="171"/>
      <c r="G1464" s="171"/>
      <c r="H1464" s="171"/>
      <c r="I1464" s="171"/>
      <c r="J1464" s="171"/>
      <c r="K1464" s="171"/>
      <c r="L1464" s="171"/>
      <c r="M1464" s="172"/>
      <c r="N1464" s="126"/>
      <c r="O1464" s="126"/>
    </row>
    <row r="1465" spans="2:15" ht="20.100000000000001" customHeight="1">
      <c r="B1465" s="171"/>
      <c r="C1465" s="171"/>
      <c r="D1465" s="171"/>
      <c r="E1465" s="171"/>
      <c r="F1465" s="171"/>
      <c r="G1465" s="171"/>
      <c r="H1465" s="171"/>
      <c r="I1465" s="171"/>
      <c r="J1465" s="171"/>
      <c r="K1465" s="171"/>
      <c r="L1465" s="171"/>
      <c r="M1465" s="172"/>
      <c r="N1465" s="126"/>
      <c r="O1465" s="126"/>
    </row>
    <row r="1466" spans="2:15" ht="20.100000000000001" customHeight="1">
      <c r="B1466" s="171"/>
      <c r="C1466" s="171"/>
      <c r="D1466" s="171"/>
      <c r="E1466" s="171"/>
      <c r="F1466" s="171"/>
      <c r="G1466" s="171"/>
      <c r="H1466" s="171"/>
      <c r="I1466" s="171"/>
      <c r="J1466" s="171"/>
      <c r="K1466" s="171"/>
      <c r="L1466" s="171"/>
      <c r="M1466" s="172"/>
      <c r="N1466" s="126"/>
      <c r="O1466" s="126"/>
    </row>
    <row r="1467" spans="2:15" ht="20.100000000000001" customHeight="1">
      <c r="B1467" s="171"/>
      <c r="C1467" s="171"/>
      <c r="D1467" s="171"/>
      <c r="E1467" s="171"/>
      <c r="F1467" s="171"/>
      <c r="G1467" s="171"/>
      <c r="H1467" s="171"/>
      <c r="I1467" s="171"/>
      <c r="J1467" s="171"/>
      <c r="K1467" s="171"/>
      <c r="L1467" s="171"/>
      <c r="M1467" s="172"/>
      <c r="N1467" s="126"/>
      <c r="O1467" s="126"/>
    </row>
    <row r="1468" spans="2:15" ht="20.100000000000001" customHeight="1">
      <c r="B1468" s="126"/>
      <c r="C1468" s="126"/>
      <c r="D1468" s="126"/>
      <c r="E1468" s="126"/>
      <c r="F1468" s="126"/>
      <c r="G1468" s="126"/>
      <c r="H1468" s="126"/>
      <c r="I1468" s="126"/>
      <c r="J1468" s="126"/>
      <c r="K1468" s="126"/>
      <c r="L1468" s="126"/>
      <c r="M1468" s="126"/>
      <c r="N1468" s="126"/>
      <c r="O1468" s="126"/>
    </row>
    <row r="1469" spans="2:15" ht="20.100000000000001" customHeight="1">
      <c r="B1469" s="126"/>
      <c r="C1469" s="126"/>
      <c r="D1469" s="126"/>
      <c r="E1469" s="126"/>
      <c r="F1469" s="126"/>
      <c r="G1469" s="126"/>
      <c r="H1469" s="126"/>
      <c r="I1469" s="126"/>
      <c r="J1469" s="126"/>
      <c r="K1469" s="126"/>
      <c r="L1469" s="126"/>
      <c r="M1469" s="126"/>
      <c r="N1469" s="126"/>
      <c r="O1469" s="126"/>
    </row>
    <row r="1470" spans="2:15" ht="20.100000000000001" customHeight="1">
      <c r="B1470" s="126"/>
      <c r="C1470" s="126"/>
      <c r="D1470" s="126"/>
      <c r="E1470" s="126"/>
      <c r="F1470" s="126"/>
      <c r="G1470" s="126"/>
      <c r="H1470" s="126"/>
      <c r="I1470" s="126"/>
      <c r="J1470" s="126"/>
      <c r="K1470" s="126"/>
      <c r="L1470" s="126"/>
      <c r="M1470" s="126"/>
      <c r="N1470" s="126"/>
      <c r="O1470" s="126"/>
    </row>
    <row r="1471" spans="2:15" ht="20.100000000000001" customHeight="1">
      <c r="B1471" s="126"/>
      <c r="C1471" s="126"/>
      <c r="D1471" s="126"/>
      <c r="E1471" s="126"/>
      <c r="F1471" s="126"/>
      <c r="G1471" s="126"/>
      <c r="H1471" s="126"/>
      <c r="I1471" s="126"/>
      <c r="J1471" s="126"/>
      <c r="K1471" s="126"/>
      <c r="L1471" s="126"/>
      <c r="M1471" s="126"/>
      <c r="N1471" s="126"/>
      <c r="O1471" s="126"/>
    </row>
    <row r="1472" spans="2:15" ht="20.100000000000001" customHeight="1">
      <c r="B1472" s="126"/>
      <c r="C1472" s="126"/>
      <c r="D1472" s="126"/>
      <c r="E1472" s="126"/>
      <c r="F1472" s="126"/>
      <c r="G1472" s="126"/>
      <c r="H1472" s="126"/>
      <c r="I1472" s="126"/>
      <c r="J1472" s="126"/>
      <c r="K1472" s="126"/>
      <c r="L1472" s="126"/>
      <c r="M1472" s="126"/>
      <c r="N1472" s="126"/>
      <c r="O1472" s="126"/>
    </row>
    <row r="1473" spans="2:15" ht="20.100000000000001" customHeight="1">
      <c r="B1473" s="126"/>
      <c r="C1473" s="126"/>
      <c r="D1473" s="126"/>
      <c r="E1473" s="126"/>
      <c r="F1473" s="126"/>
      <c r="G1473" s="126"/>
      <c r="H1473" s="126"/>
      <c r="I1473" s="126"/>
      <c r="J1473" s="126"/>
      <c r="K1473" s="126"/>
      <c r="L1473" s="126"/>
      <c r="M1473" s="126"/>
      <c r="N1473" s="126"/>
      <c r="O1473" s="126"/>
    </row>
    <row r="1474" spans="2:15" ht="20.100000000000001" customHeight="1">
      <c r="B1474" s="126"/>
      <c r="C1474" s="126"/>
      <c r="D1474" s="126"/>
      <c r="E1474" s="126"/>
      <c r="F1474" s="126"/>
      <c r="G1474" s="126"/>
      <c r="H1474" s="126"/>
      <c r="I1474" s="126"/>
      <c r="J1474" s="126"/>
      <c r="K1474" s="126"/>
      <c r="L1474" s="126"/>
      <c r="M1474" s="126"/>
      <c r="N1474" s="126"/>
      <c r="O1474" s="126"/>
    </row>
    <row r="1475" spans="2:15" ht="20.100000000000001" customHeight="1">
      <c r="B1475" s="126"/>
      <c r="C1475" s="126"/>
      <c r="D1475" s="126"/>
      <c r="E1475" s="126"/>
      <c r="F1475" s="126"/>
      <c r="G1475" s="126"/>
      <c r="H1475" s="126"/>
      <c r="I1475" s="126"/>
      <c r="J1475" s="126"/>
      <c r="K1475" s="126"/>
      <c r="L1475" s="126"/>
      <c r="M1475" s="126"/>
      <c r="N1475" s="126"/>
      <c r="O1475" s="126"/>
    </row>
    <row r="1476" spans="2:15" ht="20.100000000000001" customHeight="1">
      <c r="B1476" s="126"/>
      <c r="C1476" s="126"/>
      <c r="D1476" s="126"/>
      <c r="E1476" s="126"/>
      <c r="F1476" s="126"/>
      <c r="G1476" s="126"/>
      <c r="H1476" s="126"/>
      <c r="I1476" s="126"/>
      <c r="J1476" s="126"/>
      <c r="K1476" s="126"/>
      <c r="L1476" s="126"/>
      <c r="M1476" s="126"/>
      <c r="N1476" s="126"/>
      <c r="O1476" s="126"/>
    </row>
    <row r="1477" spans="2:15" ht="20.100000000000001" customHeight="1">
      <c r="B1477" s="126"/>
      <c r="C1477" s="126"/>
      <c r="D1477" s="126"/>
      <c r="E1477" s="126"/>
      <c r="F1477" s="126"/>
      <c r="G1477" s="126"/>
      <c r="H1477" s="126"/>
      <c r="I1477" s="126"/>
      <c r="J1477" s="126"/>
      <c r="K1477" s="126"/>
      <c r="L1477" s="126"/>
      <c r="M1477" s="126"/>
      <c r="N1477" s="126"/>
      <c r="O1477" s="126"/>
    </row>
    <row r="1478" spans="2:15" ht="20.100000000000001" customHeight="1">
      <c r="B1478" s="126"/>
      <c r="C1478" s="126"/>
      <c r="D1478" s="126"/>
      <c r="E1478" s="126"/>
      <c r="F1478" s="126"/>
      <c r="G1478" s="126"/>
      <c r="H1478" s="126"/>
      <c r="I1478" s="126"/>
      <c r="J1478" s="126"/>
      <c r="K1478" s="126"/>
      <c r="L1478" s="126"/>
      <c r="M1478" s="126"/>
      <c r="N1478" s="126"/>
      <c r="O1478" s="126"/>
    </row>
    <row r="1479" spans="2:15" ht="20.100000000000001" customHeight="1">
      <c r="B1479" s="126"/>
      <c r="C1479" s="126"/>
      <c r="D1479" s="126"/>
      <c r="E1479" s="126"/>
      <c r="F1479" s="126"/>
      <c r="G1479" s="126"/>
      <c r="H1479" s="126"/>
      <c r="I1479" s="126"/>
      <c r="J1479" s="126"/>
      <c r="K1479" s="126"/>
      <c r="L1479" s="126"/>
      <c r="M1479" s="126"/>
      <c r="N1479" s="126"/>
      <c r="O1479" s="126"/>
    </row>
    <row r="1480" spans="2:15" ht="20.100000000000001" customHeight="1">
      <c r="B1480" s="126"/>
      <c r="C1480" s="126"/>
      <c r="D1480" s="126"/>
      <c r="E1480" s="126"/>
      <c r="F1480" s="126"/>
      <c r="G1480" s="126"/>
      <c r="H1480" s="126"/>
      <c r="I1480" s="126"/>
      <c r="J1480" s="126"/>
      <c r="K1480" s="126"/>
      <c r="L1480" s="126"/>
      <c r="M1480" s="126"/>
      <c r="N1480" s="126"/>
      <c r="O1480" s="126"/>
    </row>
    <row r="1481" spans="2:15" ht="20.100000000000001" customHeight="1">
      <c r="B1481" s="126"/>
      <c r="C1481" s="126"/>
      <c r="D1481" s="126"/>
      <c r="E1481" s="126"/>
      <c r="F1481" s="126"/>
      <c r="G1481" s="126"/>
      <c r="H1481" s="126"/>
      <c r="I1481" s="126"/>
      <c r="J1481" s="126"/>
      <c r="K1481" s="126"/>
      <c r="L1481" s="126"/>
      <c r="M1481" s="126"/>
      <c r="N1481" s="126"/>
      <c r="O1481" s="126"/>
    </row>
    <row r="1482" spans="2:15" ht="20.100000000000001" customHeight="1">
      <c r="B1482" s="126"/>
      <c r="C1482" s="126"/>
      <c r="D1482" s="126"/>
      <c r="E1482" s="126"/>
      <c r="F1482" s="126"/>
      <c r="G1482" s="126"/>
      <c r="H1482" s="126"/>
      <c r="I1482" s="126"/>
      <c r="J1482" s="126"/>
      <c r="K1482" s="126"/>
      <c r="L1482" s="126"/>
      <c r="M1482" s="126"/>
      <c r="N1482" s="126"/>
      <c r="O1482" s="126"/>
    </row>
    <row r="1483" spans="2:15" ht="20.100000000000001" customHeight="1">
      <c r="B1483" s="126"/>
      <c r="C1483" s="126"/>
      <c r="D1483" s="126"/>
      <c r="E1483" s="126"/>
      <c r="F1483" s="126"/>
      <c r="G1483" s="126"/>
      <c r="H1483" s="126"/>
      <c r="I1483" s="126"/>
      <c r="J1483" s="126"/>
      <c r="K1483" s="126"/>
      <c r="L1483" s="126"/>
      <c r="M1483" s="126"/>
      <c r="N1483" s="126"/>
      <c r="O1483" s="126"/>
    </row>
    <row r="1484" spans="2:15" ht="20.100000000000001" customHeight="1">
      <c r="B1484" s="126"/>
      <c r="C1484" s="126"/>
      <c r="D1484" s="126"/>
      <c r="E1484" s="126"/>
      <c r="F1484" s="126"/>
      <c r="G1484" s="126"/>
      <c r="H1484" s="126"/>
      <c r="I1484" s="126"/>
      <c r="J1484" s="126"/>
      <c r="K1484" s="126"/>
      <c r="L1484" s="126"/>
      <c r="M1484" s="126"/>
      <c r="N1484" s="126"/>
      <c r="O1484" s="126"/>
    </row>
    <row r="1485" spans="2:15" ht="20.100000000000001" customHeight="1">
      <c r="B1485" s="126"/>
      <c r="C1485" s="126"/>
      <c r="D1485" s="126"/>
      <c r="E1485" s="126"/>
      <c r="F1485" s="126"/>
      <c r="G1485" s="126"/>
      <c r="H1485" s="126"/>
      <c r="I1485" s="126"/>
      <c r="J1485" s="126"/>
      <c r="K1485" s="126"/>
      <c r="L1485" s="126"/>
      <c r="M1485" s="126"/>
      <c r="N1485" s="126"/>
      <c r="O1485" s="126"/>
    </row>
    <row r="1486" spans="2:15" ht="20.100000000000001" customHeight="1">
      <c r="B1486" s="126"/>
      <c r="C1486" s="126"/>
      <c r="D1486" s="126"/>
      <c r="E1486" s="126"/>
      <c r="F1486" s="126"/>
      <c r="G1486" s="126"/>
      <c r="H1486" s="126"/>
      <c r="I1486" s="126"/>
      <c r="J1486" s="126"/>
      <c r="K1486" s="126"/>
      <c r="L1486" s="126"/>
      <c r="M1486" s="126"/>
      <c r="N1486" s="126"/>
      <c r="O1486" s="126"/>
    </row>
    <row r="1487" spans="2:15" ht="20.100000000000001" customHeight="1">
      <c r="B1487" s="126"/>
      <c r="C1487" s="126"/>
      <c r="D1487" s="126"/>
      <c r="E1487" s="126"/>
      <c r="F1487" s="126"/>
      <c r="G1487" s="126"/>
      <c r="H1487" s="126"/>
      <c r="I1487" s="126"/>
      <c r="J1487" s="126"/>
      <c r="K1487" s="126"/>
      <c r="L1487" s="126"/>
      <c r="M1487" s="126"/>
      <c r="N1487" s="126"/>
      <c r="O1487" s="126"/>
    </row>
    <row r="1488" spans="2:15" ht="20.100000000000001" customHeight="1">
      <c r="B1488" s="126"/>
      <c r="C1488" s="126"/>
      <c r="D1488" s="126"/>
      <c r="E1488" s="126"/>
      <c r="F1488" s="126"/>
      <c r="G1488" s="126"/>
      <c r="H1488" s="126"/>
      <c r="I1488" s="126"/>
      <c r="J1488" s="126"/>
      <c r="K1488" s="126"/>
      <c r="L1488" s="126"/>
      <c r="M1488" s="126"/>
      <c r="N1488" s="126"/>
      <c r="O1488" s="126"/>
    </row>
    <row r="1489" spans="2:15" ht="20.100000000000001" customHeight="1">
      <c r="B1489" s="126"/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26"/>
    </row>
    <row r="1490" spans="2:15" ht="20.100000000000001" customHeight="1">
      <c r="B1490" s="126"/>
      <c r="C1490" s="126"/>
      <c r="D1490" s="126"/>
      <c r="E1490" s="126"/>
      <c r="F1490" s="126"/>
      <c r="G1490" s="126"/>
      <c r="H1490" s="126"/>
      <c r="I1490" s="126"/>
      <c r="J1490" s="126"/>
      <c r="K1490" s="126"/>
      <c r="L1490" s="126"/>
      <c r="M1490" s="126"/>
      <c r="N1490" s="126"/>
      <c r="O1490" s="126"/>
    </row>
    <row r="1491" spans="2:15" ht="20.100000000000001" customHeight="1">
      <c r="B1491" s="126"/>
      <c r="C1491" s="126"/>
      <c r="D1491" s="126"/>
      <c r="E1491" s="126"/>
      <c r="F1491" s="126"/>
      <c r="G1491" s="126"/>
      <c r="H1491" s="126"/>
      <c r="I1491" s="126"/>
      <c r="J1491" s="126"/>
      <c r="K1491" s="126"/>
      <c r="L1491" s="126"/>
      <c r="M1491" s="126"/>
      <c r="N1491" s="126"/>
      <c r="O1491" s="126"/>
    </row>
    <row r="1492" spans="2:15" ht="20.100000000000001" customHeight="1">
      <c r="B1492" s="126"/>
      <c r="C1492" s="126"/>
      <c r="D1492" s="126"/>
      <c r="E1492" s="126"/>
      <c r="F1492" s="126"/>
      <c r="G1492" s="126"/>
      <c r="H1492" s="126"/>
      <c r="I1492" s="126"/>
      <c r="J1492" s="126"/>
      <c r="K1492" s="126"/>
      <c r="L1492" s="126"/>
      <c r="M1492" s="126"/>
      <c r="N1492" s="126"/>
      <c r="O1492" s="126"/>
    </row>
    <row r="1493" spans="2:15" ht="20.100000000000001" customHeight="1">
      <c r="B1493" s="126"/>
      <c r="C1493" s="126"/>
      <c r="D1493" s="126"/>
      <c r="E1493" s="126"/>
      <c r="F1493" s="126"/>
      <c r="G1493" s="126"/>
      <c r="H1493" s="126"/>
      <c r="I1493" s="126"/>
      <c r="J1493" s="126"/>
      <c r="K1493" s="126"/>
      <c r="L1493" s="126"/>
      <c r="M1493" s="126"/>
      <c r="N1493" s="126"/>
      <c r="O1493" s="126"/>
    </row>
    <row r="1494" spans="2:15" ht="20.100000000000001" customHeight="1">
      <c r="B1494" s="126"/>
      <c r="C1494" s="126"/>
      <c r="D1494" s="126"/>
      <c r="E1494" s="126"/>
      <c r="F1494" s="126"/>
      <c r="G1494" s="126"/>
      <c r="H1494" s="126"/>
      <c r="I1494" s="126"/>
      <c r="J1494" s="126"/>
      <c r="K1494" s="126"/>
      <c r="L1494" s="126"/>
      <c r="M1494" s="126"/>
      <c r="N1494" s="126"/>
      <c r="O1494" s="126"/>
    </row>
    <row r="1495" spans="2:15" ht="20.100000000000001" customHeight="1">
      <c r="B1495" s="126"/>
      <c r="C1495" s="126"/>
      <c r="D1495" s="126"/>
      <c r="E1495" s="126"/>
      <c r="F1495" s="126"/>
      <c r="G1495" s="126"/>
      <c r="H1495" s="126"/>
      <c r="I1495" s="126"/>
      <c r="J1495" s="126"/>
      <c r="K1495" s="126"/>
      <c r="L1495" s="126"/>
      <c r="M1495" s="126"/>
      <c r="N1495" s="126"/>
      <c r="O1495" s="126"/>
    </row>
    <row r="1496" spans="2:15" ht="20.100000000000001" customHeight="1">
      <c r="B1496" s="278"/>
      <c r="C1496" s="278"/>
      <c r="D1496" s="278"/>
      <c r="E1496" s="278"/>
      <c r="F1496" s="278"/>
      <c r="G1496" s="278"/>
      <c r="H1496" s="278"/>
      <c r="I1496" s="278"/>
      <c r="J1496" s="278"/>
      <c r="K1496" s="278"/>
      <c r="L1496" s="278"/>
      <c r="M1496" s="278"/>
      <c r="N1496" s="278"/>
      <c r="O1496" s="126"/>
    </row>
    <row r="1497" spans="2:15" ht="20.100000000000001" customHeight="1">
      <c r="B1497" s="173"/>
      <c r="C1497" s="173"/>
      <c r="D1497" s="173"/>
      <c r="E1497" s="173"/>
      <c r="F1497" s="173"/>
      <c r="G1497" s="173"/>
      <c r="H1497" s="173"/>
      <c r="I1497" s="173"/>
      <c r="J1497" s="173"/>
      <c r="K1497" s="173"/>
      <c r="L1497" s="173"/>
      <c r="M1497" s="173"/>
      <c r="N1497" s="173"/>
      <c r="O1497" s="126"/>
    </row>
    <row r="1498" spans="2:15" ht="20.100000000000001" customHeight="1">
      <c r="B1498" s="173"/>
      <c r="C1498" s="173"/>
      <c r="D1498" s="173"/>
      <c r="E1498" s="173"/>
      <c r="F1498" s="173"/>
      <c r="G1498" s="173"/>
      <c r="H1498" s="173"/>
      <c r="I1498" s="173"/>
      <c r="J1498" s="173"/>
      <c r="K1498" s="173"/>
      <c r="L1498" s="173"/>
      <c r="M1498" s="173"/>
      <c r="N1498" s="173"/>
      <c r="O1498" s="126"/>
    </row>
    <row r="1499" spans="2:15" ht="20.100000000000001" customHeight="1">
      <c r="B1499" s="173"/>
      <c r="C1499" s="173"/>
      <c r="D1499" s="173"/>
      <c r="E1499" s="173"/>
      <c r="F1499" s="173"/>
      <c r="G1499" s="173"/>
      <c r="H1499" s="173"/>
      <c r="I1499" s="173"/>
      <c r="J1499" s="173"/>
      <c r="K1499" s="173"/>
      <c r="L1499" s="173"/>
      <c r="M1499" s="173"/>
      <c r="N1499" s="173"/>
      <c r="O1499" s="126"/>
    </row>
    <row r="1500" spans="2:15" ht="20.100000000000001" customHeight="1">
      <c r="B1500" s="126"/>
      <c r="C1500" s="126"/>
      <c r="D1500" s="126"/>
      <c r="E1500" s="126"/>
      <c r="F1500" s="126"/>
      <c r="G1500" s="126"/>
      <c r="H1500" s="126"/>
      <c r="I1500" s="126"/>
      <c r="J1500" s="126"/>
      <c r="K1500" s="126"/>
      <c r="L1500" s="126"/>
      <c r="M1500" s="126"/>
      <c r="N1500" s="126"/>
      <c r="O1500" s="126"/>
    </row>
    <row r="1501" spans="2:15" ht="20.100000000000001" customHeight="1">
      <c r="B1501" s="126"/>
      <c r="C1501" s="126"/>
      <c r="D1501" s="126"/>
      <c r="E1501" s="126"/>
      <c r="F1501" s="126"/>
      <c r="G1501" s="126"/>
      <c r="H1501" s="126"/>
      <c r="I1501" s="126"/>
      <c r="J1501" s="126"/>
      <c r="K1501" s="126"/>
      <c r="L1501" s="126"/>
      <c r="M1501" s="126"/>
      <c r="N1501" s="126"/>
      <c r="O1501" s="126"/>
    </row>
    <row r="1502" spans="2:15" ht="20.100000000000001" customHeight="1">
      <c r="B1502" s="126"/>
      <c r="C1502" s="126"/>
      <c r="D1502" s="126"/>
      <c r="E1502" s="126"/>
      <c r="F1502" s="126"/>
      <c r="G1502" s="126"/>
      <c r="H1502" s="126"/>
      <c r="I1502" s="126"/>
      <c r="J1502" s="126"/>
      <c r="K1502" s="126"/>
      <c r="L1502" s="126"/>
      <c r="M1502" s="126"/>
      <c r="N1502" s="126"/>
      <c r="O1502" s="126"/>
    </row>
    <row r="1503" spans="2:15" ht="30" customHeight="1">
      <c r="B1503" s="126"/>
      <c r="C1503" s="126"/>
      <c r="D1503" s="126"/>
      <c r="E1503" s="126"/>
      <c r="F1503" s="126"/>
      <c r="G1503" s="126"/>
      <c r="H1503" s="126"/>
      <c r="I1503" s="126"/>
      <c r="J1503" s="126"/>
      <c r="K1503" s="126"/>
      <c r="L1503" s="126"/>
      <c r="M1503" s="126"/>
      <c r="N1503" s="126"/>
      <c r="O1503" s="126"/>
    </row>
    <row r="1504" spans="2:15" ht="30" customHeight="1">
      <c r="B1504" s="278" t="s">
        <v>52</v>
      </c>
      <c r="C1504" s="278"/>
      <c r="D1504" s="278"/>
      <c r="E1504" s="278"/>
      <c r="F1504" s="278"/>
      <c r="G1504" s="278"/>
      <c r="H1504" s="278"/>
      <c r="I1504" s="278"/>
      <c r="J1504" s="278"/>
      <c r="K1504" s="278"/>
      <c r="L1504" s="278"/>
      <c r="M1504" s="278"/>
      <c r="N1504" s="278"/>
      <c r="O1504" s="126"/>
    </row>
    <row r="1505" spans="2:15" ht="30" customHeight="1">
      <c r="B1505" s="278"/>
      <c r="C1505" s="278"/>
      <c r="D1505" s="278"/>
      <c r="E1505" s="278"/>
      <c r="F1505" s="278"/>
      <c r="G1505" s="278"/>
      <c r="H1505" s="278"/>
      <c r="I1505" s="278"/>
      <c r="J1505" s="278"/>
      <c r="K1505" s="278"/>
      <c r="L1505" s="278"/>
      <c r="M1505" s="278"/>
      <c r="N1505" s="278"/>
      <c r="O1505" s="126"/>
    </row>
    <row r="1506" spans="2:15" ht="30" customHeight="1">
      <c r="B1506" s="275" t="s">
        <v>75</v>
      </c>
      <c r="C1506" s="275"/>
      <c r="D1506" s="275"/>
      <c r="E1506" s="275"/>
      <c r="F1506" s="275"/>
      <c r="G1506" s="275"/>
      <c r="H1506" s="275"/>
      <c r="I1506" s="275"/>
      <c r="J1506" s="275"/>
      <c r="K1506" s="275"/>
      <c r="L1506" s="275"/>
      <c r="M1506" s="275"/>
      <c r="N1506" s="275"/>
      <c r="O1506" s="126"/>
    </row>
    <row r="1507" spans="2:15" ht="30" customHeight="1">
      <c r="B1507" s="126"/>
      <c r="C1507" s="126"/>
      <c r="D1507" s="126"/>
      <c r="E1507" s="126"/>
      <c r="F1507" s="126"/>
      <c r="G1507" s="126"/>
      <c r="H1507" s="126"/>
      <c r="I1507" s="126"/>
      <c r="J1507" s="126"/>
      <c r="K1507" s="126"/>
      <c r="L1507" s="126"/>
      <c r="M1507" s="126"/>
      <c r="N1507" s="126"/>
      <c r="O1507" s="126"/>
    </row>
    <row r="1508" spans="2:15" ht="30" customHeight="1">
      <c r="B1508" s="126"/>
      <c r="C1508" s="126"/>
      <c r="D1508" s="126"/>
      <c r="E1508" s="126"/>
      <c r="F1508" s="126"/>
      <c r="G1508" s="126"/>
      <c r="H1508" s="126"/>
      <c r="I1508" s="126"/>
      <c r="J1508" s="126"/>
      <c r="K1508" s="126"/>
      <c r="L1508" s="126"/>
      <c r="M1508" s="126"/>
      <c r="N1508" s="126"/>
      <c r="O1508" s="126"/>
    </row>
    <row r="1509" spans="2:15" ht="30" customHeight="1">
      <c r="B1509" s="126"/>
      <c r="C1509" s="126"/>
      <c r="D1509" s="126"/>
      <c r="E1509" s="126"/>
      <c r="F1509" s="126"/>
      <c r="G1509" s="126"/>
      <c r="H1509" s="126"/>
      <c r="I1509" s="126"/>
      <c r="J1509" s="126"/>
      <c r="K1509" s="126"/>
      <c r="L1509" s="126"/>
      <c r="M1509" s="126"/>
      <c r="N1509" s="126"/>
      <c r="O1509" s="126"/>
    </row>
    <row r="1510" spans="2:15" ht="20.100000000000001" customHeight="1">
      <c r="B1510" s="126"/>
      <c r="C1510" s="126"/>
      <c r="D1510" s="126"/>
      <c r="E1510" s="126"/>
      <c r="F1510" s="126"/>
      <c r="G1510" s="126"/>
      <c r="H1510" s="126"/>
      <c r="I1510" s="126"/>
      <c r="J1510" s="126"/>
      <c r="K1510" s="126"/>
      <c r="L1510" s="126"/>
      <c r="M1510" s="126"/>
      <c r="N1510" s="126"/>
      <c r="O1510" s="126"/>
    </row>
    <row r="1511" spans="2:15" s="5" customFormat="1" ht="20.100000000000001" customHeight="1">
      <c r="B1511" s="126"/>
      <c r="C1511" s="126"/>
      <c r="D1511" s="126"/>
      <c r="E1511" s="126"/>
      <c r="F1511" s="126"/>
      <c r="G1511" s="126"/>
      <c r="H1511" s="126"/>
      <c r="I1511" s="126"/>
      <c r="J1511" s="126"/>
      <c r="K1511" s="126"/>
      <c r="L1511" s="126"/>
      <c r="M1511" s="126"/>
      <c r="N1511" s="126"/>
      <c r="O1511" s="126"/>
    </row>
    <row r="1512" spans="2:15" ht="20.100000000000001" customHeight="1"/>
    <row r="1513" spans="2:15" ht="20.100000000000001" customHeight="1"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</row>
    <row r="1514" spans="2:15" ht="20.100000000000001" customHeight="1"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</row>
    <row r="1515" spans="2:15" ht="20.100000000000001" customHeight="1"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</row>
    <row r="1516" spans="2:15" ht="20.100000000000001" customHeight="1"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</row>
    <row r="1517" spans="2:15" ht="20.100000000000001" customHeight="1"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</row>
    <row r="1518" spans="2:15" ht="20.100000000000001" customHeight="1"/>
    <row r="1519" spans="2:15" ht="20.100000000000001" customHeight="1"/>
    <row r="1520" spans="2:15" ht="20.100000000000001" customHeight="1"/>
    <row r="1521" ht="20.100000000000001" customHeight="1"/>
    <row r="1522" ht="20.100000000000001" customHeight="1"/>
    <row r="1523" ht="20.100000000000001" customHeight="1"/>
    <row r="1524" ht="20.100000000000001" customHeight="1"/>
    <row r="1525" ht="20.100000000000001" customHeight="1"/>
    <row r="1526" ht="20.100000000000001" customHeight="1"/>
    <row r="1527" ht="20.100000000000001" customHeight="1"/>
    <row r="1528" ht="20.100000000000001" customHeight="1"/>
    <row r="1529" ht="20.100000000000001" customHeight="1"/>
    <row r="1530" ht="20.100000000000001" customHeight="1"/>
    <row r="1531" ht="20.100000000000001" customHeight="1"/>
    <row r="1532" ht="20.100000000000001" customHeight="1"/>
  </sheetData>
  <mergeCells count="383">
    <mergeCell ref="G906:H906"/>
    <mergeCell ref="B773:L773"/>
    <mergeCell ref="B784:L784"/>
    <mergeCell ref="B1506:N1506"/>
    <mergeCell ref="B378:L378"/>
    <mergeCell ref="B408:L408"/>
    <mergeCell ref="B455:L455"/>
    <mergeCell ref="B486:L486"/>
    <mergeCell ref="B586:L586"/>
    <mergeCell ref="M586:O586"/>
    <mergeCell ref="B621:L621"/>
    <mergeCell ref="B635:L635"/>
    <mergeCell ref="B1381:O1381"/>
    <mergeCell ref="B1383:O1383"/>
    <mergeCell ref="B1431:N1432"/>
    <mergeCell ref="B1496:N1496"/>
    <mergeCell ref="B1504:N1504"/>
    <mergeCell ref="B1505:N1505"/>
    <mergeCell ref="B1375:O1375"/>
    <mergeCell ref="B1376:O1376"/>
    <mergeCell ref="B1377:O1377"/>
    <mergeCell ref="B1378:O1378"/>
    <mergeCell ref="B1379:O1379"/>
    <mergeCell ref="G799:H799"/>
    <mergeCell ref="C800:D800"/>
    <mergeCell ref="B1380:O1380"/>
    <mergeCell ref="B1369:O1369"/>
    <mergeCell ref="B1370:O1370"/>
    <mergeCell ref="B1371:O1371"/>
    <mergeCell ref="D1372:J1372"/>
    <mergeCell ref="B1373:O1373"/>
    <mergeCell ref="B1374:O1374"/>
    <mergeCell ref="B1361:O1361"/>
    <mergeCell ref="B1363:O1363"/>
    <mergeCell ref="B1364:O1364"/>
    <mergeCell ref="B1365:O1365"/>
    <mergeCell ref="B1367:O1367"/>
    <mergeCell ref="B1368:O1368"/>
    <mergeCell ref="B1185:O1185"/>
    <mergeCell ref="C1236:L1236"/>
    <mergeCell ref="C1255:L1255"/>
    <mergeCell ref="B1360:O1360"/>
    <mergeCell ref="B1110:L1110"/>
    <mergeCell ref="B1128:L1128"/>
    <mergeCell ref="B1173:B1174"/>
    <mergeCell ref="C1173:D1173"/>
    <mergeCell ref="E1173:F1173"/>
    <mergeCell ref="G1173:H1173"/>
    <mergeCell ref="C1080:D1080"/>
    <mergeCell ref="F1080:G1080"/>
    <mergeCell ref="I1080:J1080"/>
    <mergeCell ref="L1080:M1080"/>
    <mergeCell ref="C1078:D1078"/>
    <mergeCell ref="F1078:G1078"/>
    <mergeCell ref="I1078:J1078"/>
    <mergeCell ref="L1078:M1078"/>
    <mergeCell ref="I1173:J1173"/>
    <mergeCell ref="K1173:L1173"/>
    <mergeCell ref="C1081:D1081"/>
    <mergeCell ref="F1081:G1081"/>
    <mergeCell ref="I1081:J1081"/>
    <mergeCell ref="L1081:M1081"/>
    <mergeCell ref="C1082:D1082"/>
    <mergeCell ref="F1082:G1082"/>
    <mergeCell ref="I1082:J1082"/>
    <mergeCell ref="L1082:M1082"/>
    <mergeCell ref="I1073:J1073"/>
    <mergeCell ref="L1073:M1073"/>
    <mergeCell ref="C1074:D1074"/>
    <mergeCell ref="F1074:G1074"/>
    <mergeCell ref="I1074:J1074"/>
    <mergeCell ref="L1074:M1074"/>
    <mergeCell ref="C1079:D1079"/>
    <mergeCell ref="F1079:G1079"/>
    <mergeCell ref="I1079:J1079"/>
    <mergeCell ref="L1079:M1079"/>
    <mergeCell ref="C1077:D1077"/>
    <mergeCell ref="F1077:G1077"/>
    <mergeCell ref="I1077:J1077"/>
    <mergeCell ref="L1077:M1077"/>
    <mergeCell ref="B1069:O1069"/>
    <mergeCell ref="B1071:B1072"/>
    <mergeCell ref="C1071:E1071"/>
    <mergeCell ref="F1071:H1071"/>
    <mergeCell ref="I1071:K1071"/>
    <mergeCell ref="L1071:N1071"/>
    <mergeCell ref="C1072:D1072"/>
    <mergeCell ref="F1072:G1072"/>
    <mergeCell ref="I1072:J1072"/>
    <mergeCell ref="L1072:M1072"/>
    <mergeCell ref="C1075:D1075"/>
    <mergeCell ref="F1075:G1075"/>
    <mergeCell ref="I1075:J1075"/>
    <mergeCell ref="L1075:M1075"/>
    <mergeCell ref="C1076:D1076"/>
    <mergeCell ref="F1076:G1076"/>
    <mergeCell ref="I1076:J1076"/>
    <mergeCell ref="L1076:M1076"/>
    <mergeCell ref="C1073:D1073"/>
    <mergeCell ref="F1073:G1073"/>
    <mergeCell ref="B1056:K1056"/>
    <mergeCell ref="B1046:O1046"/>
    <mergeCell ref="B1048:O1048"/>
    <mergeCell ref="B1050:B1051"/>
    <mergeCell ref="C1050:D1050"/>
    <mergeCell ref="E1050:F1050"/>
    <mergeCell ref="G1050:H1050"/>
    <mergeCell ref="I1050:J1050"/>
    <mergeCell ref="K1050:L1050"/>
    <mergeCell ref="B987:J987"/>
    <mergeCell ref="B988:B989"/>
    <mergeCell ref="C988:E988"/>
    <mergeCell ref="F988:H988"/>
    <mergeCell ref="B983:O983"/>
    <mergeCell ref="B985:O985"/>
    <mergeCell ref="C908:D908"/>
    <mergeCell ref="E908:F908"/>
    <mergeCell ref="G908:H908"/>
    <mergeCell ref="I908:J908"/>
    <mergeCell ref="B920:O920"/>
    <mergeCell ref="B922:H922"/>
    <mergeCell ref="C923:D923"/>
    <mergeCell ref="E923:F923"/>
    <mergeCell ref="G923:H923"/>
    <mergeCell ref="C924:D924"/>
    <mergeCell ref="E924:F924"/>
    <mergeCell ref="G924:H924"/>
    <mergeCell ref="C925:D925"/>
    <mergeCell ref="E925:F925"/>
    <mergeCell ref="G925:H925"/>
    <mergeCell ref="C926:D926"/>
    <mergeCell ref="C941:D941"/>
    <mergeCell ref="E941:F941"/>
    <mergeCell ref="G941:H941"/>
    <mergeCell ref="I941:J941"/>
    <mergeCell ref="C942:D942"/>
    <mergeCell ref="E942:F942"/>
    <mergeCell ref="I906:J906"/>
    <mergeCell ref="C907:D907"/>
    <mergeCell ref="E907:F907"/>
    <mergeCell ref="G907:H907"/>
    <mergeCell ref="I907:J907"/>
    <mergeCell ref="G942:H942"/>
    <mergeCell ref="I942:J942"/>
    <mergeCell ref="E926:F926"/>
    <mergeCell ref="G926:H926"/>
    <mergeCell ref="B938:J938"/>
    <mergeCell ref="C939:D939"/>
    <mergeCell ref="E939:F939"/>
    <mergeCell ref="G939:H939"/>
    <mergeCell ref="I939:J939"/>
    <mergeCell ref="C940:D940"/>
    <mergeCell ref="E940:F940"/>
    <mergeCell ref="G940:H940"/>
    <mergeCell ref="I940:J940"/>
    <mergeCell ref="C906:D906"/>
    <mergeCell ref="E906:F906"/>
    <mergeCell ref="C891:D891"/>
    <mergeCell ref="E891:F891"/>
    <mergeCell ref="G891:H891"/>
    <mergeCell ref="B904:J904"/>
    <mergeCell ref="C905:D905"/>
    <mergeCell ref="E905:F905"/>
    <mergeCell ref="G905:H905"/>
    <mergeCell ref="I905:J905"/>
    <mergeCell ref="C889:D889"/>
    <mergeCell ref="E889:F889"/>
    <mergeCell ref="G889:H889"/>
    <mergeCell ref="C890:D890"/>
    <mergeCell ref="E890:F890"/>
    <mergeCell ref="G890:H890"/>
    <mergeCell ref="B812:J812"/>
    <mergeCell ref="C813:D813"/>
    <mergeCell ref="E813:F813"/>
    <mergeCell ref="G813:H813"/>
    <mergeCell ref="I813:J813"/>
    <mergeCell ref="B875:J875"/>
    <mergeCell ref="B887:H887"/>
    <mergeCell ref="C888:D888"/>
    <mergeCell ref="E888:F888"/>
    <mergeCell ref="G888:H888"/>
    <mergeCell ref="B861:J861"/>
    <mergeCell ref="B862:B863"/>
    <mergeCell ref="C862:E862"/>
    <mergeCell ref="F862:H862"/>
    <mergeCell ref="B874:O874"/>
    <mergeCell ref="C815:D815"/>
    <mergeCell ref="E815:F815"/>
    <mergeCell ref="G815:H815"/>
    <mergeCell ref="I815:J815"/>
    <mergeCell ref="C816:D816"/>
    <mergeCell ref="E816:F816"/>
    <mergeCell ref="G816:H816"/>
    <mergeCell ref="I816:J816"/>
    <mergeCell ref="C814:D814"/>
    <mergeCell ref="E814:F814"/>
    <mergeCell ref="G814:H814"/>
    <mergeCell ref="I814:J814"/>
    <mergeCell ref="C780:D780"/>
    <mergeCell ref="E780:F780"/>
    <mergeCell ref="G780:H780"/>
    <mergeCell ref="I780:J780"/>
    <mergeCell ref="C781:D781"/>
    <mergeCell ref="E781:F781"/>
    <mergeCell ref="G781:H781"/>
    <mergeCell ref="I781:J781"/>
    <mergeCell ref="B796:H796"/>
    <mergeCell ref="B794:O794"/>
    <mergeCell ref="C797:D797"/>
    <mergeCell ref="E797:F797"/>
    <mergeCell ref="G797:H797"/>
    <mergeCell ref="C798:D798"/>
    <mergeCell ref="E798:F798"/>
    <mergeCell ref="G798:H798"/>
    <mergeCell ref="C799:D799"/>
    <mergeCell ref="E799:F799"/>
    <mergeCell ref="E800:F800"/>
    <mergeCell ref="G800:H800"/>
    <mergeCell ref="B777:J777"/>
    <mergeCell ref="C778:D778"/>
    <mergeCell ref="E778:F778"/>
    <mergeCell ref="G778:H778"/>
    <mergeCell ref="I778:J778"/>
    <mergeCell ref="C779:D779"/>
    <mergeCell ref="E779:F779"/>
    <mergeCell ref="G779:H779"/>
    <mergeCell ref="I779:J779"/>
    <mergeCell ref="C764:D764"/>
    <mergeCell ref="E764:F764"/>
    <mergeCell ref="G764:H764"/>
    <mergeCell ref="C765:D765"/>
    <mergeCell ref="E765:F765"/>
    <mergeCell ref="G765:H765"/>
    <mergeCell ref="B759:O759"/>
    <mergeCell ref="B761:H761"/>
    <mergeCell ref="C762:D762"/>
    <mergeCell ref="E762:F762"/>
    <mergeCell ref="G762:H762"/>
    <mergeCell ref="C763:D763"/>
    <mergeCell ref="E763:F763"/>
    <mergeCell ref="G763:H763"/>
    <mergeCell ref="B735:J735"/>
    <mergeCell ref="B736:B737"/>
    <mergeCell ref="C736:E736"/>
    <mergeCell ref="F736:H736"/>
    <mergeCell ref="B687:N687"/>
    <mergeCell ref="B688:B689"/>
    <mergeCell ref="B731:P731"/>
    <mergeCell ref="B733:O733"/>
    <mergeCell ref="C688:F688"/>
    <mergeCell ref="G688:J688"/>
    <mergeCell ref="K688:N688"/>
    <mergeCell ref="B670:K670"/>
    <mergeCell ref="B671:B672"/>
    <mergeCell ref="C671:E671"/>
    <mergeCell ref="F671:H671"/>
    <mergeCell ref="I671:K671"/>
    <mergeCell ref="B624:N624"/>
    <mergeCell ref="B625:B626"/>
    <mergeCell ref="B668:O668"/>
    <mergeCell ref="C625:F625"/>
    <mergeCell ref="G625:J625"/>
    <mergeCell ref="K625:N625"/>
    <mergeCell ref="B607:K607"/>
    <mergeCell ref="B608:B609"/>
    <mergeCell ref="C608:E608"/>
    <mergeCell ref="F608:H608"/>
    <mergeCell ref="I608:K608"/>
    <mergeCell ref="B571:J571"/>
    <mergeCell ref="B572:B573"/>
    <mergeCell ref="C572:E572"/>
    <mergeCell ref="F572:H572"/>
    <mergeCell ref="B605:O605"/>
    <mergeCell ref="B544:O544"/>
    <mergeCell ref="B545:G545"/>
    <mergeCell ref="B546:J546"/>
    <mergeCell ref="B547:B548"/>
    <mergeCell ref="C547:E547"/>
    <mergeCell ref="F547:H547"/>
    <mergeCell ref="C461:D461"/>
    <mergeCell ref="E461:F461"/>
    <mergeCell ref="G461:H461"/>
    <mergeCell ref="I461:J461"/>
    <mergeCell ref="B479:L479"/>
    <mergeCell ref="B542:O542"/>
    <mergeCell ref="C459:D459"/>
    <mergeCell ref="E459:F459"/>
    <mergeCell ref="G459:H459"/>
    <mergeCell ref="I459:J459"/>
    <mergeCell ref="C460:D460"/>
    <mergeCell ref="E460:F460"/>
    <mergeCell ref="G460:H460"/>
    <mergeCell ref="I460:J460"/>
    <mergeCell ref="B442:L442"/>
    <mergeCell ref="B457:J457"/>
    <mergeCell ref="C458:D458"/>
    <mergeCell ref="E458:F458"/>
    <mergeCell ref="G458:H458"/>
    <mergeCell ref="I458:J458"/>
    <mergeCell ref="C421:D421"/>
    <mergeCell ref="E421:F421"/>
    <mergeCell ref="G421:H421"/>
    <mergeCell ref="C422:D422"/>
    <mergeCell ref="E422:F422"/>
    <mergeCell ref="G422:H422"/>
    <mergeCell ref="B418:H418"/>
    <mergeCell ref="C419:D419"/>
    <mergeCell ref="E419:F419"/>
    <mergeCell ref="G419:H419"/>
    <mergeCell ref="C420:D420"/>
    <mergeCell ref="E420:F420"/>
    <mergeCell ref="G420:H420"/>
    <mergeCell ref="C390:D390"/>
    <mergeCell ref="E390:F390"/>
    <mergeCell ref="G390:H390"/>
    <mergeCell ref="I390:J390"/>
    <mergeCell ref="B401:L401"/>
    <mergeCell ref="B416:O416"/>
    <mergeCell ref="C388:D388"/>
    <mergeCell ref="E388:F388"/>
    <mergeCell ref="G388:H388"/>
    <mergeCell ref="I388:J388"/>
    <mergeCell ref="C389:D389"/>
    <mergeCell ref="E389:F389"/>
    <mergeCell ref="G389:H389"/>
    <mergeCell ref="I389:J389"/>
    <mergeCell ref="B290:C290"/>
    <mergeCell ref="B291:C291"/>
    <mergeCell ref="B309:C309"/>
    <mergeCell ref="B310:C310"/>
    <mergeCell ref="B329:O329"/>
    <mergeCell ref="B370:L370"/>
    <mergeCell ref="B386:J386"/>
    <mergeCell ref="C387:D387"/>
    <mergeCell ref="E387:F387"/>
    <mergeCell ref="G387:H387"/>
    <mergeCell ref="I387:J387"/>
    <mergeCell ref="C358:D358"/>
    <mergeCell ref="E358:F358"/>
    <mergeCell ref="G358:H358"/>
    <mergeCell ref="C359:D359"/>
    <mergeCell ref="E359:F359"/>
    <mergeCell ref="G359:H359"/>
    <mergeCell ref="B353:O353"/>
    <mergeCell ref="B48:N48"/>
    <mergeCell ref="B49:N49"/>
    <mergeCell ref="F58:J58"/>
    <mergeCell ref="F75:N78"/>
    <mergeCell ref="B107:N115"/>
    <mergeCell ref="B116:N120"/>
    <mergeCell ref="B227:O227"/>
    <mergeCell ref="B229:O229"/>
    <mergeCell ref="B239:C239"/>
    <mergeCell ref="D234:E234"/>
    <mergeCell ref="E235:F235"/>
    <mergeCell ref="E236:F236"/>
    <mergeCell ref="B237:C237"/>
    <mergeCell ref="E237:F237"/>
    <mergeCell ref="D238:E238"/>
    <mergeCell ref="B242:K242"/>
    <mergeCell ref="B857:O857"/>
    <mergeCell ref="B859:O859"/>
    <mergeCell ref="B885:O885"/>
    <mergeCell ref="B1234:O1234"/>
    <mergeCell ref="B1171:O1171"/>
    <mergeCell ref="B1108:O1108"/>
    <mergeCell ref="B1297:O1297"/>
    <mergeCell ref="E231:F231"/>
    <mergeCell ref="E232:F232"/>
    <mergeCell ref="B233:C233"/>
    <mergeCell ref="E233:F233"/>
    <mergeCell ref="B246:C246"/>
    <mergeCell ref="B247:C247"/>
    <mergeCell ref="B269:C269"/>
    <mergeCell ref="B270:C270"/>
    <mergeCell ref="B355:H355"/>
    <mergeCell ref="I355:N355"/>
    <mergeCell ref="C356:D356"/>
    <mergeCell ref="E356:F356"/>
    <mergeCell ref="G356:H356"/>
    <mergeCell ref="C357:D357"/>
    <mergeCell ref="E357:F357"/>
    <mergeCell ref="G357:H357"/>
  </mergeCells>
  <conditionalFormatting sqref="N1054:N1056 C1054:L1055 C908 E908 G908 I908 C891 E891 G891 C781 E781 G781 C765:C772 E765:E772 D766:D772 G765 I761:L772 C693:N696 C675:L676 C483:L485 C446:L454 C405:L407 C390:J391 C374:L377 E359:H368 D360:D368 C359:C368 C409:L415 C456:L456 C379:L385 C422:H441 C538:L541 C612:L620 C623:L623 C630:N633 C629:E629 I781 C461:J478 L1056">
    <cfRule type="cellIs" dxfId="31" priority="33" stopIfTrue="1" operator="lessThanOrEqual">
      <formula>0</formula>
    </cfRule>
    <cfRule type="cellIs" dxfId="30" priority="34" stopIfTrue="1" operator="greaterThanOrEqual">
      <formula>0</formula>
    </cfRule>
  </conditionalFormatting>
  <conditionalFormatting sqref="C926 E926 G926">
    <cfRule type="cellIs" dxfId="29" priority="25" stopIfTrue="1" operator="lessThanOrEqual">
      <formula>0</formula>
    </cfRule>
    <cfRule type="cellIs" dxfId="28" priority="26" stopIfTrue="1" operator="greaterThanOrEqual">
      <formula>0</formula>
    </cfRule>
  </conditionalFormatting>
  <conditionalFormatting sqref="C800 E800 G800">
    <cfRule type="cellIs" dxfId="27" priority="29" stopIfTrue="1" operator="lessThanOrEqual">
      <formula>0</formula>
    </cfRule>
    <cfRule type="cellIs" dxfId="26" priority="30" stopIfTrue="1" operator="greaterThanOrEqual">
      <formula>0</formula>
    </cfRule>
  </conditionalFormatting>
  <conditionalFormatting sqref="C816 E816 G816 I816">
    <cfRule type="cellIs" dxfId="25" priority="27" stopIfTrue="1" operator="lessThanOrEqual">
      <formula>0</formula>
    </cfRule>
    <cfRule type="cellIs" dxfId="24" priority="28" stopIfTrue="1" operator="greaterThanOrEqual">
      <formula>0</formula>
    </cfRule>
  </conditionalFormatting>
  <conditionalFormatting sqref="C942 E942 G942 I942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F629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G629:I629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J629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K629:M629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N629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C692:E692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F692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G692:I692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J692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K692:M692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N692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ageMargins left="0.39370078740157483" right="0.19685039370078741" top="0.39370078740157483" bottom="0" header="0" footer="0"/>
  <pageSetup paperSize="9" scale="52" orientation="portrait" r:id="rId1"/>
  <headerFooter alignWithMargins="0"/>
  <rowBreaks count="12" manualBreakCount="12">
    <brk id="226" min="5" max="14" man="1"/>
    <brk id="289" min="5" max="14" man="1"/>
    <brk id="352" min="5" max="14" man="1"/>
    <brk id="415" min="5" max="14" man="1"/>
    <brk id="541" min="5" max="14" man="1"/>
    <brk id="604" min="5" max="14" man="1"/>
    <brk id="730" min="5" max="14" man="1"/>
    <brk id="856" min="5" max="14" man="1"/>
    <brk id="1045" min="5" max="14" man="1"/>
    <brk id="1107" min="5" max="14" man="1"/>
    <brk id="1170" min="5" max="14" man="1"/>
    <brk id="1359" min="5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AGOSTO</vt:lpstr>
      <vt:lpstr>AGOSTO!Área_de_impresión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2017-08-22T06:41:39Z</cp:lastPrinted>
  <dcterms:created xsi:type="dcterms:W3CDTF">2011-10-19T11:12:35Z</dcterms:created>
  <dcterms:modified xsi:type="dcterms:W3CDTF">2017-09-18T08:21:56Z</dcterms:modified>
</cp:coreProperties>
</file>