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8\BOLETINES\1.- ENERO\"/>
    </mc:Choice>
  </mc:AlternateContent>
  <bookViews>
    <workbookView xWindow="360" yWindow="45" windowWidth="9345" windowHeight="5025"/>
  </bookViews>
  <sheets>
    <sheet name="ENERO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Print_Area" localSheetId="0">ENERO!$B$1:$O$1409</definedName>
  </definedNames>
  <calcPr calcId="152511"/>
</workbook>
</file>

<file path=xl/calcChain.xml><?xml version="1.0" encoding="utf-8"?>
<calcChain xmlns="http://schemas.openxmlformats.org/spreadsheetml/2006/main">
  <c r="I945" i="4" l="1"/>
  <c r="J945" i="4"/>
  <c r="I877" i="4" l="1"/>
  <c r="E877" i="4"/>
  <c r="C877" i="4"/>
  <c r="G876" i="4"/>
  <c r="G875" i="4"/>
  <c r="G877" i="4" l="1"/>
  <c r="E843" i="4" l="1"/>
  <c r="C843" i="4"/>
  <c r="G842" i="4"/>
  <c r="G841" i="4"/>
  <c r="G843" i="4" l="1"/>
  <c r="E494" i="4"/>
  <c r="I620" i="4" l="1"/>
  <c r="L521" i="4" l="1"/>
  <c r="L520" i="4"/>
  <c r="K521" i="4"/>
  <c r="K520" i="4"/>
  <c r="M520" i="4" l="1"/>
  <c r="M521" i="4"/>
  <c r="N522" i="4"/>
  <c r="J522" i="4"/>
  <c r="H522" i="4"/>
  <c r="G522" i="4"/>
  <c r="I521" i="4"/>
  <c r="I520" i="4"/>
  <c r="F522" i="4"/>
  <c r="I522" i="4" l="1"/>
  <c r="K522" i="4"/>
  <c r="M522" i="4"/>
  <c r="L522" i="4"/>
  <c r="L1196" i="4" l="1"/>
  <c r="L1195" i="4"/>
  <c r="K1155" i="4"/>
  <c r="J1155" i="4"/>
  <c r="I1155" i="4"/>
  <c r="H1155" i="4"/>
  <c r="G1155" i="4"/>
  <c r="F1155" i="4"/>
  <c r="E1155" i="4"/>
  <c r="D1155" i="4"/>
  <c r="C1155" i="4"/>
  <c r="L1154" i="4"/>
  <c r="L1153" i="4"/>
  <c r="L1152" i="4"/>
  <c r="L1151" i="4"/>
  <c r="K1136" i="4"/>
  <c r="J1136" i="4"/>
  <c r="I1136" i="4"/>
  <c r="H1136" i="4"/>
  <c r="G1136" i="4"/>
  <c r="F1136" i="4"/>
  <c r="E1136" i="4"/>
  <c r="D1136" i="4"/>
  <c r="C1136" i="4"/>
  <c r="L1135" i="4"/>
  <c r="L1134" i="4"/>
  <c r="L1133" i="4"/>
  <c r="L1132" i="4"/>
  <c r="J1077" i="4"/>
  <c r="I1077" i="4"/>
  <c r="H1077" i="4"/>
  <c r="G1077" i="4"/>
  <c r="F1077" i="4"/>
  <c r="E1077" i="4"/>
  <c r="D1077" i="4"/>
  <c r="C1077" i="4"/>
  <c r="L1076" i="4"/>
  <c r="K1076" i="4"/>
  <c r="L1075" i="4"/>
  <c r="K1075" i="4"/>
  <c r="L1074" i="4"/>
  <c r="K1074" i="4"/>
  <c r="L1073" i="4"/>
  <c r="K1073" i="4"/>
  <c r="L1072" i="4"/>
  <c r="K1072" i="4"/>
  <c r="L1071" i="4"/>
  <c r="K1071" i="4"/>
  <c r="L1070" i="4"/>
  <c r="K1070" i="4"/>
  <c r="L1069" i="4"/>
  <c r="K1069" i="4"/>
  <c r="L1068" i="4"/>
  <c r="K1068" i="4"/>
  <c r="K1025" i="4"/>
  <c r="J1025" i="4"/>
  <c r="I1025" i="4"/>
  <c r="H1025" i="4"/>
  <c r="G1025" i="4"/>
  <c r="F1025" i="4"/>
  <c r="E1025" i="4"/>
  <c r="D1025" i="4"/>
  <c r="C1025" i="4"/>
  <c r="L1024" i="4"/>
  <c r="L1023" i="4"/>
  <c r="L1022" i="4"/>
  <c r="K1007" i="4"/>
  <c r="J1007" i="4"/>
  <c r="I1007" i="4"/>
  <c r="H1007" i="4"/>
  <c r="G1007" i="4"/>
  <c r="F1007" i="4"/>
  <c r="E1007" i="4"/>
  <c r="D1007" i="4"/>
  <c r="C1007" i="4"/>
  <c r="L1006" i="4"/>
  <c r="L1005" i="4"/>
  <c r="L1004" i="4"/>
  <c r="K972" i="4"/>
  <c r="I972" i="4"/>
  <c r="H972" i="4"/>
  <c r="F972" i="4"/>
  <c r="E972" i="4"/>
  <c r="C972" i="4"/>
  <c r="N971" i="4"/>
  <c r="L971" i="4"/>
  <c r="N970" i="4"/>
  <c r="L970" i="4"/>
  <c r="N969" i="4"/>
  <c r="L969" i="4"/>
  <c r="N968" i="4"/>
  <c r="L968" i="4"/>
  <c r="N967" i="4"/>
  <c r="L967" i="4"/>
  <c r="N966" i="4"/>
  <c r="L966" i="4"/>
  <c r="N965" i="4"/>
  <c r="L965" i="4"/>
  <c r="N964" i="4"/>
  <c r="L964" i="4"/>
  <c r="N963" i="4"/>
  <c r="L963" i="4"/>
  <c r="H945" i="4"/>
  <c r="G945" i="4"/>
  <c r="F945" i="4"/>
  <c r="E945" i="4"/>
  <c r="D945" i="4"/>
  <c r="C945" i="4"/>
  <c r="L944" i="4"/>
  <c r="K944" i="4"/>
  <c r="L943" i="4"/>
  <c r="K943" i="4"/>
  <c r="G824" i="4"/>
  <c r="F824" i="4"/>
  <c r="D824" i="4"/>
  <c r="C824" i="4"/>
  <c r="H823" i="4"/>
  <c r="E823" i="4"/>
  <c r="H822" i="4"/>
  <c r="E822" i="4"/>
  <c r="H821" i="4"/>
  <c r="E821" i="4"/>
  <c r="H820" i="4"/>
  <c r="E820" i="4"/>
  <c r="H819" i="4"/>
  <c r="E819" i="4"/>
  <c r="H818" i="4"/>
  <c r="E818" i="4"/>
  <c r="H817" i="4"/>
  <c r="E817" i="4"/>
  <c r="H816" i="4"/>
  <c r="E816" i="4"/>
  <c r="H815" i="4"/>
  <c r="E815" i="4"/>
  <c r="I748" i="4"/>
  <c r="E748" i="4"/>
  <c r="C748" i="4"/>
  <c r="G747" i="4"/>
  <c r="G746" i="4"/>
  <c r="E716" i="4"/>
  <c r="C716" i="4"/>
  <c r="G715" i="4"/>
  <c r="G714" i="4"/>
  <c r="G696" i="4"/>
  <c r="F696" i="4"/>
  <c r="D696" i="4"/>
  <c r="C696" i="4"/>
  <c r="H695" i="4"/>
  <c r="E695" i="4"/>
  <c r="H694" i="4"/>
  <c r="E694" i="4"/>
  <c r="H693" i="4"/>
  <c r="E693" i="4"/>
  <c r="H692" i="4"/>
  <c r="E692" i="4"/>
  <c r="H691" i="4"/>
  <c r="E691" i="4"/>
  <c r="H690" i="4"/>
  <c r="E690" i="4"/>
  <c r="H689" i="4"/>
  <c r="E689" i="4"/>
  <c r="H688" i="4"/>
  <c r="E688" i="4"/>
  <c r="H687" i="4"/>
  <c r="E687" i="4"/>
  <c r="E620" i="4"/>
  <c r="C620" i="4"/>
  <c r="G619" i="4"/>
  <c r="G618" i="4"/>
  <c r="E587" i="4"/>
  <c r="C587" i="4"/>
  <c r="G586" i="4"/>
  <c r="G585" i="4"/>
  <c r="G568" i="4"/>
  <c r="F568" i="4"/>
  <c r="D568" i="4"/>
  <c r="C568" i="4"/>
  <c r="H567" i="4"/>
  <c r="E567" i="4"/>
  <c r="H566" i="4"/>
  <c r="E566" i="4"/>
  <c r="H565" i="4"/>
  <c r="E565" i="4"/>
  <c r="H564" i="4"/>
  <c r="E564" i="4"/>
  <c r="H563" i="4"/>
  <c r="E563" i="4"/>
  <c r="H562" i="4"/>
  <c r="E562" i="4"/>
  <c r="H561" i="4"/>
  <c r="E561" i="4"/>
  <c r="H560" i="4"/>
  <c r="E560" i="4"/>
  <c r="H559" i="4"/>
  <c r="E559" i="4"/>
  <c r="D522" i="4"/>
  <c r="C522" i="4"/>
  <c r="E521" i="4"/>
  <c r="E520" i="4"/>
  <c r="G495" i="4"/>
  <c r="F495" i="4"/>
  <c r="D495" i="4"/>
  <c r="C495" i="4"/>
  <c r="J494" i="4"/>
  <c r="I494" i="4"/>
  <c r="H494" i="4"/>
  <c r="J493" i="4"/>
  <c r="I493" i="4"/>
  <c r="H493" i="4"/>
  <c r="E493" i="4"/>
  <c r="G465" i="4"/>
  <c r="F465" i="4"/>
  <c r="D465" i="4"/>
  <c r="C465" i="4"/>
  <c r="H464" i="4"/>
  <c r="E464" i="4"/>
  <c r="H463" i="4"/>
  <c r="E463" i="4"/>
  <c r="H462" i="4"/>
  <c r="E462" i="4"/>
  <c r="H461" i="4"/>
  <c r="E461" i="4"/>
  <c r="H460" i="4"/>
  <c r="E460" i="4"/>
  <c r="H459" i="4"/>
  <c r="E459" i="4"/>
  <c r="H458" i="4"/>
  <c r="E458" i="4"/>
  <c r="H457" i="4"/>
  <c r="E457" i="4"/>
  <c r="H456" i="4"/>
  <c r="E456" i="4"/>
  <c r="G440" i="4"/>
  <c r="F440" i="4"/>
  <c r="D440" i="4"/>
  <c r="C440" i="4"/>
  <c r="H439" i="4"/>
  <c r="E439" i="4"/>
  <c r="H438" i="4"/>
  <c r="E438" i="4"/>
  <c r="H437" i="4"/>
  <c r="E437" i="4"/>
  <c r="H436" i="4"/>
  <c r="E436" i="4"/>
  <c r="H435" i="4"/>
  <c r="E435" i="4"/>
  <c r="H434" i="4"/>
  <c r="E434" i="4"/>
  <c r="H433" i="4"/>
  <c r="E433" i="4"/>
  <c r="H432" i="4"/>
  <c r="E432" i="4"/>
  <c r="H431" i="4"/>
  <c r="E431" i="4"/>
  <c r="K388" i="4"/>
  <c r="J388" i="4"/>
  <c r="I388" i="4"/>
  <c r="H388" i="4"/>
  <c r="G388" i="4"/>
  <c r="F388" i="4"/>
  <c r="E388" i="4"/>
  <c r="D388" i="4"/>
  <c r="C388" i="4"/>
  <c r="L387" i="4"/>
  <c r="L386" i="4"/>
  <c r="I364" i="4"/>
  <c r="E364" i="4"/>
  <c r="C364" i="4"/>
  <c r="G363" i="4"/>
  <c r="G362" i="4"/>
  <c r="K350" i="4"/>
  <c r="J350" i="4"/>
  <c r="I350" i="4"/>
  <c r="H350" i="4"/>
  <c r="G350" i="4"/>
  <c r="F350" i="4"/>
  <c r="E350" i="4"/>
  <c r="D350" i="4"/>
  <c r="C350" i="4"/>
  <c r="L349" i="4"/>
  <c r="L348" i="4"/>
  <c r="E325" i="4"/>
  <c r="C325" i="4"/>
  <c r="G324" i="4"/>
  <c r="G323" i="4"/>
  <c r="L303" i="4"/>
  <c r="L302" i="4"/>
  <c r="K301" i="4"/>
  <c r="J301" i="4"/>
  <c r="I301" i="4"/>
  <c r="H301" i="4"/>
  <c r="G301" i="4"/>
  <c r="F301" i="4"/>
  <c r="E301" i="4"/>
  <c r="D301" i="4"/>
  <c r="C301" i="4"/>
  <c r="L300" i="4"/>
  <c r="L299" i="4"/>
  <c r="K298" i="4"/>
  <c r="J298" i="4"/>
  <c r="I298" i="4"/>
  <c r="H298" i="4"/>
  <c r="G298" i="4"/>
  <c r="F298" i="4"/>
  <c r="E298" i="4"/>
  <c r="D298" i="4"/>
  <c r="C298" i="4"/>
  <c r="E241" i="4"/>
  <c r="E237" i="4"/>
  <c r="E568" i="4" l="1"/>
  <c r="E495" i="4"/>
  <c r="L972" i="4"/>
  <c r="N972" i="4"/>
  <c r="E440" i="4"/>
  <c r="H440" i="4"/>
  <c r="H568" i="4"/>
  <c r="K1077" i="4"/>
  <c r="L1077" i="4"/>
  <c r="I495" i="4"/>
  <c r="H465" i="4"/>
  <c r="E465" i="4"/>
  <c r="L301" i="4"/>
  <c r="G325" i="4"/>
  <c r="G364" i="4"/>
  <c r="K494" i="4"/>
  <c r="G587" i="4"/>
  <c r="E696" i="4"/>
  <c r="H696" i="4"/>
  <c r="G716" i="4"/>
  <c r="E824" i="4"/>
  <c r="H824" i="4"/>
  <c r="L1007" i="4"/>
  <c r="L1136" i="4"/>
  <c r="L306" i="4"/>
  <c r="E522" i="4"/>
  <c r="K945" i="4"/>
  <c r="L298" i="4"/>
  <c r="L307" i="4"/>
  <c r="L350" i="4"/>
  <c r="L388" i="4"/>
  <c r="H495" i="4"/>
  <c r="J495" i="4"/>
  <c r="G620" i="4"/>
  <c r="G748" i="4"/>
  <c r="L945" i="4"/>
  <c r="L1025" i="4"/>
  <c r="L1155" i="4"/>
  <c r="K493" i="4"/>
  <c r="K495" i="4" l="1"/>
  <c r="L305" i="4"/>
</calcChain>
</file>

<file path=xl/sharedStrings.xml><?xml version="1.0" encoding="utf-8"?>
<sst xmlns="http://schemas.openxmlformats.org/spreadsheetml/2006/main" count="517" uniqueCount="180">
  <si>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</si>
  <si>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</si>
  <si>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</si>
  <si>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</si>
  <si>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</si>
  <si>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</si>
  <si>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</si>
  <si>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</si>
  <si>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</si>
  <si>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</si>
  <si>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</si>
  <si>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</si>
  <si>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</si>
  <si>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</si>
  <si>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OCUPACION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</si>
  <si>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</si>
  <si>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</si>
  <si>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</si>
  <si>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</si>
  <si>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</si>
  <si>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</si>
  <si>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</si>
  <si>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</si>
  <si>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</si>
  <si>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</si>
  <si>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</si>
  <si>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</si>
  <si>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</si>
  <si>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</si>
  <si>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</si>
  <si>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</si>
  <si>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</si>
  <si>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</si>
  <si>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</si>
  <si>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</si>
  <si>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</si>
  <si>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</si>
  <si>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</si>
  <si>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</si>
  <si>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</si>
  <si>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</t>
  </si>
  <si>
    <t>FICHA TÉCNICA</t>
  </si>
  <si>
    <t>DIRECCIONES WEB: BOLETINES DE COYUNTURA TURISTICA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</si>
  <si>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</si>
  <si>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</si>
  <si>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</si>
  <si>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</si>
  <si>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</si>
  <si>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</si>
  <si>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</si>
  <si>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</si>
  <si>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</si>
  <si>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</si>
  <si>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</si>
  <si>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</si>
  <si>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</si>
  <si>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</si>
  <si>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</si>
  <si>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</si>
  <si>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</si>
  <si>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Pernoctación: </t>
    </r>
    <r>
      <rPr>
        <sz val="12"/>
        <rFont val="Verdana"/>
        <family val="2"/>
      </rPr>
      <t>Ocupación por una persona de una o más plazas dentro de una jornada hotelera en un miso establecimiento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</si>
  <si>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</si>
  <si>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</si>
  <si>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</si>
  <si>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</si>
  <si>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</si>
  <si>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</si>
  <si>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</si>
  <si>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</si>
  <si>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</si>
  <si>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</si>
  <si>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</si>
  <si>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</si>
  <si>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</si>
  <si>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</si>
  <si>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Plan Estadístico de Castilla y León 2014-2017: Operación Estadística nº 07012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</si>
  <si>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</si>
  <si>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</si>
  <si>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</si>
  <si>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</si>
  <si>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</si>
  <si>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</si>
  <si>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</si>
  <si>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</si>
  <si>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</si>
  <si>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</si>
  <si>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</si>
  <si>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ALBERG.  TURÍSTICO SUP.</t>
  </si>
  <si>
    <t>ALBERG.TURISTICO C.S.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</si>
  <si>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</si>
  <si>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</si>
  <si>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</si>
  <si>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</si>
  <si>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</si>
  <si>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</si>
  <si>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(p=q0,5, sigma=1,64).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</si>
  <si>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</si>
  <si>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</si>
  <si>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</si>
  <si>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</si>
  <si>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</si>
  <si>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</si>
  <si>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</si>
  <si>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</si>
  <si>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</si>
  <si>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</si>
  <si>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</si>
  <si>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</si>
  <si>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</si>
  <si>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</si>
  <si>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</si>
  <si>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</si>
  <si>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</si>
  <si>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ALBERG.  TUR.  SUP.</t>
  </si>
  <si>
    <t>ALBERG.TUR. C.S.</t>
  </si>
  <si>
    <t>ALB. TUR.  C.S. SUP.</t>
  </si>
  <si>
    <t>ALB. TURISTICO C.S. SUP.</t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</si>
  <si>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</si>
  <si>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</si>
  <si>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</si>
  <si>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</si>
  <si>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</si>
  <si>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</si>
  <si>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</si>
  <si>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</si>
  <si>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</si>
  <si>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</si>
  <si>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</si>
  <si>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</si>
  <si>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</si>
  <si>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</si>
  <si>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</si>
  <si>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6.- RESTAURANTES</t>
  </si>
  <si>
    <t>%</t>
  </si>
  <si>
    <t>DIAS</t>
  </si>
  <si>
    <t>ESTANCIA M. EXTRANJEROS</t>
  </si>
  <si>
    <t>ENERO 2018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</si>
  <si>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ENERO 2017 Y ENERO 2018</t>
    </r>
  </si>
  <si>
    <t>ENERO 2017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</si>
  <si>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ENERO 2017 Y ENERO 2018</t>
    </r>
  </si>
  <si>
    <t>4b.- COMPARACIONES ENERO 2017 Y ENERO 2018</t>
  </si>
  <si>
    <t>Melilla</t>
  </si>
  <si>
    <t>Ceuta</t>
  </si>
  <si>
    <t>Rioja (La)</t>
  </si>
  <si>
    <t>Canarias</t>
  </si>
  <si>
    <t>Murcia (Región de)</t>
  </si>
  <si>
    <t>Baleares (Islas)</t>
  </si>
  <si>
    <t>Navarra (Comunidad Foral de)</t>
  </si>
  <si>
    <t>Aragón</t>
  </si>
  <si>
    <t>Cantabria</t>
  </si>
  <si>
    <t>Extremadura</t>
  </si>
  <si>
    <t>Asturias (Principado de)</t>
  </si>
  <si>
    <t>Comunidad Valenciana</t>
  </si>
  <si>
    <t>Castilla - La Mancha</t>
  </si>
  <si>
    <t>País Vasco</t>
  </si>
  <si>
    <t>Cataluña</t>
  </si>
  <si>
    <t>Galicia</t>
  </si>
  <si>
    <t>Andalucía</t>
  </si>
  <si>
    <t>Castilla y León</t>
  </si>
  <si>
    <t>Madrid (Comunidad de)</t>
  </si>
  <si>
    <t>Resto de América</t>
  </si>
  <si>
    <t>Resto del mundo</t>
  </si>
  <si>
    <t>Resto de Europa</t>
  </si>
  <si>
    <t>Canadá</t>
  </si>
  <si>
    <t>Japón</t>
  </si>
  <si>
    <t>Méjico</t>
  </si>
  <si>
    <t>China</t>
  </si>
  <si>
    <t>Brasil</t>
  </si>
  <si>
    <t>EEUU</t>
  </si>
  <si>
    <t>Italia</t>
  </si>
  <si>
    <t>Benelux (Bélgica, Holanda y Luxemburgo)</t>
  </si>
  <si>
    <t>Alemania</t>
  </si>
  <si>
    <t>Reino Unido</t>
  </si>
  <si>
    <t>Portugal</t>
  </si>
  <si>
    <t>Francia</t>
  </si>
  <si>
    <r>
      <t xml:space="preserve">NOTA:  </t>
    </r>
    <r>
      <rPr>
        <b/>
        <sz val="10"/>
        <rFont val="Verdana"/>
        <family val="2"/>
      </rPr>
      <t>Durante el mes de enero de 2018, los Campamentos de Palencia estuvieron abiertos pero no han tenido ocupación, mientras que los de Soria y Zamora han estado cerrados.</t>
    </r>
  </si>
  <si>
    <t>5a.- DATOS POR PROVINCIAS</t>
  </si>
  <si>
    <t>5b.- COMPARACIONES ENERO 2017 Y ENERO 2018</t>
  </si>
  <si>
    <r>
      <t xml:space="preserve">Universo: </t>
    </r>
    <r>
      <rPr>
        <sz val="12"/>
        <rFont val="Verdana"/>
        <family val="2"/>
      </rPr>
      <t xml:space="preserve">Alojaminetos Turísticos Reglados (Alojamientos Hoteleros, Alojamientos de Turismo Rural, Campamentos y Albergues). </t>
    </r>
  </si>
  <si>
    <t>3b.- COMPARACIONES ENERO 2017 Y ENERO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</si>
</sst>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  <font>
      <b/>
      <sz val="10"/>
      <color rgb="FF0000FF"/>
      <name val="Arial"/>
      <family val="2"/>
    </font>
    <font>
      <b/>
      <sz val="9"/>
      <color rgb="FF014B3A"/>
      <name val="Verdana"/>
      <family val="2"/>
    </font>
    <font>
      <b/>
      <sz val="9"/>
      <color rgb="FFA50021"/>
      <name val="Verdana"/>
      <family val="2"/>
    </font>
    <font>
      <b/>
      <sz val="16"/>
      <color rgb="FF993366"/>
      <name val="Verdana"/>
      <family val="2"/>
    </font>
    <font>
      <b/>
      <sz val="10"/>
      <color theme="0"/>
      <name val="Verdana"/>
      <family val="2"/>
    </font>
    <font>
      <sz val="10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5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3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8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19" fillId="0" borderId="0" xfId="0" applyFont="1" applyBorder="1"/>
    <xf numFmtId="3" fontId="23" fillId="0" borderId="0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29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2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4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3" fillId="0" borderId="0" xfId="0" applyFont="1"/>
    <xf numFmtId="0" fontId="32" fillId="0" borderId="0" xfId="0" applyFont="1"/>
    <xf numFmtId="10" fontId="29" fillId="0" borderId="0" xfId="2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left" vertical="center"/>
    </xf>
    <xf numFmtId="0" fontId="42" fillId="0" borderId="0" xfId="0" applyFont="1" applyFill="1"/>
    <xf numFmtId="0" fontId="44" fillId="0" borderId="0" xfId="0" applyFont="1"/>
    <xf numFmtId="0" fontId="45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5" fillId="0" borderId="0" xfId="0" applyFont="1" applyFill="1" applyBorder="1" applyAlignment="1"/>
    <xf numFmtId="0" fontId="46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4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8" fillId="0" borderId="0" xfId="0" applyFont="1" applyFill="1"/>
    <xf numFmtId="0" fontId="19" fillId="0" borderId="0" xfId="0" applyFont="1"/>
    <xf numFmtId="0" fontId="28" fillId="0" borderId="0" xfId="0" applyFont="1" applyBorder="1"/>
    <xf numFmtId="3" fontId="29" fillId="0" borderId="0" xfId="0" applyNumberFormat="1" applyFont="1" applyFill="1" applyBorder="1" applyAlignment="1">
      <alignment horizontal="center"/>
    </xf>
    <xf numFmtId="10" fontId="29" fillId="3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45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10" fontId="29" fillId="0" borderId="0" xfId="0" applyNumberFormat="1" applyFont="1" applyFill="1" applyBorder="1" applyAlignment="1">
      <alignment horizontal="center"/>
    </xf>
    <xf numFmtId="0" fontId="47" fillId="0" borderId="0" xfId="0" applyFont="1"/>
    <xf numFmtId="3" fontId="28" fillId="5" borderId="0" xfId="0" applyNumberFormat="1" applyFont="1" applyFill="1" applyBorder="1" applyAlignment="1">
      <alignment horizontal="center"/>
    </xf>
    <xf numFmtId="0" fontId="29" fillId="0" borderId="0" xfId="0" applyFont="1" applyBorder="1"/>
    <xf numFmtId="0" fontId="29" fillId="0" borderId="0" xfId="0" applyFont="1" applyFill="1" applyBorder="1"/>
    <xf numFmtId="0" fontId="29" fillId="0" borderId="0" xfId="0" applyFont="1"/>
    <xf numFmtId="43" fontId="0" fillId="0" borderId="0" xfId="1" applyFont="1"/>
    <xf numFmtId="3" fontId="28" fillId="0" borderId="0" xfId="0" applyNumberFormat="1" applyFont="1" applyFill="1" applyBorder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29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1" fillId="0" borderId="0" xfId="0" applyFont="1" applyFill="1" applyBorder="1" applyAlignment="1">
      <alignment horizontal="center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3" fontId="28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2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5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0" fontId="35" fillId="9" borderId="0" xfId="0" applyFont="1" applyFill="1" applyBorder="1" applyAlignment="1">
      <alignment horizontal="center"/>
    </xf>
    <xf numFmtId="0" fontId="48" fillId="9" borderId="0" xfId="0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5" fillId="0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8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48" fillId="9" borderId="0" xfId="0" applyFont="1" applyFill="1" applyBorder="1"/>
    <xf numFmtId="3" fontId="48" fillId="9" borderId="0" xfId="0" applyNumberFormat="1" applyFont="1" applyFill="1" applyBorder="1" applyAlignment="1">
      <alignment horizontal="center"/>
    </xf>
    <xf numFmtId="0" fontId="35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35" fillId="9" borderId="0" xfId="0" applyFont="1" applyFill="1" applyBorder="1"/>
    <xf numFmtId="3" fontId="29" fillId="9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Alignment="1">
      <alignment horizontal="center"/>
    </xf>
    <xf numFmtId="0" fontId="50" fillId="9" borderId="0" xfId="0" applyFont="1" applyFill="1" applyBorder="1" applyAlignment="1"/>
    <xf numFmtId="10" fontId="56" fillId="0" borderId="0" xfId="2" applyNumberFormat="1" applyFont="1" applyFill="1" applyBorder="1" applyAlignment="1">
      <alignment horizontal="center"/>
    </xf>
    <xf numFmtId="10" fontId="57" fillId="0" borderId="0" xfId="2" applyNumberFormat="1" applyFont="1" applyFill="1" applyBorder="1" applyAlignment="1">
      <alignment horizontal="center"/>
    </xf>
    <xf numFmtId="0" fontId="59" fillId="0" borderId="0" xfId="0" applyFont="1" applyFill="1" applyBorder="1"/>
    <xf numFmtId="2" fontId="60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35" fillId="9" borderId="0" xfId="0" applyFont="1" applyFill="1"/>
    <xf numFmtId="3" fontId="35" fillId="9" borderId="0" xfId="0" applyNumberFormat="1" applyFont="1" applyFill="1" applyAlignment="1">
      <alignment horizontal="center"/>
    </xf>
    <xf numFmtId="0" fontId="20" fillId="0" borderId="0" xfId="0" applyFont="1" applyFill="1"/>
    <xf numFmtId="0" fontId="50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39" fillId="7" borderId="0" xfId="0" applyFont="1" applyFill="1" applyBorder="1" applyAlignment="1"/>
    <xf numFmtId="0" fontId="40" fillId="7" borderId="0" xfId="0" applyFont="1" applyFill="1" applyBorder="1" applyAlignment="1"/>
    <xf numFmtId="0" fontId="41" fillId="7" borderId="0" xfId="0" applyFont="1" applyFill="1" applyBorder="1" applyAlignment="1"/>
    <xf numFmtId="0" fontId="39" fillId="7" borderId="0" xfId="0" applyFont="1" applyFill="1" applyBorder="1" applyAlignment="1">
      <alignment vertical="top" wrapText="1"/>
    </xf>
    <xf numFmtId="0" fontId="13" fillId="7" borderId="0" xfId="0" applyFont="1" applyFill="1" applyBorder="1"/>
    <xf numFmtId="0" fontId="0" fillId="7" borderId="0" xfId="0" applyFill="1" applyBorder="1"/>
    <xf numFmtId="0" fontId="32" fillId="7" borderId="0" xfId="0" applyFont="1" applyFill="1"/>
    <xf numFmtId="0" fontId="61" fillId="0" borderId="0" xfId="0" applyFont="1" applyFill="1" applyAlignment="1">
      <alignment horizontal="center"/>
    </xf>
    <xf numFmtId="0" fontId="62" fillId="0" borderId="0" xfId="0" applyFont="1"/>
    <xf numFmtId="0" fontId="48" fillId="9" borderId="0" xfId="0" applyFont="1" applyFill="1" applyBorder="1" applyAlignment="1">
      <alignment horizontal="center"/>
    </xf>
    <xf numFmtId="0" fontId="48" fillId="9" borderId="0" xfId="0" applyFont="1" applyFill="1" applyBorder="1" applyAlignment="1"/>
    <xf numFmtId="0" fontId="63" fillId="0" borderId="0" xfId="0" applyFont="1"/>
    <xf numFmtId="3" fontId="28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29" fillId="9" borderId="0" xfId="0" applyFont="1" applyFill="1" applyBorder="1" applyAlignment="1">
      <alignment horizontal="center"/>
    </xf>
    <xf numFmtId="3" fontId="29" fillId="9" borderId="0" xfId="0" applyNumberFormat="1" applyFont="1" applyFill="1" applyAlignment="1">
      <alignment horizontal="center"/>
    </xf>
    <xf numFmtId="3" fontId="29" fillId="0" borderId="0" xfId="0" applyNumberFormat="1" applyFont="1" applyFill="1" applyAlignment="1">
      <alignment horizontal="center"/>
    </xf>
    <xf numFmtId="2" fontId="64" fillId="9" borderId="0" xfId="0" applyNumberFormat="1" applyFont="1" applyFill="1" applyBorder="1" applyAlignment="1">
      <alignment horizontal="center"/>
    </xf>
    <xf numFmtId="10" fontId="56" fillId="9" borderId="0" xfId="2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1" fillId="0" borderId="0" xfId="0" applyFont="1"/>
    <xf numFmtId="0" fontId="50" fillId="9" borderId="0" xfId="0" applyFont="1" applyFill="1" applyBorder="1" applyAlignment="1">
      <alignment horizontal="center"/>
    </xf>
    <xf numFmtId="0" fontId="48" fillId="9" borderId="0" xfId="0" applyFont="1" applyFill="1" applyBorder="1" applyAlignment="1">
      <alignment horizontal="center"/>
    </xf>
    <xf numFmtId="0" fontId="65" fillId="9" borderId="0" xfId="0" applyFont="1" applyFill="1" applyAlignment="1">
      <alignment horizontal="right"/>
    </xf>
    <xf numFmtId="0" fontId="66" fillId="9" borderId="0" xfId="0" applyFont="1" applyFill="1" applyAlignment="1"/>
    <xf numFmtId="0" fontId="66" fillId="9" borderId="0" xfId="0" applyFont="1" applyFill="1" applyAlignment="1">
      <alignment horizontal="right"/>
    </xf>
    <xf numFmtId="2" fontId="66" fillId="9" borderId="0" xfId="0" applyNumberFormat="1" applyFont="1" applyFill="1" applyAlignment="1">
      <alignment horizontal="right"/>
    </xf>
    <xf numFmtId="10" fontId="65" fillId="9" borderId="0" xfId="0" applyNumberFormat="1" applyFont="1" applyFill="1" applyAlignment="1">
      <alignment horizontal="right"/>
    </xf>
    <xf numFmtId="0" fontId="51" fillId="0" borderId="0" xfId="0" applyFont="1" applyFill="1" applyBorder="1" applyAlignment="1">
      <alignment horizontal="center"/>
    </xf>
    <xf numFmtId="2" fontId="60" fillId="13" borderId="0" xfId="0" applyNumberFormat="1" applyFont="1" applyFill="1" applyBorder="1" applyAlignment="1">
      <alignment horizontal="center"/>
    </xf>
    <xf numFmtId="10" fontId="67" fillId="13" borderId="0" xfId="0" applyNumberFormat="1" applyFont="1" applyFill="1" applyBorder="1" applyAlignment="1">
      <alignment horizontal="center"/>
    </xf>
    <xf numFmtId="10" fontId="68" fillId="13" borderId="0" xfId="0" applyNumberFormat="1" applyFont="1" applyFill="1" applyBorder="1" applyAlignment="1">
      <alignment horizontal="center"/>
    </xf>
    <xf numFmtId="2" fontId="69" fillId="13" borderId="0" xfId="0" applyNumberFormat="1" applyFont="1" applyFill="1" applyBorder="1" applyAlignment="1">
      <alignment horizontal="center"/>
    </xf>
    <xf numFmtId="0" fontId="35" fillId="6" borderId="0" xfId="0" applyFont="1" applyFill="1" applyBorder="1" applyAlignment="1">
      <alignment horizontal="left"/>
    </xf>
    <xf numFmtId="3" fontId="48" fillId="13" borderId="0" xfId="0" applyNumberFormat="1" applyFont="1" applyFill="1" applyBorder="1" applyAlignment="1">
      <alignment horizontal="center"/>
    </xf>
    <xf numFmtId="3" fontId="35" fillId="13" borderId="0" xfId="0" applyNumberFormat="1" applyFont="1" applyFill="1" applyBorder="1" applyAlignment="1">
      <alignment horizontal="center"/>
    </xf>
    <xf numFmtId="2" fontId="28" fillId="5" borderId="0" xfId="0" applyNumberFormat="1" applyFont="1" applyFill="1" applyBorder="1" applyAlignment="1">
      <alignment horizontal="center"/>
    </xf>
    <xf numFmtId="3" fontId="29" fillId="13" borderId="0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0" fontId="48" fillId="3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29" fillId="9" borderId="0" xfId="0" applyNumberFormat="1" applyFont="1" applyFill="1" applyBorder="1" applyAlignment="1">
      <alignment horizontal="center"/>
    </xf>
    <xf numFmtId="3" fontId="48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8" fillId="9" borderId="0" xfId="0" applyFont="1" applyFill="1" applyBorder="1" applyAlignment="1">
      <alignment horizontal="center"/>
    </xf>
    <xf numFmtId="0" fontId="35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51" fillId="0" borderId="0" xfId="0" applyFont="1" applyFill="1" applyBorder="1" applyAlignment="1">
      <alignment horizontal="center"/>
    </xf>
    <xf numFmtId="3" fontId="70" fillId="0" borderId="0" xfId="0" applyNumberFormat="1" applyFont="1"/>
    <xf numFmtId="0" fontId="28" fillId="5" borderId="3" xfId="0" applyFont="1" applyFill="1" applyBorder="1" applyAlignment="1">
      <alignment horizontal="left" wrapText="1"/>
    </xf>
    <xf numFmtId="10" fontId="28" fillId="5" borderId="1" xfId="0" applyNumberFormat="1" applyFont="1" applyFill="1" applyBorder="1" applyAlignment="1">
      <alignment horizontal="center"/>
    </xf>
    <xf numFmtId="0" fontId="28" fillId="5" borderId="4" xfId="0" applyFont="1" applyFill="1" applyBorder="1" applyAlignment="1">
      <alignment horizontal="left" wrapText="1"/>
    </xf>
    <xf numFmtId="10" fontId="28" fillId="5" borderId="2" xfId="0" applyNumberFormat="1" applyFont="1" applyFill="1" applyBorder="1" applyAlignment="1">
      <alignment horizontal="center"/>
    </xf>
    <xf numFmtId="0" fontId="71" fillId="13" borderId="0" xfId="0" applyFont="1" applyFill="1" applyBorder="1"/>
    <xf numFmtId="0" fontId="72" fillId="13" borderId="0" xfId="0" applyFont="1" applyFill="1" applyBorder="1"/>
    <xf numFmtId="0" fontId="35" fillId="9" borderId="0" xfId="0" applyFont="1" applyFill="1" applyBorder="1" applyAlignment="1">
      <alignment horizontal="left"/>
    </xf>
    <xf numFmtId="0" fontId="48" fillId="9" borderId="0" xfId="0" applyFont="1" applyFill="1" applyBorder="1" applyAlignment="1">
      <alignment horizontal="left"/>
    </xf>
    <xf numFmtId="9" fontId="48" fillId="9" borderId="0" xfId="2" applyFont="1" applyFill="1" applyBorder="1" applyAlignment="1">
      <alignment horizontal="left"/>
    </xf>
    <xf numFmtId="0" fontId="74" fillId="5" borderId="0" xfId="0" applyFont="1" applyFill="1" applyBorder="1"/>
    <xf numFmtId="3" fontId="74" fillId="5" borderId="0" xfId="0" applyNumberFormat="1" applyFont="1" applyFill="1" applyBorder="1" applyAlignment="1">
      <alignment horizontal="center"/>
    </xf>
    <xf numFmtId="10" fontId="74" fillId="5" borderId="0" xfId="2" applyNumberFormat="1" applyFont="1" applyFill="1" applyBorder="1" applyAlignment="1">
      <alignment horizontal="center"/>
    </xf>
    <xf numFmtId="2" fontId="74" fillId="5" borderId="0" xfId="0" applyNumberFormat="1" applyFont="1" applyFill="1" applyBorder="1" applyAlignment="1">
      <alignment horizontal="center"/>
    </xf>
    <xf numFmtId="0" fontId="75" fillId="5" borderId="0" xfId="0" applyFont="1" applyFill="1" applyBorder="1"/>
    <xf numFmtId="0" fontId="13" fillId="0" borderId="0" xfId="0" applyFont="1" applyFill="1" applyBorder="1"/>
    <xf numFmtId="10" fontId="58" fillId="0" borderId="0" xfId="0" applyNumberFormat="1" applyFont="1" applyFill="1" applyAlignment="1">
      <alignment horizontal="center"/>
    </xf>
    <xf numFmtId="0" fontId="58" fillId="0" borderId="0" xfId="0" applyFont="1" applyFill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0" fontId="55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0" fontId="31" fillId="8" borderId="0" xfId="0" applyFont="1" applyFill="1" applyAlignment="1">
      <alignment horizontal="center"/>
    </xf>
    <xf numFmtId="0" fontId="49" fillId="8" borderId="0" xfId="0" applyFont="1" applyFill="1" applyAlignment="1">
      <alignment horizontal="center"/>
    </xf>
    <xf numFmtId="0" fontId="53" fillId="12" borderId="0" xfId="0" applyFont="1" applyFill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10" fontId="56" fillId="0" borderId="0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3" fontId="28" fillId="0" borderId="0" xfId="0" applyNumberFormat="1" applyFont="1" applyBorder="1" applyAlignment="1">
      <alignment horizontal="center"/>
    </xf>
    <xf numFmtId="10" fontId="35" fillId="6" borderId="0" xfId="0" applyNumberFormat="1" applyFont="1" applyFill="1" applyBorder="1" applyAlignment="1">
      <alignment horizontal="center"/>
    </xf>
    <xf numFmtId="9" fontId="55" fillId="10" borderId="0" xfId="2" applyFont="1" applyFill="1" applyBorder="1" applyAlignment="1">
      <alignment horizontal="center"/>
    </xf>
    <xf numFmtId="0" fontId="55" fillId="10" borderId="0" xfId="0" applyFont="1" applyFill="1" applyBorder="1" applyAlignment="1">
      <alignment horizontal="center"/>
    </xf>
    <xf numFmtId="0" fontId="53" fillId="8" borderId="0" xfId="0" applyFont="1" applyFill="1" applyAlignment="1">
      <alignment horizontal="center"/>
    </xf>
    <xf numFmtId="3" fontId="15" fillId="0" borderId="0" xfId="0" applyNumberFormat="1" applyFont="1" applyAlignment="1">
      <alignment horizontal="right"/>
    </xf>
    <xf numFmtId="0" fontId="4" fillId="9" borderId="0" xfId="0" applyFont="1" applyFill="1" applyAlignment="1">
      <alignment horizontal="left"/>
    </xf>
    <xf numFmtId="3" fontId="4" fillId="9" borderId="0" xfId="0" applyNumberFormat="1" applyFont="1" applyFill="1" applyAlignment="1">
      <alignment horizontal="right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49" fontId="54" fillId="13" borderId="7" xfId="0" applyNumberFormat="1" applyFont="1" applyFill="1" applyBorder="1" applyAlignment="1">
      <alignment horizontal="center" vertical="center"/>
    </xf>
    <xf numFmtId="49" fontId="21" fillId="13" borderId="8" xfId="0" applyNumberFormat="1" applyFont="1" applyFill="1" applyBorder="1" applyAlignment="1">
      <alignment horizontal="center" vertical="center"/>
    </xf>
    <xf numFmtId="0" fontId="12" fillId="1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0" fillId="9" borderId="0" xfId="2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21" fillId="9" borderId="6" xfId="0" applyFont="1" applyFill="1" applyBorder="1" applyAlignment="1">
      <alignment horizontal="center"/>
    </xf>
    <xf numFmtId="49" fontId="54" fillId="9" borderId="7" xfId="0" applyNumberFormat="1" applyFont="1" applyFill="1" applyBorder="1" applyAlignment="1">
      <alignment horizontal="center" vertical="center"/>
    </xf>
    <xf numFmtId="49" fontId="21" fillId="9" borderId="8" xfId="0" applyNumberFormat="1" applyFont="1" applyFill="1" applyBorder="1" applyAlignment="1">
      <alignment horizontal="center" vertical="center"/>
    </xf>
    <xf numFmtId="0" fontId="27" fillId="7" borderId="0" xfId="0" applyFont="1" applyFill="1" applyAlignment="1">
      <alignment horizontal="center"/>
    </xf>
    <xf numFmtId="49" fontId="25" fillId="7" borderId="0" xfId="0" applyNumberFormat="1" applyFont="1" applyFill="1" applyAlignment="1">
      <alignment horizontal="center"/>
    </xf>
    <xf numFmtId="49" fontId="26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6" fillId="12" borderId="0" xfId="0" applyFont="1" applyFill="1" applyAlignment="1">
      <alignment horizontal="center" vertical="center"/>
    </xf>
    <xf numFmtId="0" fontId="34" fillId="8" borderId="0" xfId="0" applyFont="1" applyFill="1" applyAlignment="1">
      <alignment horizontal="center"/>
    </xf>
    <xf numFmtId="0" fontId="65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0" fontId="73" fillId="9" borderId="0" xfId="0" applyFont="1" applyFill="1" applyBorder="1" applyAlignment="1">
      <alignment horizontal="center" vertical="center"/>
    </xf>
    <xf numFmtId="0" fontId="48" fillId="9" borderId="0" xfId="0" applyFont="1" applyFill="1" applyBorder="1" applyAlignment="1">
      <alignment horizontal="left" vertical="center"/>
    </xf>
    <xf numFmtId="0" fontId="48" fillId="9" borderId="0" xfId="0" applyFont="1" applyFill="1" applyBorder="1" applyAlignment="1">
      <alignment horizontal="center"/>
    </xf>
    <xf numFmtId="0" fontId="31" fillId="12" borderId="0" xfId="0" applyFont="1" applyFill="1" applyAlignment="1">
      <alignment horizontal="center"/>
    </xf>
    <xf numFmtId="0" fontId="49" fillId="12" borderId="0" xfId="0" applyFont="1" applyFill="1" applyAlignment="1">
      <alignment horizontal="center"/>
    </xf>
    <xf numFmtId="0" fontId="21" fillId="0" borderId="0" xfId="0" applyFont="1" applyAlignment="1">
      <alignment horizontal="left"/>
    </xf>
    <xf numFmtId="0" fontId="48" fillId="9" borderId="0" xfId="0" applyFont="1" applyFill="1" applyBorder="1" applyAlignment="1">
      <alignment horizontal="center" vertical="center"/>
    </xf>
    <xf numFmtId="0" fontId="35" fillId="9" borderId="0" xfId="0" applyFont="1" applyFill="1" applyBorder="1" applyAlignment="1">
      <alignment horizontal="center" vertical="center"/>
    </xf>
    <xf numFmtId="0" fontId="35" fillId="9" borderId="0" xfId="0" applyFont="1" applyFill="1" applyBorder="1" applyAlignment="1">
      <alignment horizontal="center"/>
    </xf>
    <xf numFmtId="0" fontId="73" fillId="9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0" fontId="35" fillId="14" borderId="0" xfId="0" applyFont="1" applyFill="1" applyBorder="1" applyAlignment="1">
      <alignment horizontal="left" wrapText="1"/>
    </xf>
    <xf numFmtId="0" fontId="35" fillId="9" borderId="0" xfId="0" applyFont="1" applyFill="1" applyBorder="1" applyAlignment="1">
      <alignment horizontal="left" vertical="center"/>
    </xf>
    <xf numFmtId="0" fontId="37" fillId="12" borderId="0" xfId="0" applyFont="1" applyFill="1" applyAlignment="1">
      <alignment horizontal="center"/>
    </xf>
    <xf numFmtId="3" fontId="29" fillId="9" borderId="0" xfId="0" applyNumberFormat="1" applyFont="1" applyFill="1" applyBorder="1" applyAlignment="1">
      <alignment horizontal="center"/>
    </xf>
    <xf numFmtId="3" fontId="48" fillId="9" borderId="0" xfId="0" applyNumberFormat="1" applyFont="1" applyFill="1" applyBorder="1" applyAlignment="1">
      <alignment horizontal="center"/>
    </xf>
    <xf numFmtId="0" fontId="5" fillId="7" borderId="0" xfId="0" applyFont="1" applyFill="1" applyBorder="1" applyAlignment="1">
      <alignment horizontal="left"/>
    </xf>
    <xf numFmtId="0" fontId="39" fillId="7" borderId="0" xfId="0" applyFont="1" applyFill="1" applyBorder="1" applyAlignment="1">
      <alignment vertical="top" wrapText="1"/>
    </xf>
    <xf numFmtId="0" fontId="12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wrapText="1"/>
    </xf>
    <xf numFmtId="0" fontId="39" fillId="7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0" fontId="33" fillId="7" borderId="0" xfId="0" applyFont="1" applyFill="1" applyAlignment="1">
      <alignment horizontal="center"/>
    </xf>
    <xf numFmtId="0" fontId="5" fillId="7" borderId="0" xfId="0" applyFont="1" applyFill="1" applyBorder="1" applyAlignment="1">
      <alignment horizontal="justify" vertical="justify" wrapText="1"/>
    </xf>
    <xf numFmtId="0" fontId="13" fillId="7" borderId="0" xfId="0" applyFont="1" applyFill="1" applyBorder="1" applyAlignment="1">
      <alignment horizontal="center"/>
    </xf>
    <xf numFmtId="0" fontId="14" fillId="7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55" fillId="9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8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F0000"/>
      <color rgb="FF339966"/>
      <color rgb="FF0000FF"/>
      <color rgb="FFC0C0C0"/>
      <color rgb="FFFF00FF"/>
      <color rgb="FFD1E7A9"/>
      <color rgb="FF014B3A"/>
      <color rgb="FF993366"/>
      <color rgb="FFA50021"/>
      <color rgb="FFD7E1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1623625945271692"/>
          <c:h val="0.723224248131774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737032"/>
        <c:axId val="458731936"/>
      </c:barChart>
      <c:catAx>
        <c:axId val="458737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31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7319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37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61433229937162"/>
          <c:y val="3.0201342281879196E-2"/>
          <c:w val="0.20075777459635724"/>
          <c:h val="0.1208057214324719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6706713207242"/>
          <c:y val="0.31569133858267723"/>
          <c:w val="0.56237707606136866"/>
          <c:h val="0.590439195100612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048277083918725E-2"/>
                  <c:y val="-9.5373107873542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1.6576875259013676E-2"/>
                  <c:y val="4.444444444444444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73686180203074E-3"/>
                  <c:y val="5.430954462131387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307330140433475E-3"/>
                  <c:y val="5.480384951881014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639149655321428E-3"/>
                  <c:y val="-2.863390203377130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77089065016486E-2"/>
                  <c:y val="-7.94902312121338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2267587112248846"/>
          <c:y val="4.2295996638063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70108768322091E-2"/>
          <c:y val="0.22639921215739306"/>
          <c:w val="0.93514337705626971"/>
          <c:h val="0.6924109561080538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[6]Oferta!$A$184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[6]Oferta!$B$184:$J$184</c:f>
              <c:numCache>
                <c:formatCode>General</c:formatCode>
                <c:ptCount val="9"/>
                <c:pt idx="0">
                  <c:v>0</c:v>
                </c:pt>
                <c:pt idx="1">
                  <c:v>465</c:v>
                </c:pt>
                <c:pt idx="2">
                  <c:v>768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93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[6]Oferta!$A$183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[6]Oferta!$B$183:$J$183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363</c:v>
                </c:pt>
                <c:pt idx="3">
                  <c:v>334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38</c:v>
                </c:pt>
              </c:numCache>
            </c:numRef>
          </c:val>
        </c:ser>
        <c:ser>
          <c:idx val="1"/>
          <c:order val="2"/>
          <c:tx>
            <c:strRef>
              <c:f>[6]Oferta!$A$182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[6]Oferta!$B$182:$J$182</c:f>
              <c:numCache>
                <c:formatCode>General</c:formatCode>
                <c:ptCount val="9"/>
                <c:pt idx="0">
                  <c:v>381</c:v>
                </c:pt>
                <c:pt idx="1">
                  <c:v>1098</c:v>
                </c:pt>
                <c:pt idx="2">
                  <c:v>1358</c:v>
                </c:pt>
                <c:pt idx="3">
                  <c:v>361</c:v>
                </c:pt>
                <c:pt idx="4">
                  <c:v>412</c:v>
                </c:pt>
                <c:pt idx="5">
                  <c:v>1197</c:v>
                </c:pt>
                <c:pt idx="6">
                  <c:v>288</c:v>
                </c:pt>
                <c:pt idx="7">
                  <c:v>141</c:v>
                </c:pt>
                <c:pt idx="8">
                  <c:v>118</c:v>
                </c:pt>
              </c:numCache>
            </c:numRef>
          </c:val>
        </c:ser>
        <c:ser>
          <c:idx val="2"/>
          <c:order val="3"/>
          <c:tx>
            <c:strRef>
              <c:f>[6]Oferta!$A$181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[6]Oferta!$B$180:$J$180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[6]Oferta!$B$181:$J$181</c:f>
              <c:numCache>
                <c:formatCode>General</c:formatCode>
                <c:ptCount val="9"/>
                <c:pt idx="0">
                  <c:v>410</c:v>
                </c:pt>
                <c:pt idx="1">
                  <c:v>718</c:v>
                </c:pt>
                <c:pt idx="2">
                  <c:v>825</c:v>
                </c:pt>
                <c:pt idx="3">
                  <c:v>234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167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8738600"/>
        <c:axId val="458732328"/>
      </c:barChart>
      <c:catAx>
        <c:axId val="458738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32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73232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38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FF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8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5179749263076814"/>
          <c:y val="2.8206443754001359E-2"/>
          <c:w val="0.33719856405437065"/>
          <c:h val="0.1316470246416975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8735072"/>
        <c:axId val="458736248"/>
        <c:axId val="0"/>
      </c:bar3DChart>
      <c:catAx>
        <c:axId val="4587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8736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736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87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3399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CAMPAMENTOS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PERNOCTACONES</a:t>
            </a:r>
          </a:p>
        </c:rich>
      </c:tx>
      <c:layout>
        <c:manualLayout>
          <c:xMode val="edge"/>
          <c:yMode val="edge"/>
          <c:x val="0.38090938151961773"/>
          <c:y val="3.0814002979357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19397318578420941"/>
          <c:w val="0.91960931630353115"/>
          <c:h val="0.6334620841313755"/>
        </c:manualLayout>
      </c:layout>
      <c:lineChart>
        <c:grouping val="standard"/>
        <c:varyColors val="0"/>
        <c:ser>
          <c:idx val="0"/>
          <c:order val="0"/>
          <c:tx>
            <c:strRef>
              <c:f>[9]Mes!$A$760</c:f>
              <c:strCache>
                <c:ptCount val="1"/>
                <c:pt idx="0">
                  <c:v>AÑO 2016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([9]Mes!$B$759:$J$759,[9]Mes!$B$762:$D$762)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([9]Mes!$B$760:$J$760,[9]Mes!$B$763:$D$763)</c:f>
              <c:numCache>
                <c:formatCode>General</c:formatCode>
                <c:ptCount val="12"/>
                <c:pt idx="0">
                  <c:v>4582</c:v>
                </c:pt>
                <c:pt idx="1">
                  <c:v>4851</c:v>
                </c:pt>
                <c:pt idx="2">
                  <c:v>29415</c:v>
                </c:pt>
                <c:pt idx="3">
                  <c:v>23206</c:v>
                </c:pt>
                <c:pt idx="4">
                  <c:v>43884</c:v>
                </c:pt>
                <c:pt idx="5">
                  <c:v>68119</c:v>
                </c:pt>
                <c:pt idx="6">
                  <c:v>156839</c:v>
                </c:pt>
                <c:pt idx="7">
                  <c:v>252429</c:v>
                </c:pt>
                <c:pt idx="8">
                  <c:v>41034</c:v>
                </c:pt>
                <c:pt idx="9">
                  <c:v>21531</c:v>
                </c:pt>
                <c:pt idx="10">
                  <c:v>5577</c:v>
                </c:pt>
                <c:pt idx="11">
                  <c:v>4603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[9]Mes!$A$761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([9]Mes!$B$759:$J$759,[9]Mes!$B$762:$D$762)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([9]Mes!$B$761:$J$761,[9]Mes!$B$764:$D$764)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  <c:pt idx="10">
                  <c:v>8362</c:v>
                </c:pt>
                <c:pt idx="11">
                  <c:v>5100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33504"/>
        <c:axId val="458734288"/>
      </c:lineChart>
      <c:catAx>
        <c:axId val="458733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8734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734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8733504"/>
        <c:crosses val="autoZero"/>
        <c:crossBetween val="midCat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61946463422841"/>
          <c:y val="3.113286514861318E-2"/>
          <c:w val="0.19332147183525136"/>
          <c:h val="0.1276012626800028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ENERO 2018</a:t>
            </a:r>
          </a:p>
        </c:rich>
      </c:tx>
      <c:layout>
        <c:manualLayout>
          <c:xMode val="edge"/>
          <c:yMode val="edge"/>
          <c:x val="0.28587779734769997"/>
          <c:y val="1.3480676292136524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420288541234977"/>
          <c:y val="0.10980864485629545"/>
          <c:w val="0.68318198300870281"/>
          <c:h val="0.803861278812423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[10]Mes!$B$22:$B$40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Rioja (La)</c:v>
                </c:pt>
                <c:pt idx="3">
                  <c:v>Canarias</c:v>
                </c:pt>
                <c:pt idx="4">
                  <c:v>Murcia (Región de)</c:v>
                </c:pt>
                <c:pt idx="5">
                  <c:v>Baleares (Islas)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Cantabria</c:v>
                </c:pt>
                <c:pt idx="9">
                  <c:v>Extremadura</c:v>
                </c:pt>
                <c:pt idx="10">
                  <c:v>Asturias (Principado de)</c:v>
                </c:pt>
                <c:pt idx="11">
                  <c:v>Comunidad Valenciana</c:v>
                </c:pt>
                <c:pt idx="12">
                  <c:v>Castilla - La Mancha</c:v>
                </c:pt>
                <c:pt idx="13">
                  <c:v>País Vasco</c:v>
                </c:pt>
                <c:pt idx="14">
                  <c:v>Cataluña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[10]Mes!$C$22:$C$40</c:f>
              <c:numCache>
                <c:formatCode>General</c:formatCode>
                <c:ptCount val="19"/>
                <c:pt idx="0">
                  <c:v>1.2140474152177313E-3</c:v>
                </c:pt>
                <c:pt idx="1">
                  <c:v>1.7433293857243915E-3</c:v>
                </c:pt>
                <c:pt idx="2">
                  <c:v>1.1169475596223498E-2</c:v>
                </c:pt>
                <c:pt idx="3">
                  <c:v>1.1757856653411678E-2</c:v>
                </c:pt>
                <c:pt idx="4">
                  <c:v>1.3553126997702841E-2</c:v>
                </c:pt>
                <c:pt idx="5">
                  <c:v>1.4665820739774762E-2</c:v>
                </c:pt>
                <c:pt idx="6">
                  <c:v>1.577737752560281E-2</c:v>
                </c:pt>
                <c:pt idx="7">
                  <c:v>2.3132798401874467E-2</c:v>
                </c:pt>
                <c:pt idx="8">
                  <c:v>3.1245160337850231E-2</c:v>
                </c:pt>
                <c:pt idx="9">
                  <c:v>3.1499545532927227E-2</c:v>
                </c:pt>
                <c:pt idx="10">
                  <c:v>4.1180951518937831E-2</c:v>
                </c:pt>
                <c:pt idx="11">
                  <c:v>4.896937303110338E-2</c:v>
                </c:pt>
                <c:pt idx="12">
                  <c:v>5.1041284838901288E-2</c:v>
                </c:pt>
                <c:pt idx="13">
                  <c:v>5.2854059326973291E-2</c:v>
                </c:pt>
                <c:pt idx="14">
                  <c:v>6.2619692033209884E-2</c:v>
                </c:pt>
                <c:pt idx="15">
                  <c:v>7.5544220873207682E-2</c:v>
                </c:pt>
                <c:pt idx="16">
                  <c:v>7.6710514600072638E-2</c:v>
                </c:pt>
                <c:pt idx="17">
                  <c:v>0.17075256217188781</c:v>
                </c:pt>
                <c:pt idx="18">
                  <c:v>0.26456880301939656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61-45F7-A4BD-382919B8E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58735856"/>
        <c:axId val="458735464"/>
      </c:barChart>
      <c:catAx>
        <c:axId val="458735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87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73546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87358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ENERO 2018</a:t>
            </a:r>
          </a:p>
        </c:rich>
      </c:tx>
      <c:layout>
        <c:manualLayout>
          <c:xMode val="edge"/>
          <c:yMode val="edge"/>
          <c:x val="0.29437885353088261"/>
          <c:y val="1.0869565217391304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93116711562371"/>
          <c:y val="0.11304359825449881"/>
          <c:w val="0.57807319726481554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layout>
                <c:manualLayout>
                  <c:x val="3.4887847078324528E-3"/>
                  <c:y val="-8.841710206784899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[10]Mes!$B$53:$B$67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China</c:v>
                </c:pt>
                <c:pt idx="7">
                  <c:v>Brasil</c:v>
                </c:pt>
                <c:pt idx="8">
                  <c:v>EEUU</c:v>
                </c:pt>
                <c:pt idx="9">
                  <c:v>Italia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[10]Mes!$C$53:$C$67</c:f>
              <c:numCache>
                <c:formatCode>General</c:formatCode>
                <c:ptCount val="15"/>
                <c:pt idx="0">
                  <c:v>6.6843240355017763E-2</c:v>
                </c:pt>
                <c:pt idx="1">
                  <c:v>7.245384788571646E-2</c:v>
                </c:pt>
                <c:pt idx="2">
                  <c:v>0.10498171886219541</c:v>
                </c:pt>
                <c:pt idx="3">
                  <c:v>9.6197508995216428E-3</c:v>
                </c:pt>
                <c:pt idx="4">
                  <c:v>1.3067255861455448E-2</c:v>
                </c:pt>
                <c:pt idx="5">
                  <c:v>1.3801732903471623E-2</c:v>
                </c:pt>
                <c:pt idx="6">
                  <c:v>2.7466348207382162E-2</c:v>
                </c:pt>
                <c:pt idx="7">
                  <c:v>3.3713873827535365E-2</c:v>
                </c:pt>
                <c:pt idx="8">
                  <c:v>4.7402588201327638E-2</c:v>
                </c:pt>
                <c:pt idx="9">
                  <c:v>5.1964247702878268E-2</c:v>
                </c:pt>
                <c:pt idx="10">
                  <c:v>5.9488242495852994E-2</c:v>
                </c:pt>
                <c:pt idx="11">
                  <c:v>6.3578910346199433E-2</c:v>
                </c:pt>
                <c:pt idx="12">
                  <c:v>0.12878268892467448</c:v>
                </c:pt>
                <c:pt idx="13">
                  <c:v>0.1376684593424673</c:v>
                </c:pt>
                <c:pt idx="14">
                  <c:v>0.16916709418430401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4F-4938-882E-8E906C15F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51510448"/>
        <c:axId val="451512800"/>
      </c:barChart>
      <c:catAx>
        <c:axId val="451510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51280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104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ENERO</a:t>
            </a:r>
            <a:r>
              <a:rPr lang="es-ES" sz="1100" b="1" baseline="0"/>
              <a:t> </a:t>
            </a:r>
            <a:endParaRPr lang="es-ES" sz="1100" b="1"/>
          </a:p>
        </c:rich>
      </c:tx>
      <c:layout>
        <c:manualLayout>
          <c:xMode val="edge"/>
          <c:yMode val="edge"/>
          <c:x val="0.28249037971576318"/>
          <c:y val="4.60251046025104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21738897637795276"/>
          <c:w val="0.8871598701817357"/>
          <c:h val="0.656623138691821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[10]Mes!$A$75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[10]Mes!$C$74:$K$74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[10]Mes!$C$75:$K$75</c:f>
              <c:numCache>
                <c:formatCode>General</c:formatCode>
                <c:ptCount val="9"/>
                <c:pt idx="0">
                  <c:v>39570</c:v>
                </c:pt>
                <c:pt idx="1">
                  <c:v>54826</c:v>
                </c:pt>
                <c:pt idx="2">
                  <c:v>56329</c:v>
                </c:pt>
                <c:pt idx="3">
                  <c:v>19621</c:v>
                </c:pt>
                <c:pt idx="4">
                  <c:v>68666</c:v>
                </c:pt>
                <c:pt idx="5">
                  <c:v>35316</c:v>
                </c:pt>
                <c:pt idx="6">
                  <c:v>18502</c:v>
                </c:pt>
                <c:pt idx="7">
                  <c:v>61553</c:v>
                </c:pt>
                <c:pt idx="8">
                  <c:v>20765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B5-4B37-8107-917B75A594BC}"/>
            </c:ext>
          </c:extLst>
        </c:ser>
        <c:ser>
          <c:idx val="1"/>
          <c:order val="1"/>
          <c:tx>
            <c:strRef>
              <c:f>[10]Mes!$A$78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[10]Mes!$C$74:$K$74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[10]Mes!$C$78:$K$78</c:f>
              <c:numCache>
                <c:formatCode>General</c:formatCode>
                <c:ptCount val="9"/>
                <c:pt idx="0">
                  <c:v>60535</c:v>
                </c:pt>
                <c:pt idx="1">
                  <c:v>84661</c:v>
                </c:pt>
                <c:pt idx="2">
                  <c:v>104418</c:v>
                </c:pt>
                <c:pt idx="3">
                  <c:v>34557</c:v>
                </c:pt>
                <c:pt idx="4">
                  <c:v>112092</c:v>
                </c:pt>
                <c:pt idx="5">
                  <c:v>52672</c:v>
                </c:pt>
                <c:pt idx="6">
                  <c:v>34301</c:v>
                </c:pt>
                <c:pt idx="7">
                  <c:v>112054</c:v>
                </c:pt>
                <c:pt idx="8">
                  <c:v>30060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B5-4B37-8107-917B75A59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24952"/>
        <c:axId val="451524560"/>
      </c:barChart>
      <c:catAx>
        <c:axId val="451524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4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245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4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3018218145644018"/>
          <c:y val="2.20251968503937E-2"/>
          <c:w val="0.15976141900891941"/>
          <c:h val="0.1309959055118110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9939024390243905"/>
          <c:y val="3.87931850947625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621951219512195E-2"/>
          <c:y val="0.23124282831480236"/>
          <c:w val="0.91768292682926833"/>
          <c:h val="0.6638380880781862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[10]Mes!$B$112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[10]Mes!$C$111:$E$111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[10]Mes!$C$112:$E$112</c:f>
              <c:numCache>
                <c:formatCode>General</c:formatCode>
                <c:ptCount val="3"/>
                <c:pt idx="0">
                  <c:v>304499</c:v>
                </c:pt>
                <c:pt idx="1">
                  <c:v>54310</c:v>
                </c:pt>
                <c:pt idx="2">
                  <c:v>358809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4B-4CF5-BF95-B2D45CDF3C1B}"/>
            </c:ext>
          </c:extLst>
        </c:ser>
        <c:ser>
          <c:idx val="1"/>
          <c:order val="1"/>
          <c:tx>
            <c:strRef>
              <c:f>[10]Mes!$B$113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[10]Mes!$C$111:$E$111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[10]Mes!$C$113:$E$113</c:f>
              <c:numCache>
                <c:formatCode>General</c:formatCode>
                <c:ptCount val="3"/>
                <c:pt idx="0">
                  <c:v>306536</c:v>
                </c:pt>
                <c:pt idx="1">
                  <c:v>68612</c:v>
                </c:pt>
                <c:pt idx="2">
                  <c:v>375148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4B-4CF5-BF95-B2D45CDF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1523776"/>
        <c:axId val="451523384"/>
        <c:axId val="0"/>
      </c:bar3DChart>
      <c:catAx>
        <c:axId val="4515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3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23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3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255853806266717"/>
          <c:y val="3.6627230641395954E-2"/>
          <c:w val="0.19692086097117786"/>
          <c:h val="0.163793448177886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0585972648155823"/>
          <c:y val="2.4781102362204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8731544"/>
        <c:axId val="458730760"/>
        <c:axId val="0"/>
      </c:bar3DChart>
      <c:catAx>
        <c:axId val="45873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30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8730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31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</a:t>
            </a:r>
          </a:p>
        </c:rich>
      </c:tx>
      <c:layout>
        <c:manualLayout>
          <c:xMode val="edge"/>
          <c:yMode val="edge"/>
          <c:x val="0.44972322975680251"/>
          <c:y val="3.98230948888077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15403719600314E-2"/>
          <c:y val="0.19911547444403874"/>
          <c:w val="0.91765708325375717"/>
          <c:h val="0.69851850393700787"/>
        </c:manualLayout>
      </c:layout>
      <c:lineChart>
        <c:grouping val="standard"/>
        <c:varyColors val="0"/>
        <c:ser>
          <c:idx val="0"/>
          <c:order val="0"/>
          <c:tx>
            <c:strRef>
              <c:f>[10]Mes!$A$127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([10]Mes!$B$126:$J$126,[10]Mes!$B$129:$D$129)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([10]Mes!$B$127:$J$127,[10]Mes!$B$130:$D$130)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  <c:pt idx="10">
                  <c:v>516069</c:v>
                </c:pt>
                <c:pt idx="11">
                  <c:v>506965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38-4C6B-9B9D-C9F3CC249CDF}"/>
            </c:ext>
          </c:extLst>
        </c:ser>
        <c:ser>
          <c:idx val="1"/>
          <c:order val="1"/>
          <c:tx>
            <c:strRef>
              <c:f>[10]Mes!$A$128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([10]Mes!$B$126:$J$126,[10]Mes!$B$129:$D$129)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([10]Mes!$B$128:$J$128,[10]Mes!$B$131:$D$131)</c:f>
              <c:numCache>
                <c:formatCode>General</c:formatCode>
                <c:ptCount val="12"/>
                <c:pt idx="0">
                  <c:v>375148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38-4C6B-9B9D-C9F3CC249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2600"/>
        <c:axId val="451522208"/>
      </c:lineChart>
      <c:catAx>
        <c:axId val="451522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22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26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68741166969514"/>
          <c:y val="2.7124015748031496E-2"/>
          <c:w val="0.19353094084393296"/>
          <c:h val="0.1331421259842519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VIAJEROS
ENERO</a:t>
            </a:r>
          </a:p>
        </c:rich>
      </c:tx>
      <c:layout>
        <c:manualLayout>
          <c:xMode val="edge"/>
          <c:yMode val="edge"/>
          <c:x val="0.30333588080901652"/>
          <c:y val="2.3148341397084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7078623003297E-2"/>
          <c:y val="0.20572824753689711"/>
          <c:w val="0.89044149616609325"/>
          <c:h val="0.701441459264828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[10]Mes!$A$150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[10]Mes!$B$149:$J$149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[10]Mes!$B$150:$J$150</c:f>
              <c:numCache>
                <c:formatCode>General</c:formatCode>
                <c:ptCount val="9"/>
                <c:pt idx="0">
                  <c:v>36884</c:v>
                </c:pt>
                <c:pt idx="1">
                  <c:v>55215</c:v>
                </c:pt>
                <c:pt idx="2">
                  <c:v>57892</c:v>
                </c:pt>
                <c:pt idx="3">
                  <c:v>18017</c:v>
                </c:pt>
                <c:pt idx="4">
                  <c:v>62483</c:v>
                </c:pt>
                <c:pt idx="5">
                  <c:v>35484</c:v>
                </c:pt>
                <c:pt idx="6">
                  <c:v>18434</c:v>
                </c:pt>
                <c:pt idx="7">
                  <c:v>54690</c:v>
                </c:pt>
                <c:pt idx="8">
                  <c:v>19710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ED-4DEE-AB2D-E0858FD812C5}"/>
            </c:ext>
          </c:extLst>
        </c:ser>
        <c:ser>
          <c:idx val="1"/>
          <c:order val="1"/>
          <c:tx>
            <c:strRef>
              <c:f>[10]Mes!$A$151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[10]Mes!$B$149:$J$149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[10]Mes!$B$151:$J$151</c:f>
              <c:numCache>
                <c:formatCode>General</c:formatCode>
                <c:ptCount val="9"/>
                <c:pt idx="0">
                  <c:v>39570</c:v>
                </c:pt>
                <c:pt idx="1">
                  <c:v>54826</c:v>
                </c:pt>
                <c:pt idx="2">
                  <c:v>56329</c:v>
                </c:pt>
                <c:pt idx="3">
                  <c:v>19621</c:v>
                </c:pt>
                <c:pt idx="4">
                  <c:v>68666</c:v>
                </c:pt>
                <c:pt idx="5">
                  <c:v>35316</c:v>
                </c:pt>
                <c:pt idx="6">
                  <c:v>18502</c:v>
                </c:pt>
                <c:pt idx="7">
                  <c:v>61553</c:v>
                </c:pt>
                <c:pt idx="8">
                  <c:v>20765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ED-4DEE-AB2D-E0858FD81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21424"/>
        <c:axId val="451521032"/>
      </c:barChart>
      <c:catAx>
        <c:axId val="451521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2103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1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19058139768671"/>
          <c:y val="3.0120570525962814E-2"/>
          <c:w val="0.19781926760038257"/>
          <c:h val="0.128413722154077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7123312502215661"/>
          <c:y val="4.0650567877317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20026362513509341"/>
          <c:w val="0.86712386767167948"/>
          <c:h val="0.70217886367145288"/>
        </c:manualLayout>
      </c:layout>
      <c:bar3DChart>
        <c:barDir val="bar"/>
        <c:grouping val="clustered"/>
        <c:varyColors val="0"/>
        <c:ser>
          <c:idx val="1"/>
          <c:order val="0"/>
          <c:tx>
            <c:strRef>
              <c:f>[10]Mes!$A$173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[10]Mes!$B$171:$D$171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[10]Mes!$B$173:$D$173</c:f>
              <c:numCache>
                <c:formatCode>General</c:formatCode>
                <c:ptCount val="3"/>
                <c:pt idx="0">
                  <c:v>514922</c:v>
                </c:pt>
                <c:pt idx="1">
                  <c:v>110428</c:v>
                </c:pt>
                <c:pt idx="2">
                  <c:v>625350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0A-4A3C-803A-F33A1068AA90}"/>
            </c:ext>
          </c:extLst>
        </c:ser>
        <c:ser>
          <c:idx val="0"/>
          <c:order val="1"/>
          <c:tx>
            <c:strRef>
              <c:f>[10]Mes!$A$172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[10]Mes!$B$171:$D$171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[10]Mes!$B$172:$D$172</c:f>
              <c:numCache>
                <c:formatCode>General</c:formatCode>
                <c:ptCount val="3"/>
                <c:pt idx="0">
                  <c:v>492728</c:v>
                </c:pt>
                <c:pt idx="1">
                  <c:v>89209</c:v>
                </c:pt>
                <c:pt idx="2">
                  <c:v>581937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0A-4A3C-803A-F33A1068A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1520248"/>
        <c:axId val="451519464"/>
        <c:axId val="0"/>
      </c:bar3DChart>
      <c:catAx>
        <c:axId val="451520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19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1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20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751821819589988"/>
          <c:y val="2.4390149760691676E-2"/>
          <c:w val="0.15592358332257647"/>
          <c:h val="0.1544721579338078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</a:t>
            </a:r>
          </a:p>
        </c:rich>
      </c:tx>
      <c:layout>
        <c:manualLayout>
          <c:xMode val="edge"/>
          <c:yMode val="edge"/>
          <c:x val="0.45229151014274982"/>
          <c:y val="4.736854278511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89406461307288E-2"/>
          <c:y val="0.20670388216398322"/>
          <c:w val="0.92411720510894069"/>
          <c:h val="0.6914392603909586"/>
        </c:manualLayout>
      </c:layout>
      <c:lineChart>
        <c:grouping val="standard"/>
        <c:varyColors val="0"/>
        <c:ser>
          <c:idx val="0"/>
          <c:order val="0"/>
          <c:tx>
            <c:strRef>
              <c:f>[10]Mes!$A$187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([10]Mes!$B$186:$J$186,[10]Mes!$B$189:$D$189)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([10]Mes!$B$187:$J$187,[10]Mes!$B$190:$D$190)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  <c:pt idx="10">
                  <c:v>883035</c:v>
                </c:pt>
                <c:pt idx="11">
                  <c:v>881202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89-444E-B4DD-44777CDDEEBC}"/>
            </c:ext>
          </c:extLst>
        </c:ser>
        <c:ser>
          <c:idx val="1"/>
          <c:order val="1"/>
          <c:tx>
            <c:strRef>
              <c:f>[10]Mes!$A$188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([10]Mes!$B$186:$J$186,[10]Mes!$B$189:$D$189)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([10]Mes!$B$188:$J$188,[10]Mes!$B$191:$D$191)</c:f>
              <c:numCache>
                <c:formatCode>General</c:formatCode>
                <c:ptCount val="12"/>
                <c:pt idx="0">
                  <c:v>625350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89-444E-B4DD-44777CDDE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4368"/>
        <c:axId val="451513584"/>
      </c:lineChart>
      <c:catAx>
        <c:axId val="451514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1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13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143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906756847701731"/>
          <c:y val="3.1290790143769343E-2"/>
          <c:w val="0.20365367790564645"/>
          <c:h val="0.1303486504485446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COMPARACION PROVINCIAL ANUAL DEL NÚMERO DE PERNOCTACIONES
ENERO</a:t>
            </a:r>
          </a:p>
        </c:rich>
      </c:tx>
      <c:layout>
        <c:manualLayout>
          <c:xMode val="edge"/>
          <c:yMode val="edge"/>
          <c:x val="0.25920136491385887"/>
          <c:y val="3.8044157796858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4056603773584909"/>
          <c:w val="0.88819424056965912"/>
          <c:h val="0.65152811300597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[10]Mes!$A$207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[10]Mes!$B$206:$J$206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[10]Mes!$B$207:$J$207</c:f>
              <c:numCache>
                <c:formatCode>General</c:formatCode>
                <c:ptCount val="9"/>
                <c:pt idx="0">
                  <c:v>54815</c:v>
                </c:pt>
                <c:pt idx="1">
                  <c:v>85721</c:v>
                </c:pt>
                <c:pt idx="2">
                  <c:v>101971</c:v>
                </c:pt>
                <c:pt idx="3">
                  <c:v>32990</c:v>
                </c:pt>
                <c:pt idx="4">
                  <c:v>102419</c:v>
                </c:pt>
                <c:pt idx="5">
                  <c:v>52394</c:v>
                </c:pt>
                <c:pt idx="6">
                  <c:v>32089</c:v>
                </c:pt>
                <c:pt idx="7">
                  <c:v>92414</c:v>
                </c:pt>
                <c:pt idx="8">
                  <c:v>27124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F-4575-9E25-4D009C70DD4D}"/>
            </c:ext>
          </c:extLst>
        </c:ser>
        <c:ser>
          <c:idx val="1"/>
          <c:order val="1"/>
          <c:tx>
            <c:strRef>
              <c:f>[10]Mes!$A$208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[10]Mes!$B$206:$J$206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[10]Mes!$B$208:$J$208</c:f>
              <c:numCache>
                <c:formatCode>General</c:formatCode>
                <c:ptCount val="9"/>
                <c:pt idx="0">
                  <c:v>60535</c:v>
                </c:pt>
                <c:pt idx="1">
                  <c:v>84661</c:v>
                </c:pt>
                <c:pt idx="2">
                  <c:v>104418</c:v>
                </c:pt>
                <c:pt idx="3">
                  <c:v>34557</c:v>
                </c:pt>
                <c:pt idx="4">
                  <c:v>112092</c:v>
                </c:pt>
                <c:pt idx="5">
                  <c:v>52672</c:v>
                </c:pt>
                <c:pt idx="6">
                  <c:v>34301</c:v>
                </c:pt>
                <c:pt idx="7">
                  <c:v>112054</c:v>
                </c:pt>
                <c:pt idx="8">
                  <c:v>30060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F-4575-9E25-4D009C70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10840"/>
        <c:axId val="451509272"/>
      </c:barChart>
      <c:catAx>
        <c:axId val="451510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09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50927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15108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00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95541858554885"/>
          <c:y val="3.8486527123808019E-2"/>
          <c:w val="0.20077342303249907"/>
          <c:h val="0.124818976773631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>
              <a:solidFill>
                <a:srgbClr val="993366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</c:rich>
      </c:tx>
      <c:layout>
        <c:manualLayout>
          <c:xMode val="edge"/>
          <c:yMode val="edge"/>
          <c:x val="0.16836907722061059"/>
          <c:y val="1.633543950214153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3486842105263153"/>
          <c:h val="0.59765738994100559"/>
        </c:manualLayout>
      </c:layout>
      <c:pie3DChart>
        <c:varyColors val="1"/>
        <c:ser>
          <c:idx val="0"/>
          <c:order val="0"/>
          <c:tx>
            <c:strRef>
              <c:f>[10]Mes!$D$232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537-4A7D-BA76-FCBFFAF292A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37-4A7D-BA76-FCBFFAF292A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537-4A7D-BA76-FCBFFAF292A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37-4A7D-BA76-FCBFFAF292A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537-4A7D-BA76-FCBFFAF292A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37-4A7D-BA76-FCBFFAF292A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537-4A7D-BA76-FCBFFAF292A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37-4A7D-BA76-FCBFFAF292A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537-4A7D-BA76-FCBFFAF292A8}"/>
              </c:ext>
            </c:extLst>
          </c:dPt>
          <c:dLbls>
            <c:dLbl>
              <c:idx val="0"/>
              <c:layout>
                <c:manualLayout>
                  <c:x val="-2.2748496700494496E-2"/>
                  <c:y val="-1.33647995705082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6425851582556557E-2"/>
                  <c:y val="-4.65922512526843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6304096248062736E-2"/>
                  <c:y val="1.3834404130234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0615620531022245E-2"/>
                  <c:y val="6.80001789549033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9688359286740156E-2"/>
                  <c:y val="1.924700308155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296936116583302E-3"/>
                  <c:y val="7.0464474793613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8674684264029363E-3"/>
                  <c:y val="-0.126336793128131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212064301590308E-2"/>
                  <c:y val="-6.47991231209735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8383845345371213E-2"/>
                  <c:y val="-4.014853256979241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[10]Mes!$A$233:$A$241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[10]Mes!$D$233:$D$241</c:f>
              <c:numCache>
                <c:formatCode>General</c:formatCode>
                <c:ptCount val="9"/>
                <c:pt idx="0">
                  <c:v>29938</c:v>
                </c:pt>
                <c:pt idx="1">
                  <c:v>48139</c:v>
                </c:pt>
                <c:pt idx="2">
                  <c:v>47372</c:v>
                </c:pt>
                <c:pt idx="3">
                  <c:v>17688</c:v>
                </c:pt>
                <c:pt idx="4">
                  <c:v>59951</c:v>
                </c:pt>
                <c:pt idx="5">
                  <c:v>26268</c:v>
                </c:pt>
                <c:pt idx="6">
                  <c:v>15582</c:v>
                </c:pt>
                <c:pt idx="7">
                  <c:v>56728</c:v>
                </c:pt>
                <c:pt idx="8">
                  <c:v>15613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537-4A7D-BA76-FCBFFAF292A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2337443457865639"/>
          <c:y val="2.39106299212598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557145250460713"/>
          <c:y val="0.23348267716535434"/>
          <c:w val="0.66701289998324687"/>
          <c:h val="0.66252913385826773"/>
        </c:manualLayout>
      </c:layout>
      <c:pie3DChart>
        <c:varyColors val="1"/>
        <c:ser>
          <c:idx val="0"/>
          <c:order val="0"/>
          <c:tx>
            <c:strRef>
              <c:f>[10]Mes!$G$232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7FF-4F1D-B6BA-E7C283054BA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FF-4F1D-B6BA-E7C283054BA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7FF-4F1D-B6BA-E7C283054BA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FF-4F1D-B6BA-E7C283054BA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7FF-4F1D-B6BA-E7C283054BA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FF-4F1D-B6BA-E7C283054BA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7FF-4F1D-B6BA-E7C283054BA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FF-4F1D-B6BA-E7C283054BA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7FF-4F1D-B6BA-E7C283054BA6}"/>
              </c:ext>
            </c:extLst>
          </c:dPt>
          <c:dLbls>
            <c:dLbl>
              <c:idx val="0"/>
              <c:layout>
                <c:manualLayout>
                  <c:x val="-1.4116272783017525E-2"/>
                  <c:y val="-3.9333071048753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48902663762775E-3"/>
                  <c:y val="-6.02527559055118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4333915484450075E-2"/>
                  <c:y val="3.50625110454745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01608309599598E-2"/>
                  <c:y val="6.96070866141732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091010613216314E-2"/>
                  <c:y val="2.76162531761763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5487779086567137E-4"/>
                  <c:y val="5.06706603180000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687887418328029E-2"/>
                  <c:y val="-0.1051688976377952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4565086279108731E-2"/>
                  <c:y val="-8.07842519685039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2945818671027916E-2"/>
                  <c:y val="-3.89278645037049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[10]Mes!$A$233:$A$241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[10]Mes!$G$233:$G$241</c:f>
              <c:numCache>
                <c:formatCode>General</c:formatCode>
                <c:ptCount val="9"/>
                <c:pt idx="0">
                  <c:v>41855</c:v>
                </c:pt>
                <c:pt idx="1">
                  <c:v>69820</c:v>
                </c:pt>
                <c:pt idx="2">
                  <c:v>85883</c:v>
                </c:pt>
                <c:pt idx="3">
                  <c:v>29858</c:v>
                </c:pt>
                <c:pt idx="4">
                  <c:v>96041</c:v>
                </c:pt>
                <c:pt idx="5">
                  <c:v>38205</c:v>
                </c:pt>
                <c:pt idx="6">
                  <c:v>27974</c:v>
                </c:pt>
                <c:pt idx="7">
                  <c:v>101909</c:v>
                </c:pt>
                <c:pt idx="8">
                  <c:v>22802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7FF-4F1D-B6BA-E7C283054BA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VIAJEROS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 sz="11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c:rich>
      </c:tx>
      <c:layout>
        <c:manualLayout>
          <c:xMode val="edge"/>
          <c:yMode val="edge"/>
          <c:x val="0.16973671259842521"/>
          <c:y val="2.40625984251968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530364173228348"/>
          <c:y val="0.26900078740157479"/>
          <c:w val="0.66087335958005244"/>
          <c:h val="0.6230007874015748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19B-44FE-85D3-1EC30B35089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9B-44FE-85D3-1EC30B35089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19B-44FE-85D3-1EC30B35089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9B-44FE-85D3-1EC30B35089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19B-44FE-85D3-1EC30B35089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9B-44FE-85D3-1EC30B35089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19B-44FE-85D3-1EC30B35089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9B-44FE-85D3-1EC30B35089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19B-44FE-85D3-1EC30B35089F}"/>
              </c:ext>
            </c:extLst>
          </c:dPt>
          <c:dLbls>
            <c:dLbl>
              <c:idx val="0"/>
              <c:layout>
                <c:manualLayout>
                  <c:x val="1.860098506205243E-2"/>
                  <c:y val="-4.02149606299212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928805774278217E-3"/>
                  <c:y val="-4.16358267716535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736047796657014E-2"/>
                  <c:y val="2.2242454068241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024123879111895E-2"/>
                  <c:y val="5.05938254854596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266076115485582E-2"/>
                  <c:y val="3.58094488188976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0927821522309722E-2"/>
                  <c:y val="-5.94500000000000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9718503937007872E-2"/>
                  <c:y val="-4.85248031496062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6812171916010461E-2"/>
                  <c:y val="-5.65968503937008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1381841158744046E-2"/>
                  <c:y val="-3.32149606299212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[10]Mes!$A$262:$A$270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[10]Mes!$D$262:$D$270</c:f>
              <c:numCache>
                <c:formatCode>General</c:formatCode>
                <c:ptCount val="9"/>
                <c:pt idx="0">
                  <c:v>128</c:v>
                </c:pt>
                <c:pt idx="1">
                  <c:v>2028</c:v>
                </c:pt>
                <c:pt idx="2">
                  <c:v>2609</c:v>
                </c:pt>
                <c:pt idx="3">
                  <c:v>288</c:v>
                </c:pt>
                <c:pt idx="4">
                  <c:v>1134</c:v>
                </c:pt>
                <c:pt idx="5">
                  <c:v>1398</c:v>
                </c:pt>
                <c:pt idx="6">
                  <c:v>146</c:v>
                </c:pt>
                <c:pt idx="7">
                  <c:v>1160</c:v>
                </c:pt>
                <c:pt idx="8">
                  <c:v>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19B-44FE-85D3-1EC30B350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2597230634632209"/>
          <c:y val="1.891062992125984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60168459334739"/>
          <c:y val="0.23269999999999999"/>
          <c:w val="0.67037002727600215"/>
          <c:h val="0.6587318897637793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4E93-4EF0-8772-B2AAFE6AA8B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93-4EF0-8772-B2AAFE6AA8B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E93-4EF0-8772-B2AAFE6AA8B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93-4EF0-8772-B2AAFE6AA8B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E93-4EF0-8772-B2AAFE6AA8B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93-4EF0-8772-B2AAFE6AA8B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E93-4EF0-8772-B2AAFE6AA8B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93-4EF0-8772-B2AAFE6AA8B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E93-4EF0-8772-B2AAFE6AA8BA}"/>
              </c:ext>
            </c:extLst>
          </c:dPt>
          <c:dLbls>
            <c:dLbl>
              <c:idx val="0"/>
              <c:layout>
                <c:manualLayout>
                  <c:x val="1.6858971059990051E-2"/>
                  <c:y val="-3.5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226476592386739E-2"/>
                  <c:y val="-7.7190944881889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17256269124929E-3"/>
                  <c:y val="5.2686876037294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6506557298033935E-2"/>
                  <c:y val="2.1563003450221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00788325811086E-2"/>
                  <c:y val="5.2068481583716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0466582815003704E-2"/>
                  <c:y val="-2.12057150443743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0857049731528677E-2"/>
                  <c:y val="-2.70196850393700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1809308150206717E-2"/>
                  <c:y val="-6.60811023622047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6365772905837749E-2"/>
                  <c:y val="-3.63858267716535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[10]Mes!$A$262:$A$270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[10]Mes!$G$262:$G$270</c:f>
              <c:numCache>
                <c:formatCode>General</c:formatCode>
                <c:ptCount val="9"/>
                <c:pt idx="0">
                  <c:v>176</c:v>
                </c:pt>
                <c:pt idx="1">
                  <c:v>5622</c:v>
                </c:pt>
                <c:pt idx="2">
                  <c:v>7076</c:v>
                </c:pt>
                <c:pt idx="3">
                  <c:v>961</c:v>
                </c:pt>
                <c:pt idx="4">
                  <c:v>4068</c:v>
                </c:pt>
                <c:pt idx="5">
                  <c:v>1837</c:v>
                </c:pt>
                <c:pt idx="6">
                  <c:v>530</c:v>
                </c:pt>
                <c:pt idx="7">
                  <c:v>4494</c:v>
                </c:pt>
                <c:pt idx="8">
                  <c:v>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93-4EF0-8772-B2AAFE6A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27027074948964713"/>
          <c:y val="4.824624194702934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7705025601308019E-2"/>
          <c:y val="0.25545511811023625"/>
          <c:w val="0.89471903102276151"/>
          <c:h val="0.5673125984251968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[10]Mes!$O$296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[10]Mes!$M$297:$N$300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[10]Mes!$O$297:$O$300</c:f>
              <c:numCache>
                <c:formatCode>General</c:formatCode>
                <c:ptCount val="4"/>
                <c:pt idx="0">
                  <c:v>252644</c:v>
                </c:pt>
                <c:pt idx="1">
                  <c:v>48257</c:v>
                </c:pt>
                <c:pt idx="2">
                  <c:v>9625</c:v>
                </c:pt>
                <c:pt idx="3">
                  <c:v>1130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40-4EDF-83E2-2141E0C79729}"/>
            </c:ext>
          </c:extLst>
        </c:ser>
        <c:ser>
          <c:idx val="0"/>
          <c:order val="1"/>
          <c:tx>
            <c:strRef>
              <c:f>[10]Mes!$P$296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[10]Mes!$M$297:$N$300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[10]Mes!$P$297:$P$300</c:f>
              <c:numCache>
                <c:formatCode>General</c:formatCode>
                <c:ptCount val="4"/>
                <c:pt idx="0">
                  <c:v>256234</c:v>
                </c:pt>
                <c:pt idx="1">
                  <c:v>61045</c:v>
                </c:pt>
                <c:pt idx="2">
                  <c:v>7988</c:v>
                </c:pt>
                <c:pt idx="3">
                  <c:v>1287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40-4EDF-83E2-2141E0C79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86318112"/>
        <c:axId val="486319288"/>
        <c:axId val="0"/>
      </c:bar3DChart>
      <c:catAx>
        <c:axId val="4863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19288"/>
        <c:crosses val="autoZero"/>
        <c:auto val="0"/>
        <c:lblAlgn val="ctr"/>
        <c:lblOffset val="100"/>
        <c:noMultiLvlLbl val="0"/>
      </c:catAx>
      <c:valAx>
        <c:axId val="486319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18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4581181962910368"/>
          <c:y val="4.2727165354330708E-2"/>
          <c:w val="0.14814831547695884"/>
          <c:h val="0.175454724409448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8729976"/>
        <c:axId val="458729584"/>
        <c:axId val="0"/>
      </c:bar3DChart>
      <c:catAx>
        <c:axId val="458729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29584"/>
        <c:crosses val="autoZero"/>
        <c:auto val="0"/>
        <c:lblAlgn val="ctr"/>
        <c:lblOffset val="100"/>
        <c:noMultiLvlLbl val="0"/>
      </c:catAx>
      <c:valAx>
        <c:axId val="45872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29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826599800024996"/>
          <c:y val="0.87542370335021258"/>
          <c:w val="0.55033792650918623"/>
          <c:h val="8.4175437666251351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32985760209220477"/>
          <c:y val="1.02789538242393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21889055472263E-2"/>
          <c:y val="0.1918185415265303"/>
          <c:w val="0.91754122938530736"/>
          <c:h val="0.70530091401891359"/>
        </c:manualLayout>
      </c:layout>
      <c:lineChart>
        <c:grouping val="standard"/>
        <c:varyColors val="0"/>
        <c:ser>
          <c:idx val="0"/>
          <c:order val="0"/>
          <c:tx>
            <c:strRef>
              <c:f>[10]Mes!$A$319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([10]Mes!$B$318:$J$318,[10]Mes!$B$321:$D$321)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([10]Mes!$B$319:$J$319,[10]Mes!$B$322:$D$322)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  <c:pt idx="9">
                  <c:v>617100</c:v>
                </c:pt>
                <c:pt idx="10">
                  <c:v>422935</c:v>
                </c:pt>
                <c:pt idx="11">
                  <c:v>411752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BC-425A-A2DC-C338D61A0A1B}"/>
            </c:ext>
          </c:extLst>
        </c:ser>
        <c:ser>
          <c:idx val="1"/>
          <c:order val="1"/>
          <c:tx>
            <c:strRef>
              <c:f>[10]Mes!$A$320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([10]Mes!$B$318:$J$318,[10]Mes!$B$321:$D$321)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([10]Mes!$B$320:$J$320,[10]Mes!$B$323:$D$323)</c:f>
              <c:numCache>
                <c:formatCode>General</c:formatCode>
                <c:ptCount val="12"/>
                <c:pt idx="0">
                  <c:v>326554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EBC-425A-A2DC-C338D61A0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19680"/>
        <c:axId val="486324384"/>
      </c:lineChart>
      <c:catAx>
        <c:axId val="486319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4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6324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196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450043510072443"/>
          <c:y val="4.0404239683158157E-2"/>
          <c:w val="0.20250109546936199"/>
          <c:h val="0.111111659128684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5483940869789096"/>
          <c:y val="4.7283268695890628E-4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082728592162553E-2"/>
          <c:y val="0.20659497786657266"/>
          <c:w val="0.84980207685211018"/>
          <c:h val="0.6170544913229131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[10]Mes!$R$340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[10]Mes!$P$341:$Q$344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[10]Mes!$R$341:$R$344</c:f>
              <c:numCache>
                <c:formatCode>General</c:formatCode>
                <c:ptCount val="4"/>
                <c:pt idx="0">
                  <c:v>395108</c:v>
                </c:pt>
                <c:pt idx="1">
                  <c:v>77940</c:v>
                </c:pt>
                <c:pt idx="2">
                  <c:v>23871</c:v>
                </c:pt>
                <c:pt idx="3">
                  <c:v>3155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A8-475B-A80B-F03A44D6FBE8}"/>
            </c:ext>
          </c:extLst>
        </c:ser>
        <c:ser>
          <c:idx val="0"/>
          <c:order val="1"/>
          <c:tx>
            <c:strRef>
              <c:f>[10]Mes!$S$340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[10]Mes!$P$341:$Q$344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[10]Mes!$S$341:$S$344</c:f>
              <c:numCache>
                <c:formatCode>General</c:formatCode>
                <c:ptCount val="4"/>
                <c:pt idx="0">
                  <c:v>417186</c:v>
                </c:pt>
                <c:pt idx="1">
                  <c:v>97161</c:v>
                </c:pt>
                <c:pt idx="2">
                  <c:v>21803</c:v>
                </c:pt>
                <c:pt idx="3">
                  <c:v>3759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A8-475B-A80B-F03A44D6F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86322424"/>
        <c:axId val="486318504"/>
        <c:axId val="0"/>
      </c:bar3DChart>
      <c:catAx>
        <c:axId val="48632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18504"/>
        <c:crosses val="autoZero"/>
        <c:auto val="0"/>
        <c:lblAlgn val="ctr"/>
        <c:lblOffset val="100"/>
        <c:noMultiLvlLbl val="0"/>
      </c:catAx>
      <c:valAx>
        <c:axId val="486318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2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5228067540603736"/>
          <c:y val="4.207466603987934E-2"/>
          <c:w val="0.14177648093715806"/>
          <c:h val="0.1746472362596466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EVOLUCIÓN ANUAL EN ALOJAMIENTOS HOTELEROS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31345742401196647"/>
          <c:y val="2.2744991034536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84185808040123E-2"/>
          <c:y val="0.19004560692289704"/>
          <c:w val="0.92307725968731758"/>
          <c:h val="0.69870078740157482"/>
        </c:manualLayout>
      </c:layout>
      <c:lineChart>
        <c:grouping val="standard"/>
        <c:varyColors val="0"/>
        <c:ser>
          <c:idx val="0"/>
          <c:order val="0"/>
          <c:tx>
            <c:strRef>
              <c:f>[10]Mes!$A$367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([10]Mes!$B$366:$J$366,[10]Mes!$B$369:$D$369,[10]Mes!$C$369:$D$369)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([10]Mes!$B$367:$J$367,[10]Mes!$B$370:$D$370)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  <c:pt idx="9">
                  <c:v>963439</c:v>
                </c:pt>
                <c:pt idx="10">
                  <c:v>721814</c:v>
                </c:pt>
                <c:pt idx="11">
                  <c:v>663270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3E-4573-9458-E112BCE99A00}"/>
            </c:ext>
          </c:extLst>
        </c:ser>
        <c:ser>
          <c:idx val="1"/>
          <c:order val="1"/>
          <c:tx>
            <c:strRef>
              <c:f>[10]Mes!$A$368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([10]Mes!$B$366:$J$366,[10]Mes!$B$369:$D$369,[10]Mes!$C$369:$D$369)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([10]Mes!$B$368:$J$368,[10]Mes!$B$371:$D$371)</c:f>
              <c:numCache>
                <c:formatCode>General</c:formatCode>
                <c:ptCount val="12"/>
                <c:pt idx="0">
                  <c:v>539909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3E-4573-9458-E112BCE9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18896"/>
        <c:axId val="486331832"/>
      </c:lineChart>
      <c:catAx>
        <c:axId val="48631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31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6331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18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852099597475611"/>
          <c:y val="2.7027027027027029E-2"/>
          <c:w val="0.20849200413448851"/>
          <c:h val="0.1220495829110470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9828217901333761"/>
          <c:y val="1.60923727817604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53221918688733"/>
          <c:y val="0.20671114386563749"/>
          <c:w val="0.63018833360115711"/>
          <c:h val="0.6635817074589816"/>
        </c:manualLayout>
      </c:layout>
      <c:pie3DChart>
        <c:varyColors val="1"/>
        <c:ser>
          <c:idx val="0"/>
          <c:order val="0"/>
          <c:tx>
            <c:strRef>
              <c:f>[10]Mes!$D$392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ED3-40F0-9482-F3717404F50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D3-40F0-9482-F3717404F50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ED3-40F0-9482-F3717404F50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D3-40F0-9482-F3717404F50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ED3-40F0-9482-F3717404F50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D3-40F0-9482-F3717404F50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ED3-40F0-9482-F3717404F50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D3-40F0-9482-F3717404F50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ED3-40F0-9482-F3717404F50F}"/>
              </c:ext>
            </c:extLst>
          </c:dPt>
          <c:dLbls>
            <c:dLbl>
              <c:idx val="0"/>
              <c:layout>
                <c:manualLayout>
                  <c:x val="-8.6444506780070096E-3"/>
                  <c:y val="-6.45018654459616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1435802667523703E-2"/>
                  <c:y val="-0.10800899887514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0816326530612249E-3"/>
                  <c:y val="6.40394088669950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164229471316159E-2"/>
                  <c:y val="5.96431480547690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8694198939418209E-2"/>
                  <c:y val="3.4238392614716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140880562693304E-3"/>
                  <c:y val="3.26865232669812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465209705929615E-2"/>
                  <c:y val="1.09146270509289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8360800719287091E-3"/>
                  <c:y val="-8.70497930615884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3164711553912905E-2"/>
                  <c:y val="-5.77894573523137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[10]Mes!$A$393:$A$401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[10]Mes!$D$393:$D$401</c:f>
              <c:numCache>
                <c:formatCode>General</c:formatCode>
                <c:ptCount val="9"/>
                <c:pt idx="0">
                  <c:v>8726</c:v>
                </c:pt>
                <c:pt idx="1">
                  <c:v>2998</c:v>
                </c:pt>
                <c:pt idx="2">
                  <c:v>4675</c:v>
                </c:pt>
                <c:pt idx="3">
                  <c:v>1545</c:v>
                </c:pt>
                <c:pt idx="4">
                  <c:v>5474</c:v>
                </c:pt>
                <c:pt idx="5">
                  <c:v>6689</c:v>
                </c:pt>
                <c:pt idx="6">
                  <c:v>2721</c:v>
                </c:pt>
                <c:pt idx="7">
                  <c:v>2797</c:v>
                </c:pt>
                <c:pt idx="8">
                  <c:v>4719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ED3-40F0-9482-F3717404F50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3393970560960397"/>
          <c:y val="1.08700985241166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174991983468131"/>
          <c:y val="0.21000395679183317"/>
          <c:w val="0.67854544482844625"/>
          <c:h val="0.70219285403394927"/>
        </c:manualLayout>
      </c:layout>
      <c:pie3DChart>
        <c:varyColors val="1"/>
        <c:ser>
          <c:idx val="0"/>
          <c:order val="0"/>
          <c:tx>
            <c:strRef>
              <c:f>[10]Mes!$G$392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1D9-4042-8CA7-0BC519AEB47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D9-4042-8CA7-0BC519AEB47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1D9-4042-8CA7-0BC519AEB47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1D9-4042-8CA7-0BC519AEB47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1D9-4042-8CA7-0BC519AEB47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1D9-4042-8CA7-0BC519AEB47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1D9-4042-8CA7-0BC519AEB47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1D9-4042-8CA7-0BC519AEB47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1D9-4042-8CA7-0BC519AEB47C}"/>
              </c:ext>
            </c:extLst>
          </c:dPt>
          <c:dLbls>
            <c:dLbl>
              <c:idx val="0"/>
              <c:layout>
                <c:manualLayout>
                  <c:x val="-9.0258520764683325E-3"/>
                  <c:y val="-9.65140143209840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687361589189118E-2"/>
                  <c:y val="2.09093910765753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0726986681883006E-2"/>
                  <c:y val="8.73783446554046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600229307525074E-2"/>
                  <c:y val="1.67487041506746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0506499856682757E-2"/>
                  <c:y val="5.01875519328928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3687252636939179E-2"/>
                  <c:y val="8.23064325287223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151958509410283E-2"/>
                  <c:y val="-6.3409352173848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7706081707666587E-2"/>
                  <c:y val="-7.38899220512008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975872127333112E-2"/>
                  <c:y val="-2.38317572112531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[10]Mes!$A$393:$A$401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[10]Mes!$G$393:$G$401</c:f>
              <c:numCache>
                <c:formatCode>General</c:formatCode>
                <c:ptCount val="9"/>
                <c:pt idx="0">
                  <c:v>17003</c:v>
                </c:pt>
                <c:pt idx="1">
                  <c:v>7117</c:v>
                </c:pt>
                <c:pt idx="2">
                  <c:v>9486</c:v>
                </c:pt>
                <c:pt idx="3">
                  <c:v>3574</c:v>
                </c:pt>
                <c:pt idx="4">
                  <c:v>9470</c:v>
                </c:pt>
                <c:pt idx="5">
                  <c:v>11381</c:v>
                </c:pt>
                <c:pt idx="6">
                  <c:v>5691</c:v>
                </c:pt>
                <c:pt idx="7">
                  <c:v>4292</c:v>
                </c:pt>
                <c:pt idx="8">
                  <c:v>6411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1D9-4042-8CA7-0BC519AEB47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3851175204223068"/>
          <c:y val="1.66764602185920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39928308496E-2"/>
          <c:y val="0.23323578955615623"/>
          <c:w val="0.89055295054410333"/>
          <c:h val="0.6748576017550045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[10]Mes!$B$426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[10]Mes!$C$425:$E$425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[10]Mes!$C$426:$E$426</c:f>
              <c:numCache>
                <c:formatCode>General</c:formatCode>
                <c:ptCount val="3"/>
                <c:pt idx="0">
                  <c:v>38782</c:v>
                </c:pt>
                <c:pt idx="1">
                  <c:v>1823</c:v>
                </c:pt>
                <c:pt idx="2">
                  <c:v>40605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4-4260-A815-583AA94E536C}"/>
            </c:ext>
          </c:extLst>
        </c:ser>
        <c:ser>
          <c:idx val="0"/>
          <c:order val="1"/>
          <c:tx>
            <c:strRef>
              <c:f>[10]Mes!$B$427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[10]Mes!$C$425:$E$425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[10]Mes!$C$427:$E$427</c:f>
              <c:numCache>
                <c:formatCode>General</c:formatCode>
                <c:ptCount val="3"/>
                <c:pt idx="0">
                  <c:v>38554</c:v>
                </c:pt>
                <c:pt idx="1">
                  <c:v>1790</c:v>
                </c:pt>
                <c:pt idx="2">
                  <c:v>40344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34-4260-A815-583AA94E5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86329872"/>
        <c:axId val="486329480"/>
        <c:axId val="0"/>
      </c:bar3DChart>
      <c:catAx>
        <c:axId val="48632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9480"/>
        <c:crosses val="autoZero"/>
        <c:auto val="0"/>
        <c:lblAlgn val="ctr"/>
        <c:lblOffset val="100"/>
        <c:noMultiLvlLbl val="0"/>
      </c:catAx>
      <c:valAx>
        <c:axId val="486329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9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920301394909897"/>
          <c:y val="4.4284874838406402E-2"/>
          <c:w val="0.19561974696983103"/>
          <c:h val="0.1572393935832647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ALOJAMIENTOS DE TURISMO RURAL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1786684897920694"/>
          <c:y val="4.2424409448818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8671328671328672E-2"/>
          <c:y val="0.23446850393700788"/>
          <c:w val="0.93181818181818177"/>
          <c:h val="0.6731653543307086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[10]Mes!$G$426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[10]Mes!$H$425:$K$425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[10]Mes!$H$426:$K$426</c:f>
              <c:numCache>
                <c:formatCode>General</c:formatCode>
                <c:ptCount val="4"/>
                <c:pt idx="0">
                  <c:v>68013</c:v>
                </c:pt>
                <c:pt idx="1">
                  <c:v>4175</c:v>
                </c:pt>
                <c:pt idx="2">
                  <c:v>72188</c:v>
                </c:pt>
                <c:pt idx="3">
                  <c:v>6.8584371374851197E-2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4-46F3-A403-6E4B356B4452}"/>
            </c:ext>
          </c:extLst>
        </c:ser>
        <c:ser>
          <c:idx val="0"/>
          <c:order val="1"/>
          <c:tx>
            <c:strRef>
              <c:f>[10]Mes!$G$427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[10]Mes!$H$425:$K$425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[10]Mes!$H$427:$K$427</c:f>
              <c:numCache>
                <c:formatCode>General</c:formatCode>
                <c:ptCount val="4"/>
                <c:pt idx="0">
                  <c:v>70420</c:v>
                </c:pt>
                <c:pt idx="1">
                  <c:v>4005</c:v>
                </c:pt>
                <c:pt idx="2">
                  <c:v>74425</c:v>
                </c:pt>
                <c:pt idx="3">
                  <c:v>6.8608191684419839E-2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4-46F3-A403-6E4B356B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86322816"/>
        <c:axId val="486327912"/>
        <c:axId val="0"/>
      </c:bar3DChart>
      <c:catAx>
        <c:axId val="48632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7912"/>
        <c:crosses val="autoZero"/>
        <c:auto val="0"/>
        <c:lblAlgn val="ctr"/>
        <c:lblOffset val="100"/>
        <c:noMultiLvlLbl val="0"/>
      </c:catAx>
      <c:valAx>
        <c:axId val="486327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2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524475524475521"/>
          <c:y val="2.1276639953124902E-2"/>
          <c:w val="0.23825427884388706"/>
          <c:h val="0.1361704724409448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7615224175006872"/>
          <c:y val="1.635041309491485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551116428721565"/>
          <c:y val="0.14180985997439974"/>
          <c:w val="0.65795356432601981"/>
          <c:h val="0.7723940110934408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847-44A1-8CAD-F4397282D07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47-44A1-8CAD-F4397282D07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847-44A1-8CAD-F4397282D07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47-44A1-8CAD-F4397282D07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847-44A1-8CAD-F4397282D07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47-44A1-8CAD-F4397282D07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847-44A1-8CAD-F4397282D07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47-44A1-8CAD-F4397282D07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847-44A1-8CAD-F4397282D073}"/>
              </c:ext>
            </c:extLst>
          </c:dPt>
          <c:dLbls>
            <c:dLbl>
              <c:idx val="0"/>
              <c:layout>
                <c:manualLayout>
                  <c:x val="-1.5691765428705415E-2"/>
                  <c:y val="5.99600480974359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7251208588659476E-2"/>
                  <c:y val="-7.06105271323843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847-44A1-8CAD-F4397282D0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847-44A1-8CAD-F4397282D07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863813481220394E-2"/>
                  <c:y val="-7.94069275823280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7144344993225369E-2"/>
                  <c:y val="5.50193164513734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847-44A1-8CAD-F4397282D07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7101626094537219E-2"/>
                  <c:y val="4.0855145514395619E-2"/>
                </c:manualLayout>
              </c:layout>
              <c:tx>
                <c:rich>
                  <a:bodyPr/>
                  <a:lstStyle/>
                  <a:p>
                    <a:fld id="{9A356B5C-0668-4597-9274-DA89A4EB714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847-44A1-8CAD-F4397282D07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[10]Mes!$A$503:$A$511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[10]Mes!$D$503:$D$511</c:f>
              <c:numCache>
                <c:formatCode>General</c:formatCode>
                <c:ptCount val="9"/>
                <c:pt idx="0">
                  <c:v>532</c:v>
                </c:pt>
                <c:pt idx="1">
                  <c:v>1129</c:v>
                </c:pt>
                <c:pt idx="2">
                  <c:v>24</c:v>
                </c:pt>
                <c:pt idx="3">
                  <c:v>0</c:v>
                </c:pt>
                <c:pt idx="4">
                  <c:v>2038</c:v>
                </c:pt>
                <c:pt idx="5">
                  <c:v>464</c:v>
                </c:pt>
                <c:pt idx="6">
                  <c:v>0</c:v>
                </c:pt>
                <c:pt idx="7">
                  <c:v>648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847-44A1-8CAD-F4397282D07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0785012143762231"/>
          <c:y val="3.214418549440113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87670529562183"/>
          <c:y val="0.20106991651169231"/>
          <c:w val="0.71093189214598385"/>
          <c:h val="0.731274482649467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6A2C-4D63-A268-13C28C0FD2D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A2C-4D63-A268-13C28C0FD2D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A2C-4D63-A268-13C28C0FD2D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A2C-4D63-A268-13C28C0FD2D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A2C-4D63-A268-13C28C0FD2D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A2C-4D63-A268-13C28C0FD2D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A2C-4D63-A268-13C28C0FD2D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A2C-4D63-A268-13C28C0FD2D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A2C-4D63-A268-13C28C0FD2D6}"/>
              </c:ext>
            </c:extLst>
          </c:dPt>
          <c:dLbls>
            <c:dLbl>
              <c:idx val="0"/>
              <c:layout>
                <c:manualLayout>
                  <c:x val="8.1873611863522155E-3"/>
                  <c:y val="6.11035340465139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54389559835821E-2"/>
                  <c:y val="-7.12167134887033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0724238299172167E-2"/>
                  <c:y val="-3.56368456455505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A2C-4D63-A268-13C28C0FD2D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846155813029241E-2"/>
                  <c:y val="-5.50306651367071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3916514449832612E-2"/>
                  <c:y val="9.6966327701499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A2C-4D63-A268-13C28C0FD2D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A2C-4D63-A268-13C28C0FD2D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[10]Mes!$A$503:$A$511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[10]Mes!$G$503:$G$511</c:f>
              <c:numCache>
                <c:formatCode>General</c:formatCode>
                <c:ptCount val="9"/>
                <c:pt idx="0">
                  <c:v>807</c:v>
                </c:pt>
                <c:pt idx="1">
                  <c:v>1430</c:v>
                </c:pt>
                <c:pt idx="2">
                  <c:v>71</c:v>
                </c:pt>
                <c:pt idx="3">
                  <c:v>0</c:v>
                </c:pt>
                <c:pt idx="4">
                  <c:v>2038</c:v>
                </c:pt>
                <c:pt idx="5">
                  <c:v>698</c:v>
                </c:pt>
                <c:pt idx="6">
                  <c:v>0</c:v>
                </c:pt>
                <c:pt idx="7">
                  <c:v>936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A2C-4D63-A268-13C28C0FD2D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6868298592131895"/>
          <c:y val="2.344390738286427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0.15102040816326531"/>
          <c:w val="0.8835017949210382"/>
          <c:h val="0.7575278708973259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[10]Mes!$B$539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[10]Mes!$C$538:$E$538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[10]Mes!$C$539:$E$539</c:f>
              <c:numCache>
                <c:formatCode>General</c:formatCode>
                <c:ptCount val="3"/>
                <c:pt idx="0">
                  <c:v>986</c:v>
                </c:pt>
                <c:pt idx="1">
                  <c:v>2285</c:v>
                </c:pt>
                <c:pt idx="2">
                  <c:v>3271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1-49A9-A4DF-0E85C3AA5A60}"/>
            </c:ext>
          </c:extLst>
        </c:ser>
        <c:ser>
          <c:idx val="0"/>
          <c:order val="1"/>
          <c:tx>
            <c:strRef>
              <c:f>[10]Mes!$B$540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[10]Mes!$C$538:$E$538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[10]Mes!$C$540:$E$540</c:f>
              <c:numCache>
                <c:formatCode>General</c:formatCode>
                <c:ptCount val="3"/>
                <c:pt idx="0">
                  <c:v>1146</c:v>
                </c:pt>
                <c:pt idx="1">
                  <c:v>3689</c:v>
                </c:pt>
                <c:pt idx="2">
                  <c:v>4835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1-49A9-A4DF-0E85C3AA5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86332616"/>
        <c:axId val="486320464"/>
        <c:axId val="0"/>
      </c:bar3DChart>
      <c:catAx>
        <c:axId val="48633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0464"/>
        <c:crosses val="autoZero"/>
        <c:auto val="0"/>
        <c:lblAlgn val="ctr"/>
        <c:lblOffset val="100"/>
        <c:noMultiLvlLbl val="0"/>
      </c:catAx>
      <c:valAx>
        <c:axId val="486320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32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12094665465127"/>
          <c:y val="2.4489795918367346E-2"/>
          <c:w val="0.1937220605398059"/>
          <c:h val="0.1553648553831761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CAMPAMENTOS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0291987265850323"/>
          <c:y val="4.24245540735979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23047877181181498"/>
          <c:w val="0.89924037848330052"/>
          <c:h val="0.6766909349899100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[10]Mes!$G$539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[10]Mes!$H$538:$K$538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[10]Mes!$H$539:$K$539</c:f>
              <c:numCache>
                <c:formatCode>General</c:formatCode>
                <c:ptCount val="4"/>
                <c:pt idx="0">
                  <c:v>1815</c:v>
                </c:pt>
                <c:pt idx="1">
                  <c:v>2558</c:v>
                </c:pt>
                <c:pt idx="2">
                  <c:v>4373</c:v>
                </c:pt>
                <c:pt idx="3">
                  <c:v>1.4255862246577843E-2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F0-4D74-A99A-0A5E60D76250}"/>
            </c:ext>
          </c:extLst>
        </c:ser>
        <c:ser>
          <c:idx val="0"/>
          <c:order val="1"/>
          <c:tx>
            <c:strRef>
              <c:f>[10]Mes!$G$540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[10]Mes!$H$538:$K$538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[10]Mes!$H$540:$K$540</c:f>
              <c:numCache>
                <c:formatCode>General</c:formatCode>
                <c:ptCount val="4"/>
                <c:pt idx="0">
                  <c:v>1881</c:v>
                </c:pt>
                <c:pt idx="1">
                  <c:v>4099</c:v>
                </c:pt>
                <c:pt idx="2">
                  <c:v>5980</c:v>
                </c:pt>
                <c:pt idx="3">
                  <c:v>2.0762374965714307E-2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F0-4D74-A99A-0A5E60D7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86323992"/>
        <c:axId val="486324776"/>
        <c:axId val="0"/>
      </c:bar3DChart>
      <c:catAx>
        <c:axId val="486323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4776"/>
        <c:crosses val="autoZero"/>
        <c:auto val="0"/>
        <c:lblAlgn val="ctr"/>
        <c:lblOffset val="100"/>
        <c:noMultiLvlLbl val="0"/>
      </c:catAx>
      <c:valAx>
        <c:axId val="486324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3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923727112821544"/>
          <c:y val="2.4489795918367346E-2"/>
          <c:w val="0.15935685700456859"/>
          <c:h val="0.170813120721718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7775496886226528"/>
          <c:y val="4.1366675899180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21973252087207693"/>
          <c:w val="0.9299216173726691"/>
          <c:h val="0.67236180904522613"/>
        </c:manualLayout>
      </c:layout>
      <c:lineChart>
        <c:grouping val="standard"/>
        <c:varyColors val="0"/>
        <c:ser>
          <c:idx val="0"/>
          <c:order val="0"/>
          <c:tx>
            <c:strRef>
              <c:f>[10]Mes!$A$564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([10]Mes!$B$563:$J$563,[10]Mes!$B$566:$D$566)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([10]Mes!$B$564:$J$564,[10]Mes!$B$567:$D$567)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  <c:pt idx="9">
                  <c:v>12166</c:v>
                </c:pt>
                <c:pt idx="10">
                  <c:v>5510</c:v>
                </c:pt>
                <c:pt idx="11">
                  <c:v>3190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D2-41FF-975A-F5F888F7FFE4}"/>
            </c:ext>
          </c:extLst>
        </c:ser>
        <c:ser>
          <c:idx val="1"/>
          <c:order val="1"/>
          <c:tx>
            <c:strRef>
              <c:f>[10]Mes!$A$565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([10]Mes!$B$563:$J$563,[10]Mes!$B$566:$D$566)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([10]Mes!$B$565:$J$565,[10]Mes!$B$568:$D$568)</c:f>
              <c:numCache>
                <c:formatCode>General</c:formatCode>
                <c:ptCount val="12"/>
                <c:pt idx="0">
                  <c:v>4835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D2-41FF-975A-F5F888F7F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26736"/>
        <c:axId val="486326344"/>
      </c:lineChart>
      <c:catAx>
        <c:axId val="486326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6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6326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6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505695356073547"/>
          <c:y val="3.1575594507972933E-2"/>
          <c:w val="0.19751570150454351"/>
          <c:h val="0.1255244727574882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7682386536446894"/>
          <c:y val="2.98726838249696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0466290594272732"/>
          <c:w val="0.91960931630353115"/>
          <c:h val="0.70343048536843344"/>
        </c:manualLayout>
      </c:layout>
      <c:lineChart>
        <c:grouping val="standard"/>
        <c:varyColors val="0"/>
        <c:ser>
          <c:idx val="0"/>
          <c:order val="0"/>
          <c:tx>
            <c:strRef>
              <c:f>[10]Mes!$A$585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([10]Mes!$B$584:$J$584,[10]Mes!$B$587:$D$587)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([10]Mes!$B$585:$J$585,[10]Mes!$B$588:$D$588)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  <c:pt idx="10">
                  <c:v>8362</c:v>
                </c:pt>
                <c:pt idx="11">
                  <c:v>5100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6D-46C2-8D51-48D80B30749A}"/>
            </c:ext>
          </c:extLst>
        </c:ser>
        <c:ser>
          <c:idx val="1"/>
          <c:order val="1"/>
          <c:tx>
            <c:strRef>
              <c:f>[10]Mes!$A$586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([10]Mes!$B$584:$J$584,[10]Mes!$B$587:$D$587)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([10]Mes!$B$586:$J$586,[10]Mes!$B$589:$D$589)</c:f>
              <c:numCache>
                <c:formatCode>General</c:formatCode>
                <c:ptCount val="12"/>
                <c:pt idx="0">
                  <c:v>5980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6D-46C2-8D51-48D80B307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25560"/>
        <c:axId val="486333008"/>
      </c:lineChart>
      <c:catAx>
        <c:axId val="486325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33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633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6325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31622790713396"/>
          <c:y val="2.2123941604893192E-2"/>
          <c:w val="0.20667846642560239"/>
          <c:h val="0.1382912210600540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231243549813828"/>
          <c:y val="1.622603992682732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785754949272413"/>
          <c:y val="0.22488109440865348"/>
          <c:w val="0.68017828564112393"/>
          <c:h val="0.7707038892865664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328-434E-88CD-F774DEC4EE6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28-434E-88CD-F774DEC4EE6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328-434E-88CD-F774DEC4EE6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28-434E-88CD-F774DEC4EE6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328-434E-88CD-F774DEC4EE6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28-434E-88CD-F774DEC4EE6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328-434E-88CD-F774DEC4EE6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28-434E-88CD-F774DEC4EE6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328-434E-88CD-F774DEC4EE61}"/>
              </c:ext>
            </c:extLst>
          </c:dPt>
          <c:dLbls>
            <c:dLbl>
              <c:idx val="0"/>
              <c:layout>
                <c:manualLayout>
                  <c:x val="7.7908543517621887E-3"/>
                  <c:y val="-1.99984443972110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623176061400654E-3"/>
                  <c:y val="-9.94627002057871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662584465809384"/>
                  <c:y val="-3.38232720909886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737331846486104E-2"/>
                  <c:y val="-3.05925395689175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4169188534849154E-2"/>
                  <c:y val="-0.170840292690686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6.7697144286430547E-3"/>
                  <c:y val="-5.34327527240913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9.4462848871648131E-3"/>
                  <c:y val="-5.04899255224384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362447955900331E-2"/>
                  <c:y val="-1.70551976457488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7910608021726171E-2"/>
                  <c:y val="-4.89261050258083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[10]Mes!$A$615:$A$623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[10]Mes!$D$615:$D$623</c:f>
              <c:numCache>
                <c:formatCode>General</c:formatCode>
                <c:ptCount val="9"/>
                <c:pt idx="0">
                  <c:v>246</c:v>
                </c:pt>
                <c:pt idx="1">
                  <c:v>532</c:v>
                </c:pt>
                <c:pt idx="2">
                  <c:v>1649</c:v>
                </c:pt>
                <c:pt idx="3">
                  <c:v>100</c:v>
                </c:pt>
                <c:pt idx="4">
                  <c:v>69</c:v>
                </c:pt>
                <c:pt idx="5">
                  <c:v>497</c:v>
                </c:pt>
                <c:pt idx="6">
                  <c:v>53</c:v>
                </c:pt>
                <c:pt idx="7">
                  <c:v>220</c:v>
                </c:pt>
                <c:pt idx="8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328-434E-88CD-F774DEC4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s-ES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1345887604115908"/>
          <c:y val="2.209353855893641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57407921158427"/>
          <c:y val="0.23382107387330353"/>
          <c:w val="0.72058909639178292"/>
          <c:h val="0.716152811300597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0E0-4D8A-9BBB-E1EB09860FF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E0-4D8A-9BBB-E1EB09860FF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0E0-4D8A-9BBB-E1EB09860FF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E0-4D8A-9BBB-E1EB09860FF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0E0-4D8A-9BBB-E1EB09860FF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E0-4D8A-9BBB-E1EB09860FF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0E0-4D8A-9BBB-E1EB09860FF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E0-4D8A-9BBB-E1EB09860FF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0E0-4D8A-9BBB-E1EB09860FFB}"/>
              </c:ext>
            </c:extLst>
          </c:dPt>
          <c:dLbls>
            <c:dLbl>
              <c:idx val="0"/>
              <c:layout>
                <c:manualLayout>
                  <c:x val="1.5342047926322322E-2"/>
                  <c:y val="-7.20477815648121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755880885773751E-3"/>
                  <c:y val="-5.24402751016894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3686338301358203"/>
                  <c:y val="-2.01005025125628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837435633687442E-4"/>
                  <c:y val="4.11446998773395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9712388276993806E-3"/>
                  <c:y val="-9.33458631741384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4048227753301084E-3"/>
                  <c:y val="-6.28022704783132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699697675108881E-4"/>
                  <c:y val="-5.67711105077382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7910416487853777E-2"/>
                  <c:y val="-3.79014242674335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030844783323638E-2"/>
                  <c:y val="-1.51750880386182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[10]Mes!$A$615:$A$623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[10]Mes!$G$615:$G$623</c:f>
              <c:numCache>
                <c:formatCode>General</c:formatCode>
                <c:ptCount val="9"/>
                <c:pt idx="0">
                  <c:v>694</c:v>
                </c:pt>
                <c:pt idx="1">
                  <c:v>672</c:v>
                </c:pt>
                <c:pt idx="2">
                  <c:v>1902</c:v>
                </c:pt>
                <c:pt idx="3">
                  <c:v>164</c:v>
                </c:pt>
                <c:pt idx="4">
                  <c:v>475</c:v>
                </c:pt>
                <c:pt idx="5">
                  <c:v>551</c:v>
                </c:pt>
                <c:pt idx="6">
                  <c:v>106</c:v>
                </c:pt>
                <c:pt idx="7">
                  <c:v>423</c:v>
                </c:pt>
                <c:pt idx="8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0E0-4D8A-9BBB-E1EB0986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1933616444011914"/>
          <c:y val="3.4203000744309989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0.15102040816326531"/>
          <c:w val="0.8870405952576611"/>
          <c:h val="0.7570729032005327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[11]Mes!$B$651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[11]Mes!$C$650:$E$650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[11]Mes!$C$651:$E$651</c:f>
              <c:numCache>
                <c:formatCode>General</c:formatCode>
                <c:ptCount val="3"/>
                <c:pt idx="0">
                  <c:v>2462</c:v>
                </c:pt>
                <c:pt idx="1">
                  <c:v>815</c:v>
                </c:pt>
                <c:pt idx="2">
                  <c:v>3277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0B-4F03-BA71-79AC9210A840}"/>
            </c:ext>
          </c:extLst>
        </c:ser>
        <c:ser>
          <c:idx val="0"/>
          <c:order val="1"/>
          <c:tx>
            <c:strRef>
              <c:f>[11]Mes!$B$652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[11]Mes!$C$650:$E$650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[11]Mes!$C$652:$E$652</c:f>
              <c:numCache>
                <c:formatCode>General</c:formatCode>
                <c:ptCount val="3"/>
                <c:pt idx="0">
                  <c:v>2614</c:v>
                </c:pt>
                <c:pt idx="1">
                  <c:v>801</c:v>
                </c:pt>
                <c:pt idx="2">
                  <c:v>3415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0B-4F03-BA71-79AC9210A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3639584"/>
        <c:axId val="453641152"/>
        <c:axId val="0"/>
      </c:bar3DChart>
      <c:catAx>
        <c:axId val="4536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1152"/>
        <c:crosses val="autoZero"/>
        <c:auto val="0"/>
        <c:lblAlgn val="ctr"/>
        <c:lblOffset val="100"/>
        <c:noMultiLvlLbl val="0"/>
      </c:catAx>
      <c:valAx>
        <c:axId val="453641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39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049913002447726"/>
          <c:y val="2.4489795918367346E-2"/>
          <c:w val="0.18634389100238871"/>
          <c:h val="0.1405625416225956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6483878812273068"/>
          <c:y val="1.63917322834645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370093876912322E-2"/>
          <c:y val="0.22520629921259844"/>
          <c:w val="0.93464602863789858"/>
          <c:h val="0.58922677165354331"/>
        </c:manualLayout>
      </c:layout>
      <c:lineChart>
        <c:grouping val="standard"/>
        <c:varyColors val="0"/>
        <c:ser>
          <c:idx val="0"/>
          <c:order val="0"/>
          <c:tx>
            <c:strRef>
              <c:f>[11]Mes!$A$676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([11]Mes!$B$675:$J$675,[11]Mes!$B$678:$D$678)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([11]Mes!$B$676:$J$676,[11]Mes!$B$679:$D$679)</c:f>
              <c:numCache>
                <c:formatCode>General</c:formatCode>
                <c:ptCount val="12"/>
                <c:pt idx="0">
                  <c:v>3277</c:v>
                </c:pt>
                <c:pt idx="1">
                  <c:v>8489</c:v>
                </c:pt>
                <c:pt idx="2">
                  <c:v>16398</c:v>
                </c:pt>
                <c:pt idx="3">
                  <c:v>56719</c:v>
                </c:pt>
                <c:pt idx="4">
                  <c:v>71153</c:v>
                </c:pt>
                <c:pt idx="5">
                  <c:v>53612</c:v>
                </c:pt>
                <c:pt idx="6">
                  <c:v>48805</c:v>
                </c:pt>
                <c:pt idx="7">
                  <c:v>54485</c:v>
                </c:pt>
                <c:pt idx="8">
                  <c:v>49953</c:v>
                </c:pt>
                <c:pt idx="9">
                  <c:v>32162</c:v>
                </c:pt>
                <c:pt idx="10">
                  <c:v>10117</c:v>
                </c:pt>
                <c:pt idx="11">
                  <c:v>5141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F9-4EE8-9092-94791B956A32}"/>
            </c:ext>
          </c:extLst>
        </c:ser>
        <c:ser>
          <c:idx val="1"/>
          <c:order val="1"/>
          <c:tx>
            <c:strRef>
              <c:f>[11]Mes!$A$677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([11]Mes!$B$675:$J$675,[11]Mes!$B$678:$D$678)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([11]Mes!$B$677:$J$677,[11]Mes!$B$680:$D$680)</c:f>
              <c:numCache>
                <c:formatCode>General</c:formatCode>
                <c:ptCount val="12"/>
                <c:pt idx="0">
                  <c:v>3415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F9-4EE8-9092-94791B956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40760"/>
        <c:axId val="453640368"/>
      </c:lineChart>
      <c:catAx>
        <c:axId val="453640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0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3640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0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387998624772537"/>
          <c:y val="4.1701181102362206E-2"/>
          <c:w val="0.20977585469547935"/>
          <c:h val="0.1308763779527558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3144841692085786"/>
          <c:y val="7.4244094488188977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22510196850393702"/>
          <c:w val="0.89924037848330052"/>
          <c:h val="0.6825318897637795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[11]Mes!$G$651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[11]Mes!$H$650:$K$650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[11]Mes!$H$651:$K$651</c:f>
              <c:numCache>
                <c:formatCode>General</c:formatCode>
                <c:ptCount val="4"/>
                <c:pt idx="0">
                  <c:v>3921</c:v>
                </c:pt>
                <c:pt idx="1">
                  <c:v>1381</c:v>
                </c:pt>
                <c:pt idx="2">
                  <c:v>5302</c:v>
                </c:pt>
                <c:pt idx="3">
                  <c:v>2.8130156355282491E-2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EA-4BCE-A1C0-AD11C97DAF5E}"/>
            </c:ext>
          </c:extLst>
        </c:ser>
        <c:ser>
          <c:idx val="0"/>
          <c:order val="1"/>
          <c:tx>
            <c:strRef>
              <c:f>[11]Mes!$G$652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[11]Mes!$H$650:$K$650</c:f>
              <c:strCache>
                <c:ptCount val="4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  <c:pt idx="3">
                  <c:v>Ocupación</c:v>
                </c:pt>
              </c:strCache>
            </c:strRef>
          </c:cat>
          <c:val>
            <c:numRef>
              <c:f>[11]Mes!$H$652:$K$652</c:f>
              <c:numCache>
                <c:formatCode>General</c:formatCode>
                <c:ptCount val="4"/>
                <c:pt idx="0">
                  <c:v>3632</c:v>
                </c:pt>
                <c:pt idx="1">
                  <c:v>1404</c:v>
                </c:pt>
                <c:pt idx="2">
                  <c:v>5036</c:v>
                </c:pt>
                <c:pt idx="3">
                  <c:v>3.3793894820193127E-2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EA-4BCE-A1C0-AD11C97DA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3643504"/>
        <c:axId val="453643112"/>
        <c:axId val="0"/>
      </c:bar3DChart>
      <c:catAx>
        <c:axId val="45364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3112"/>
        <c:crosses val="autoZero"/>
        <c:auto val="0"/>
        <c:lblAlgn val="ctr"/>
        <c:lblOffset val="100"/>
        <c:noMultiLvlLbl val="0"/>
      </c:catAx>
      <c:valAx>
        <c:axId val="453643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35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481603650894986"/>
          <c:y val="2.4489795918367346E-2"/>
          <c:w val="0.16377799058901421"/>
          <c:h val="0.150612204724409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7449915661376576"/>
          <c:y val="2.1906915100959175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1523738988072036"/>
          <c:w val="0.91960931630353115"/>
          <c:h val="0.69331098464177121"/>
        </c:manualLayout>
      </c:layout>
      <c:lineChart>
        <c:grouping val="standard"/>
        <c:varyColors val="0"/>
        <c:ser>
          <c:idx val="0"/>
          <c:order val="0"/>
          <c:tx>
            <c:strRef>
              <c:f>[11]Mes!$A$697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([11]Mes!$B$696:$J$696,[11]Mes!$B$699:$D$699)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([11]Mes!$B$697:$J$697,[11]Mes!$B$700:$D$700)</c:f>
              <c:numCache>
                <c:formatCode>General</c:formatCode>
                <c:ptCount val="12"/>
                <c:pt idx="0">
                  <c:v>5302</c:v>
                </c:pt>
                <c:pt idx="1">
                  <c:v>14253</c:v>
                </c:pt>
                <c:pt idx="2">
                  <c:v>24563</c:v>
                </c:pt>
                <c:pt idx="3">
                  <c:v>75546</c:v>
                </c:pt>
                <c:pt idx="4">
                  <c:v>81998</c:v>
                </c:pt>
                <c:pt idx="5">
                  <c:v>68337</c:v>
                </c:pt>
                <c:pt idx="6">
                  <c:v>103203</c:v>
                </c:pt>
                <c:pt idx="7">
                  <c:v>115266</c:v>
                </c:pt>
                <c:pt idx="8">
                  <c:v>58113</c:v>
                </c:pt>
                <c:pt idx="9">
                  <c:v>39072</c:v>
                </c:pt>
                <c:pt idx="10">
                  <c:v>14009</c:v>
                </c:pt>
                <c:pt idx="11">
                  <c:v>9616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08-475A-986B-7686A71FB063}"/>
            </c:ext>
          </c:extLst>
        </c:ser>
        <c:ser>
          <c:idx val="1"/>
          <c:order val="1"/>
          <c:tx>
            <c:strRef>
              <c:f>[11]Mes!$A$698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([11]Mes!$B$696:$J$696,[11]Mes!$B$699:$D$699)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([11]Mes!$B$698:$J$698,[11]Mes!$B$701:$D$701)</c:f>
              <c:numCache>
                <c:formatCode>General</c:formatCode>
                <c:ptCount val="12"/>
                <c:pt idx="0">
                  <c:v>5036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08-475A-986B-7686A71FB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45464"/>
        <c:axId val="453645072"/>
      </c:lineChart>
      <c:catAx>
        <c:axId val="453645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5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364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54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33741152983138"/>
          <c:y val="4.1926015436189297E-2"/>
          <c:w val="0.21041550663028352"/>
          <c:h val="0.1235873547984719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Nº DE ESTABLECIMIENTOS</a:t>
            </a:r>
          </a:p>
        </c:rich>
      </c:tx>
      <c:layout>
        <c:manualLayout>
          <c:xMode val="edge"/>
          <c:yMode val="edge"/>
          <c:x val="0.31315333966874831"/>
          <c:y val="2.569945547851294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4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297906583628425E-2"/>
          <c:y val="0.15625"/>
          <c:w val="0.93739579598237233"/>
          <c:h val="0.71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'[10]Oferta '!$A$7</c:f>
              <c:strCache>
                <c:ptCount val="1"/>
                <c:pt idx="0">
                  <c:v>ENERO_2017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('[10]Oferta '!$B$5,'[10]Oferta '!$D$5,'[10]Oferta '!$F$5,'[10]Oferta '!$H$5,'[10]Oferta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('[10]Oferta '!$B$7,'[10]Oferta '!$D$7,'[10]Oferta '!$F$7,'[10]Oferta '!$H$7,'[10]Oferta '!$J$7)</c:f>
              <c:numCache>
                <c:formatCode>General</c:formatCode>
                <c:ptCount val="5"/>
                <c:pt idx="0">
                  <c:v>1893</c:v>
                </c:pt>
                <c:pt idx="1">
                  <c:v>118</c:v>
                </c:pt>
                <c:pt idx="2">
                  <c:v>3840</c:v>
                </c:pt>
                <c:pt idx="3">
                  <c:v>264</c:v>
                </c:pt>
                <c:pt idx="4">
                  <c:v>6115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28-49A3-9358-37279C9ECC1E}"/>
            </c:ext>
          </c:extLst>
        </c:ser>
        <c:ser>
          <c:idx val="1"/>
          <c:order val="1"/>
          <c:tx>
            <c:strRef>
              <c:f>'[10]Oferta '!$A$8</c:f>
              <c:strCache>
                <c:ptCount val="1"/>
                <c:pt idx="0">
                  <c:v>ENERO_2018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('[10]Oferta '!$B$5,'[10]Oferta '!$D$5,'[10]Oferta '!$F$5,'[10]Oferta '!$H$5,'[10]Oferta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('[10]Oferta '!$B$8,'[10]Oferta '!$D$8,'[10]Oferta '!$F$8,'[10]Oferta '!$H$8,'[10]Oferta '!$J$8)</c:f>
              <c:numCache>
                <c:formatCode>General</c:formatCode>
                <c:ptCount val="5"/>
                <c:pt idx="0">
                  <c:v>1897</c:v>
                </c:pt>
                <c:pt idx="1">
                  <c:v>118</c:v>
                </c:pt>
                <c:pt idx="2">
                  <c:v>3956</c:v>
                </c:pt>
                <c:pt idx="3">
                  <c:v>283</c:v>
                </c:pt>
                <c:pt idx="4">
                  <c:v>6254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28-49A3-9358-37279C9EC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3644288"/>
        <c:axId val="453646248"/>
        <c:axId val="0"/>
      </c:bar3DChart>
      <c:catAx>
        <c:axId val="4536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s-ES"/>
          </a:p>
        </c:txPr>
        <c:crossAx val="453646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3646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453644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495897935004787"/>
          <c:y val="1.8749999999999999E-2"/>
          <c:w val="0.2148903720031792"/>
          <c:h val="0.1187499999999999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50336802305305E-2"/>
          <c:y val="0.29677801902669143"/>
          <c:w val="0.89329148541746972"/>
          <c:h val="0.539332583427071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Nº DE PLAZAS</a:t>
            </a:r>
          </a:p>
        </c:rich>
      </c:tx>
      <c:layout>
        <c:manualLayout>
          <c:xMode val="edge"/>
          <c:yMode val="edge"/>
          <c:x val="0.34202317505071694"/>
          <c:y val="3.91618110236220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5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864077669902911"/>
          <c:y val="0.14828464566929134"/>
          <c:w val="0.79029126213592249"/>
          <c:h val="0.75934921259842525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'[10]Oferta '!$A$7</c:f>
              <c:strCache>
                <c:ptCount val="1"/>
                <c:pt idx="0">
                  <c:v>ENERO_2017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('[10]Oferta '!$B$5,'[10]Oferta '!$D$5,'[10]Oferta '!$F$5,'[10]Oferta '!$H$5,'[10]Oferta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('[10]Oferta '!$C$7,'[10]Oferta '!$E$7,'[10]Oferta '!$G$7,'[10]Oferta '!$I$7,'[10]Oferta '!$K$7)</c:f>
              <c:numCache>
                <c:formatCode>General</c:formatCode>
                <c:ptCount val="5"/>
                <c:pt idx="0">
                  <c:v>71393</c:v>
                </c:pt>
                <c:pt idx="1">
                  <c:v>42612</c:v>
                </c:pt>
                <c:pt idx="2">
                  <c:v>33953</c:v>
                </c:pt>
                <c:pt idx="3">
                  <c:v>11008</c:v>
                </c:pt>
                <c:pt idx="4">
                  <c:v>158966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B4-45F1-8685-9750FF90CECA}"/>
            </c:ext>
          </c:extLst>
        </c:ser>
        <c:ser>
          <c:idx val="1"/>
          <c:order val="1"/>
          <c:tx>
            <c:strRef>
              <c:f>'[10]Oferta '!$A$8</c:f>
              <c:strCache>
                <c:ptCount val="1"/>
                <c:pt idx="0">
                  <c:v>ENERO_2018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('[10]Oferta '!$B$5,'[10]Oferta '!$D$5,'[10]Oferta '!$F$5,'[10]Oferta '!$H$5,'[10]Oferta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('[10]Oferta '!$C$8,'[10]Oferta '!$E$8,'[10]Oferta '!$G$8,'[10]Oferta '!$I$8,'[10]Oferta '!$K$8)</c:f>
              <c:numCache>
                <c:formatCode>General</c:formatCode>
                <c:ptCount val="5"/>
                <c:pt idx="0">
                  <c:v>71402</c:v>
                </c:pt>
                <c:pt idx="1">
                  <c:v>42630</c:v>
                </c:pt>
                <c:pt idx="2">
                  <c:v>34993</c:v>
                </c:pt>
                <c:pt idx="3">
                  <c:v>11849</c:v>
                </c:pt>
                <c:pt idx="4">
                  <c:v>160874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B4-45F1-8685-9750FF90C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3647032"/>
        <c:axId val="453647816"/>
        <c:axId val="0"/>
      </c:bar3DChart>
      <c:catAx>
        <c:axId val="453647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453647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364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453647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435923770398252"/>
          <c:y val="1.8633568628640317E-2"/>
          <c:w val="0.20816501198219789"/>
          <c:h val="0.111801411771841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Nº DE ESTABLECIMIENTOS</a:t>
            </a:r>
          </a:p>
        </c:rich>
      </c:tx>
      <c:layout>
        <c:manualLayout>
          <c:xMode val="edge"/>
          <c:yMode val="edge"/>
          <c:x val="0.35547572787167836"/>
          <c:y val="2.71895013123359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6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2064631956912057E-2"/>
          <c:y val="0.19477200349956256"/>
          <c:w val="0.95691202872531411"/>
          <c:h val="0.70327069116360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'[10]Oferta '!$B$38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'[10]Oferta '!$A$40:$A$48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'[10]Oferta '!$B$40:$B$48</c:f>
              <c:numCache>
                <c:formatCode>General</c:formatCode>
                <c:ptCount val="9"/>
                <c:pt idx="0">
                  <c:v>51</c:v>
                </c:pt>
                <c:pt idx="1">
                  <c:v>135</c:v>
                </c:pt>
                <c:pt idx="2">
                  <c:v>92</c:v>
                </c:pt>
                <c:pt idx="3">
                  <c:v>33</c:v>
                </c:pt>
                <c:pt idx="4">
                  <c:v>108</c:v>
                </c:pt>
                <c:pt idx="5">
                  <c:v>62</c:v>
                </c:pt>
                <c:pt idx="6">
                  <c:v>39</c:v>
                </c:pt>
                <c:pt idx="7">
                  <c:v>81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AC-448F-A0E9-04B24CE0E1B0}"/>
            </c:ext>
          </c:extLst>
        </c:ser>
        <c:ser>
          <c:idx val="1"/>
          <c:order val="1"/>
          <c:tx>
            <c:strRef>
              <c:f>'[10]Oferta '!$D$38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'[10]Oferta '!$D$40:$D$48</c:f>
              <c:numCache>
                <c:formatCode>General</c:formatCode>
                <c:ptCount val="9"/>
                <c:pt idx="0">
                  <c:v>82</c:v>
                </c:pt>
                <c:pt idx="1">
                  <c:v>116</c:v>
                </c:pt>
                <c:pt idx="2">
                  <c:v>201</c:v>
                </c:pt>
                <c:pt idx="3">
                  <c:v>60</c:v>
                </c:pt>
                <c:pt idx="4">
                  <c:v>111</c:v>
                </c:pt>
                <c:pt idx="5">
                  <c:v>73</c:v>
                </c:pt>
                <c:pt idx="6">
                  <c:v>84</c:v>
                </c:pt>
                <c:pt idx="7">
                  <c:v>63</c:v>
                </c:pt>
                <c:pt idx="8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AC-448F-A0E9-04B24CE0E1B0}"/>
            </c:ext>
          </c:extLst>
        </c:ser>
        <c:ser>
          <c:idx val="2"/>
          <c:order val="2"/>
          <c:tx>
            <c:strRef>
              <c:f>'[10]Oferta '!$F$38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014B3A"/>
            </a:solidFill>
            <a:ln w="25400">
              <a:noFill/>
            </a:ln>
          </c:spPr>
          <c:invertIfNegative val="0"/>
          <c:val>
            <c:numRef>
              <c:f>'[10]Oferta '!$F$40:$F$48</c:f>
              <c:numCache>
                <c:formatCode>General</c:formatCode>
                <c:ptCount val="9"/>
                <c:pt idx="0">
                  <c:v>13</c:v>
                </c:pt>
                <c:pt idx="1">
                  <c:v>77</c:v>
                </c:pt>
                <c:pt idx="2">
                  <c:v>122</c:v>
                </c:pt>
                <c:pt idx="3">
                  <c:v>23</c:v>
                </c:pt>
                <c:pt idx="4">
                  <c:v>50</c:v>
                </c:pt>
                <c:pt idx="5">
                  <c:v>26</c:v>
                </c:pt>
                <c:pt idx="6">
                  <c:v>21</c:v>
                </c:pt>
                <c:pt idx="7">
                  <c:v>48</c:v>
                </c:pt>
                <c:pt idx="8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AC-448F-A0E9-04B24CE0E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3648600"/>
        <c:axId val="453648992"/>
        <c:axId val="0"/>
      </c:bar3DChart>
      <c:catAx>
        <c:axId val="453648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453648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3648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8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rgbClr val="014B3A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872015090672645"/>
          <c:y val="1.9607918228853511E-2"/>
          <c:w val="0.17050773825685583"/>
          <c:h val="0.1458831146106736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8277860765796559"/>
          <c:y val="2.8403038816127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20192854033949273"/>
          <c:w val="0.92170510840485775"/>
          <c:h val="0.70524116646223245"/>
        </c:manualLayout>
      </c:layout>
      <c:lineChart>
        <c:grouping val="standard"/>
        <c:varyColors val="0"/>
        <c:ser>
          <c:idx val="0"/>
          <c:order val="0"/>
          <c:tx>
            <c:strRef>
              <c:f>[10]Mes!$A$450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([10]Mes!$B$449:$J$449,[10]Mes!$B$452:$D$452)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([10]Mes!$B$450:$J$450,[10]Mes!$B$453:$D$453)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  <c:pt idx="9">
                  <c:v>99235</c:v>
                </c:pt>
                <c:pt idx="10">
                  <c:v>77507</c:v>
                </c:pt>
                <c:pt idx="11">
                  <c:v>86882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4A-4650-AA67-AE237F18E250}"/>
            </c:ext>
          </c:extLst>
        </c:ser>
        <c:ser>
          <c:idx val="1"/>
          <c:order val="1"/>
          <c:tx>
            <c:strRef>
              <c:f>[10]Mes!$A$451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D1E7A9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([10]Mes!$B$449:$J$449,[10]Mes!$B$452:$D$452)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([10]Mes!$B$451:$J$451,[10]Mes!$B$454:$D$454)</c:f>
              <c:numCache>
                <c:formatCode>General</c:formatCode>
                <c:ptCount val="12"/>
                <c:pt idx="0">
                  <c:v>40344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4A-4650-AA67-AE237F18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37624"/>
        <c:axId val="453643896"/>
      </c:lineChart>
      <c:catAx>
        <c:axId val="4536376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43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3643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37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545973955827864"/>
          <c:y val="3.3816721402287024E-2"/>
          <c:w val="0.20620274957591717"/>
          <c:h val="0.1081988683575357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 ALOJAMIENTOS DE TURISMO RURAL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29630317065981732"/>
          <c:y val="1.6984761233204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21136169545970931"/>
          <c:w val="0.9233201581027668"/>
          <c:h val="0.69673169585145145"/>
        </c:manualLayout>
      </c:layout>
      <c:lineChart>
        <c:grouping val="standard"/>
        <c:varyColors val="0"/>
        <c:ser>
          <c:idx val="0"/>
          <c:order val="0"/>
          <c:tx>
            <c:strRef>
              <c:f>[10]Mes!$A$472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([10]Mes!$B$471:$J$471,[10]Mes!$B$474:$D$474)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([10]Mes!$B$472:$J$472,[10]Mes!$B$475:$D$475)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  <c:pt idx="9">
                  <c:v>186315</c:v>
                </c:pt>
                <c:pt idx="10">
                  <c:v>138850</c:v>
                </c:pt>
                <c:pt idx="11">
                  <c:v>203216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20-4512-A8EA-C0A55A068053}"/>
            </c:ext>
          </c:extLst>
        </c:ser>
        <c:ser>
          <c:idx val="1"/>
          <c:order val="1"/>
          <c:tx>
            <c:strRef>
              <c:f>[10]Mes!$A$473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([10]Mes!$B$471:$J$471,[10]Mes!$B$474:$D$474)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([10]Mes!$B$473:$J$473,[10]Mes!$B$476:$D$476)</c:f>
              <c:numCache>
                <c:formatCode>General</c:formatCode>
                <c:ptCount val="12"/>
                <c:pt idx="0">
                  <c:v>74425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20-4512-A8EA-C0A55A068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636448"/>
        <c:axId val="453637232"/>
      </c:lineChart>
      <c:catAx>
        <c:axId val="453636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37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3637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36364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223672575687397"/>
          <c:y val="4.8131390292631325E-2"/>
          <c:w val="0.2060451387426839"/>
          <c:h val="0.1170427390606025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58727624"/>
        <c:axId val="458727232"/>
      </c:barChart>
      <c:catAx>
        <c:axId val="458727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72723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276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8726448"/>
        <c:axId val="458740168"/>
        <c:axId val="0"/>
      </c:bar3DChart>
      <c:catAx>
        <c:axId val="45872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40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8740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26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58728016"/>
        <c:axId val="458740560"/>
        <c:axId val="0"/>
      </c:bar3DChart>
      <c:catAx>
        <c:axId val="45872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40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8740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58728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7" Type="http://schemas.openxmlformats.org/officeDocument/2006/relationships/chart" Target="../charts/chart3.xml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105</xdr:row>
      <xdr:rowOff>114300</xdr:rowOff>
    </xdr:from>
    <xdr:to>
      <xdr:col>14</xdr:col>
      <xdr:colOff>749299</xdr:colOff>
      <xdr:row>228</xdr:row>
      <xdr:rowOff>139700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650200"/>
          <a:ext cx="12636499" cy="2033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1255</xdr:row>
      <xdr:rowOff>0</xdr:rowOff>
    </xdr:from>
    <xdr:to>
      <xdr:col>11</xdr:col>
      <xdr:colOff>628650</xdr:colOff>
      <xdr:row>1255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1353</xdr:row>
      <xdr:rowOff>66675</xdr:rowOff>
    </xdr:from>
    <xdr:to>
      <xdr:col>11</xdr:col>
      <xdr:colOff>723900</xdr:colOff>
      <xdr:row>1372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1008</xdr:row>
      <xdr:rowOff>0</xdr:rowOff>
    </xdr:from>
    <xdr:to>
      <xdr:col>11</xdr:col>
      <xdr:colOff>28575</xdr:colOff>
      <xdr:row>1017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1079</xdr:row>
      <xdr:rowOff>0</xdr:rowOff>
    </xdr:from>
    <xdr:to>
      <xdr:col>8</xdr:col>
      <xdr:colOff>584201</xdr:colOff>
      <xdr:row>1088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1090</xdr:row>
      <xdr:rowOff>0</xdr:rowOff>
    </xdr:from>
    <xdr:to>
      <xdr:col>7</xdr:col>
      <xdr:colOff>571500</xdr:colOff>
      <xdr:row>1099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123825</xdr:colOff>
      <xdr:row>1079</xdr:row>
      <xdr:rowOff>0</xdr:rowOff>
    </xdr:from>
    <xdr:to>
      <xdr:col>14</xdr:col>
      <xdr:colOff>584200</xdr:colOff>
      <xdr:row>1087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1198</xdr:row>
      <xdr:rowOff>0</xdr:rowOff>
    </xdr:from>
    <xdr:to>
      <xdr:col>14</xdr:col>
      <xdr:colOff>609600</xdr:colOff>
      <xdr:row>1207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273</xdr:row>
      <xdr:rowOff>0</xdr:rowOff>
    </xdr:from>
    <xdr:to>
      <xdr:col>13</xdr:col>
      <xdr:colOff>733425</xdr:colOff>
      <xdr:row>273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12</xdr:col>
      <xdr:colOff>0</xdr:colOff>
      <xdr:row>423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12</xdr:col>
      <xdr:colOff>0</xdr:colOff>
      <xdr:row>423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520700</xdr:colOff>
      <xdr:row>972</xdr:row>
      <xdr:rowOff>295275</xdr:rowOff>
    </xdr:from>
    <xdr:to>
      <xdr:col>14</xdr:col>
      <xdr:colOff>561975</xdr:colOff>
      <xdr:row>981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1026</xdr:row>
      <xdr:rowOff>0</xdr:rowOff>
    </xdr:from>
    <xdr:to>
      <xdr:col>12</xdr:col>
      <xdr:colOff>0</xdr:colOff>
      <xdr:row>1035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733425</xdr:colOff>
      <xdr:row>1137</xdr:row>
      <xdr:rowOff>0</xdr:rowOff>
    </xdr:from>
    <xdr:to>
      <xdr:col>12</xdr:col>
      <xdr:colOff>0</xdr:colOff>
      <xdr:row>1146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1156</xdr:row>
      <xdr:rowOff>0</xdr:rowOff>
    </xdr:from>
    <xdr:to>
      <xdr:col>12</xdr:col>
      <xdr:colOff>28575</xdr:colOff>
      <xdr:row>1166</xdr:row>
      <xdr:rowOff>9525</xdr:rowOff>
    </xdr:to>
    <xdr:graphicFrame macro="">
      <xdr:nvGraphicFramePr>
        <xdr:cNvPr id="21" name="Gráfico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581025</xdr:colOff>
      <xdr:row>1198</xdr:row>
      <xdr:rowOff>0</xdr:rowOff>
    </xdr:from>
    <xdr:to>
      <xdr:col>8</xdr:col>
      <xdr:colOff>57150</xdr:colOff>
      <xdr:row>1207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790574</xdr:colOff>
      <xdr:row>1090</xdr:row>
      <xdr:rowOff>9525</xdr:rowOff>
    </xdr:from>
    <xdr:to>
      <xdr:col>14</xdr:col>
      <xdr:colOff>596899</xdr:colOff>
      <xdr:row>1098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="" xmlns:a16="http://schemas.microsoft.com/office/drawing/2014/main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558800</xdr:colOff>
      <xdr:row>807</xdr:row>
      <xdr:rowOff>0</xdr:rowOff>
    </xdr:from>
    <xdr:to>
      <xdr:col>13</xdr:col>
      <xdr:colOff>736600</xdr:colOff>
      <xdr:row>807</xdr:row>
      <xdr:rowOff>0</xdr:rowOff>
    </xdr:to>
    <xdr:graphicFrame macro="">
      <xdr:nvGraphicFramePr>
        <xdr:cNvPr id="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0</xdr:colOff>
      <xdr:row>248</xdr:row>
      <xdr:rowOff>0</xdr:rowOff>
    </xdr:from>
    <xdr:to>
      <xdr:col>13</xdr:col>
      <xdr:colOff>736600</xdr:colOff>
      <xdr:row>268</xdr:row>
      <xdr:rowOff>292100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xmlns="" id="{304FF88A-DF77-467B-9643-9EF2F5C6B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273</xdr:row>
      <xdr:rowOff>0</xdr:rowOff>
    </xdr:from>
    <xdr:to>
      <xdr:col>13</xdr:col>
      <xdr:colOff>736600</xdr:colOff>
      <xdr:row>289</xdr:row>
      <xdr:rowOff>292100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xmlns="" id="{B4FC4F6D-BE58-41A4-A9F8-1E4E57E91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307</xdr:row>
      <xdr:rowOff>304800</xdr:rowOff>
    </xdr:from>
    <xdr:to>
      <xdr:col>13</xdr:col>
      <xdr:colOff>723900</xdr:colOff>
      <xdr:row>316</xdr:row>
      <xdr:rowOff>12700</xdr:rowOff>
    </xdr:to>
    <xdr:graphicFrame macro="">
      <xdr:nvGraphicFramePr>
        <xdr:cNvPr id="25" name="Chart 2">
          <a:extLst>
            <a:ext uri="{FF2B5EF4-FFF2-40B4-BE49-F238E27FC236}">
              <a16:creationId xmlns:a16="http://schemas.microsoft.com/office/drawing/2014/main" xmlns="" id="{41D386BF-AD65-4CC2-9B64-DF5D3CB15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326</xdr:row>
      <xdr:rowOff>0</xdr:rowOff>
    </xdr:from>
    <xdr:to>
      <xdr:col>8</xdr:col>
      <xdr:colOff>25400</xdr:colOff>
      <xdr:row>333</xdr:row>
      <xdr:rowOff>304800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xmlns="" id="{FD4E22CF-61A1-4850-95E0-B00F171B7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335</xdr:row>
      <xdr:rowOff>0</xdr:rowOff>
    </xdr:from>
    <xdr:to>
      <xdr:col>14</xdr:col>
      <xdr:colOff>12700</xdr:colOff>
      <xdr:row>343</xdr:row>
      <xdr:rowOff>0</xdr:rowOff>
    </xdr:to>
    <xdr:graphicFrame macro="">
      <xdr:nvGraphicFramePr>
        <xdr:cNvPr id="27" name="Chart 11">
          <a:extLst>
            <a:ext uri="{FF2B5EF4-FFF2-40B4-BE49-F238E27FC236}">
              <a16:creationId xmlns:a16="http://schemas.microsoft.com/office/drawing/2014/main" xmlns="" id="{2EF60C07-F3EF-437F-B967-7741987A5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</xdr:colOff>
      <xdr:row>351</xdr:row>
      <xdr:rowOff>0</xdr:rowOff>
    </xdr:from>
    <xdr:to>
      <xdr:col>14</xdr:col>
      <xdr:colOff>12700</xdr:colOff>
      <xdr:row>358</xdr:row>
      <xdr:rowOff>304800</xdr:rowOff>
    </xdr:to>
    <xdr:graphicFrame macro="">
      <xdr:nvGraphicFramePr>
        <xdr:cNvPr id="28" name="Gráfico 46">
          <a:extLst>
            <a:ext uri="{FF2B5EF4-FFF2-40B4-BE49-F238E27FC236}">
              <a16:creationId xmlns:a16="http://schemas.microsoft.com/office/drawing/2014/main" xmlns="" id="{40B09F94-EA45-4498-8B17-6D30DFF4C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365</xdr:row>
      <xdr:rowOff>0</xdr:rowOff>
    </xdr:from>
    <xdr:to>
      <xdr:col>10</xdr:col>
      <xdr:colOff>38100</xdr:colOff>
      <xdr:row>373</xdr:row>
      <xdr:rowOff>50800</xdr:rowOff>
    </xdr:to>
    <xdr:graphicFrame macro="">
      <xdr:nvGraphicFramePr>
        <xdr:cNvPr id="29" name="Chart 10">
          <a:extLst>
            <a:ext uri="{FF2B5EF4-FFF2-40B4-BE49-F238E27FC236}">
              <a16:creationId xmlns:a16="http://schemas.microsoft.com/office/drawing/2014/main" xmlns="" id="{F9B0C672-831D-4F98-9C62-A2CA231BE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374</xdr:row>
      <xdr:rowOff>0</xdr:rowOff>
    </xdr:from>
    <xdr:to>
      <xdr:col>14</xdr:col>
      <xdr:colOff>12700</xdr:colOff>
      <xdr:row>382</xdr:row>
      <xdr:rowOff>12700</xdr:rowOff>
    </xdr:to>
    <xdr:graphicFrame macro="">
      <xdr:nvGraphicFramePr>
        <xdr:cNvPr id="30" name="Chart 7">
          <a:extLst>
            <a:ext uri="{FF2B5EF4-FFF2-40B4-BE49-F238E27FC236}">
              <a16:creationId xmlns:a16="http://schemas.microsoft.com/office/drawing/2014/main" xmlns="" id="{507D1A56-9580-4B86-BF93-32EDD39A1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389</xdr:row>
      <xdr:rowOff>0</xdr:rowOff>
    </xdr:from>
    <xdr:to>
      <xdr:col>13</xdr:col>
      <xdr:colOff>714375</xdr:colOff>
      <xdr:row>396</xdr:row>
      <xdr:rowOff>304800</xdr:rowOff>
    </xdr:to>
    <xdr:graphicFrame macro="">
      <xdr:nvGraphicFramePr>
        <xdr:cNvPr id="31" name="Gráfico 49">
          <a:extLst>
            <a:ext uri="{FF2B5EF4-FFF2-40B4-BE49-F238E27FC236}">
              <a16:creationId xmlns:a16="http://schemas.microsoft.com/office/drawing/2014/main" xmlns="" id="{193E5E2F-AEFE-4130-8D84-7A7D15029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12700</xdr:colOff>
      <xdr:row>441</xdr:row>
      <xdr:rowOff>0</xdr:rowOff>
    </xdr:from>
    <xdr:to>
      <xdr:col>7</xdr:col>
      <xdr:colOff>241300</xdr:colOff>
      <xdr:row>448</xdr:row>
      <xdr:rowOff>317499</xdr:rowOff>
    </xdr:to>
    <xdr:graphicFrame macro="">
      <xdr:nvGraphicFramePr>
        <xdr:cNvPr id="32" name="Chart 13">
          <a:extLst>
            <a:ext uri="{FF2B5EF4-FFF2-40B4-BE49-F238E27FC236}">
              <a16:creationId xmlns:a16="http://schemas.microsoft.com/office/drawing/2014/main" xmlns="" id="{7569BCD9-F93E-421A-A46C-154A9030B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635000</xdr:colOff>
      <xdr:row>441</xdr:row>
      <xdr:rowOff>0</xdr:rowOff>
    </xdr:from>
    <xdr:to>
      <xdr:col>14</xdr:col>
      <xdr:colOff>558800</xdr:colOff>
      <xdr:row>449</xdr:row>
      <xdr:rowOff>0</xdr:rowOff>
    </xdr:to>
    <xdr:graphicFrame macro="">
      <xdr:nvGraphicFramePr>
        <xdr:cNvPr id="33" name="Chart 14">
          <a:extLst>
            <a:ext uri="{FF2B5EF4-FFF2-40B4-BE49-F238E27FC236}">
              <a16:creationId xmlns:a16="http://schemas.microsoft.com/office/drawing/2014/main" xmlns="" id="{7691692B-8920-4CCD-AE93-CA24C2E7C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466</xdr:row>
      <xdr:rowOff>0</xdr:rowOff>
    </xdr:from>
    <xdr:to>
      <xdr:col>7</xdr:col>
      <xdr:colOff>342900</xdr:colOff>
      <xdr:row>474</xdr:row>
      <xdr:rowOff>0</xdr:rowOff>
    </xdr:to>
    <xdr:graphicFrame macro="">
      <xdr:nvGraphicFramePr>
        <xdr:cNvPr id="34" name="Gráfico 52">
          <a:extLst>
            <a:ext uri="{FF2B5EF4-FFF2-40B4-BE49-F238E27FC236}">
              <a16:creationId xmlns:a16="http://schemas.microsoft.com/office/drawing/2014/main" xmlns="" id="{BF911443-74AB-413E-92C0-B67D53784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596900</xdr:colOff>
      <xdr:row>466</xdr:row>
      <xdr:rowOff>0</xdr:rowOff>
    </xdr:from>
    <xdr:to>
      <xdr:col>14</xdr:col>
      <xdr:colOff>495300</xdr:colOff>
      <xdr:row>474</xdr:row>
      <xdr:rowOff>0</xdr:rowOff>
    </xdr:to>
    <xdr:graphicFrame macro="">
      <xdr:nvGraphicFramePr>
        <xdr:cNvPr id="35" name="Gráfico 53">
          <a:extLst>
            <a:ext uri="{FF2B5EF4-FFF2-40B4-BE49-F238E27FC236}">
              <a16:creationId xmlns:a16="http://schemas.microsoft.com/office/drawing/2014/main" xmlns="" id="{683E7FF8-7A9D-4F79-83E0-3B85C766F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10</xdr:col>
      <xdr:colOff>812800</xdr:colOff>
      <xdr:row>504</xdr:row>
      <xdr:rowOff>0</xdr:rowOff>
    </xdr:to>
    <xdr:graphicFrame macro="">
      <xdr:nvGraphicFramePr>
        <xdr:cNvPr id="36" name="Gráfico 54">
          <a:extLst>
            <a:ext uri="{FF2B5EF4-FFF2-40B4-BE49-F238E27FC236}">
              <a16:creationId xmlns:a16="http://schemas.microsoft.com/office/drawing/2014/main" xmlns="" id="{18245342-0AC4-430E-BFBF-B57D1D832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</xdr:colOff>
      <xdr:row>505</xdr:row>
      <xdr:rowOff>0</xdr:rowOff>
    </xdr:from>
    <xdr:to>
      <xdr:col>13</xdr:col>
      <xdr:colOff>698500</xdr:colOff>
      <xdr:row>512</xdr:row>
      <xdr:rowOff>304800</xdr:rowOff>
    </xdr:to>
    <xdr:graphicFrame macro="">
      <xdr:nvGraphicFramePr>
        <xdr:cNvPr id="37" name="Chart 8">
          <a:extLst>
            <a:ext uri="{FF2B5EF4-FFF2-40B4-BE49-F238E27FC236}">
              <a16:creationId xmlns:a16="http://schemas.microsoft.com/office/drawing/2014/main" xmlns="" id="{5E8D142C-F9EE-4FA2-9D6E-FB9050A05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523</xdr:row>
      <xdr:rowOff>0</xdr:rowOff>
    </xdr:from>
    <xdr:to>
      <xdr:col>11</xdr:col>
      <xdr:colOff>0</xdr:colOff>
      <xdr:row>531</xdr:row>
      <xdr:rowOff>12700</xdr:rowOff>
    </xdr:to>
    <xdr:graphicFrame macro="">
      <xdr:nvGraphicFramePr>
        <xdr:cNvPr id="38" name="Gráfico 56">
          <a:extLst>
            <a:ext uri="{FF2B5EF4-FFF2-40B4-BE49-F238E27FC236}">
              <a16:creationId xmlns:a16="http://schemas.microsoft.com/office/drawing/2014/main" xmlns="" id="{76711C59-77CA-4C9F-A73D-21335A258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532</xdr:row>
      <xdr:rowOff>0</xdr:rowOff>
    </xdr:from>
    <xdr:to>
      <xdr:col>14</xdr:col>
      <xdr:colOff>25400</xdr:colOff>
      <xdr:row>540</xdr:row>
      <xdr:rowOff>25400</xdr:rowOff>
    </xdr:to>
    <xdr:graphicFrame macro="">
      <xdr:nvGraphicFramePr>
        <xdr:cNvPr id="39" name="Chart 3">
          <a:extLst>
            <a:ext uri="{FF2B5EF4-FFF2-40B4-BE49-F238E27FC236}">
              <a16:creationId xmlns:a16="http://schemas.microsoft.com/office/drawing/2014/main" xmlns="" id="{7E7B6C26-29B2-477D-9E27-840F2B227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569</xdr:row>
      <xdr:rowOff>0</xdr:rowOff>
    </xdr:from>
    <xdr:to>
      <xdr:col>7</xdr:col>
      <xdr:colOff>304800</xdr:colOff>
      <xdr:row>577</xdr:row>
      <xdr:rowOff>12700</xdr:rowOff>
    </xdr:to>
    <xdr:graphicFrame macro="">
      <xdr:nvGraphicFramePr>
        <xdr:cNvPr id="40" name="Chart 15">
          <a:extLst>
            <a:ext uri="{FF2B5EF4-FFF2-40B4-BE49-F238E27FC236}">
              <a16:creationId xmlns:a16="http://schemas.microsoft.com/office/drawing/2014/main" xmlns="" id="{E0EAD333-48BA-4761-B42C-B68F1E043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622300</xdr:colOff>
      <xdr:row>569</xdr:row>
      <xdr:rowOff>0</xdr:rowOff>
    </xdr:from>
    <xdr:to>
      <xdr:col>14</xdr:col>
      <xdr:colOff>508000</xdr:colOff>
      <xdr:row>576</xdr:row>
      <xdr:rowOff>304800</xdr:rowOff>
    </xdr:to>
    <xdr:graphicFrame macro="">
      <xdr:nvGraphicFramePr>
        <xdr:cNvPr id="41" name="Chart 16">
          <a:extLst>
            <a:ext uri="{FF2B5EF4-FFF2-40B4-BE49-F238E27FC236}">
              <a16:creationId xmlns:a16="http://schemas.microsoft.com/office/drawing/2014/main" xmlns="" id="{EAA75465-E6B1-4F32-9C5D-8571C1C85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8</xdr:col>
      <xdr:colOff>0</xdr:colOff>
      <xdr:row>596</xdr:row>
      <xdr:rowOff>12700</xdr:rowOff>
    </xdr:to>
    <xdr:graphicFrame macro="">
      <xdr:nvGraphicFramePr>
        <xdr:cNvPr id="42" name="Gráfico 57">
          <a:extLst>
            <a:ext uri="{FF2B5EF4-FFF2-40B4-BE49-F238E27FC236}">
              <a16:creationId xmlns:a16="http://schemas.microsoft.com/office/drawing/2014/main" xmlns="" id="{68B9BD2E-2D25-4259-AA60-FF0641B7B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621</xdr:row>
      <xdr:rowOff>0</xdr:rowOff>
    </xdr:from>
    <xdr:to>
      <xdr:col>10</xdr:col>
      <xdr:colOff>0</xdr:colOff>
      <xdr:row>629</xdr:row>
      <xdr:rowOff>0</xdr:rowOff>
    </xdr:to>
    <xdr:graphicFrame macro="">
      <xdr:nvGraphicFramePr>
        <xdr:cNvPr id="43" name="Gráfico 58">
          <a:extLst>
            <a:ext uri="{FF2B5EF4-FFF2-40B4-BE49-F238E27FC236}">
              <a16:creationId xmlns:a16="http://schemas.microsoft.com/office/drawing/2014/main" xmlns="" id="{279261F9-2D40-4837-A8B3-215EC77ED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</xdr:colOff>
      <xdr:row>698</xdr:row>
      <xdr:rowOff>0</xdr:rowOff>
    </xdr:from>
    <xdr:to>
      <xdr:col>7</xdr:col>
      <xdr:colOff>355601</xdr:colOff>
      <xdr:row>706</xdr:row>
      <xdr:rowOff>38100</xdr:rowOff>
    </xdr:to>
    <xdr:graphicFrame macro="">
      <xdr:nvGraphicFramePr>
        <xdr:cNvPr id="44" name="Chart 17">
          <a:extLst>
            <a:ext uri="{FF2B5EF4-FFF2-40B4-BE49-F238E27FC236}">
              <a16:creationId xmlns:a16="http://schemas.microsoft.com/office/drawing/2014/main" xmlns="" id="{98618178-1369-4C3F-ABFF-D746F1D0B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736600</xdr:colOff>
      <xdr:row>698</xdr:row>
      <xdr:rowOff>0</xdr:rowOff>
    </xdr:from>
    <xdr:to>
      <xdr:col>14</xdr:col>
      <xdr:colOff>596901</xdr:colOff>
      <xdr:row>705</xdr:row>
      <xdr:rowOff>304800</xdr:rowOff>
    </xdr:to>
    <xdr:graphicFrame macro="">
      <xdr:nvGraphicFramePr>
        <xdr:cNvPr id="45" name="Chart 18">
          <a:extLst>
            <a:ext uri="{FF2B5EF4-FFF2-40B4-BE49-F238E27FC236}">
              <a16:creationId xmlns:a16="http://schemas.microsoft.com/office/drawing/2014/main" xmlns="" id="{77C2AEC2-5EDE-4C23-AF24-41E21706A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7</xdr:col>
      <xdr:colOff>939800</xdr:colOff>
      <xdr:row>725</xdr:row>
      <xdr:rowOff>25400</xdr:rowOff>
    </xdr:to>
    <xdr:graphicFrame macro="">
      <xdr:nvGraphicFramePr>
        <xdr:cNvPr id="46" name="Gráfico 59">
          <a:extLst>
            <a:ext uri="{FF2B5EF4-FFF2-40B4-BE49-F238E27FC236}">
              <a16:creationId xmlns:a16="http://schemas.microsoft.com/office/drawing/2014/main" xmlns="" id="{97D96399-6484-43ED-A11A-BAEC78485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749</xdr:row>
      <xdr:rowOff>0</xdr:rowOff>
    </xdr:from>
    <xdr:to>
      <xdr:col>9</xdr:col>
      <xdr:colOff>939800</xdr:colOff>
      <xdr:row>756</xdr:row>
      <xdr:rowOff>304800</xdr:rowOff>
    </xdr:to>
    <xdr:graphicFrame macro="">
      <xdr:nvGraphicFramePr>
        <xdr:cNvPr id="47" name="Gráfico 60">
          <a:extLst>
            <a:ext uri="{FF2B5EF4-FFF2-40B4-BE49-F238E27FC236}">
              <a16:creationId xmlns:a16="http://schemas.microsoft.com/office/drawing/2014/main" xmlns="" id="{0761E0F2-292D-4117-A7AE-D77C1C3FC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</xdr:colOff>
      <xdr:row>726</xdr:row>
      <xdr:rowOff>0</xdr:rowOff>
    </xdr:from>
    <xdr:to>
      <xdr:col>14</xdr:col>
      <xdr:colOff>0</xdr:colOff>
      <xdr:row>733</xdr:row>
      <xdr:rowOff>304800</xdr:rowOff>
    </xdr:to>
    <xdr:graphicFrame macro="">
      <xdr:nvGraphicFramePr>
        <xdr:cNvPr id="48" name="Chart 1">
          <a:extLst>
            <a:ext uri="{FF2B5EF4-FFF2-40B4-BE49-F238E27FC236}">
              <a16:creationId xmlns:a16="http://schemas.microsoft.com/office/drawing/2014/main" xmlns="" id="{C1756C45-48E6-417B-A8D3-A7477093A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758</xdr:row>
      <xdr:rowOff>0</xdr:rowOff>
    </xdr:from>
    <xdr:to>
      <xdr:col>13</xdr:col>
      <xdr:colOff>711200</xdr:colOff>
      <xdr:row>766</xdr:row>
      <xdr:rowOff>12700</xdr:rowOff>
    </xdr:to>
    <xdr:graphicFrame macro="">
      <xdr:nvGraphicFramePr>
        <xdr:cNvPr id="51" name="Chart 12">
          <a:extLst>
            <a:ext uri="{FF2B5EF4-FFF2-40B4-BE49-F238E27FC236}">
              <a16:creationId xmlns:a16="http://schemas.microsoft.com/office/drawing/2014/main" xmlns="" id="{CEF93036-246E-4951-B1B4-561AAD6C1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</xdr:colOff>
      <xdr:row>825</xdr:row>
      <xdr:rowOff>0</xdr:rowOff>
    </xdr:from>
    <xdr:to>
      <xdr:col>7</xdr:col>
      <xdr:colOff>355600</xdr:colOff>
      <xdr:row>832</xdr:row>
      <xdr:rowOff>292100</xdr:rowOff>
    </xdr:to>
    <xdr:graphicFrame macro="">
      <xdr:nvGraphicFramePr>
        <xdr:cNvPr id="53" name="Gráfico 26">
          <a:extLst>
            <a:ext uri="{FF2B5EF4-FFF2-40B4-BE49-F238E27FC236}">
              <a16:creationId xmlns:a16="http://schemas.microsoft.com/office/drawing/2014/main" xmlns="" id="{BD0912A6-C9D3-4674-B2B9-25E05F3B9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584200</xdr:colOff>
      <xdr:row>825</xdr:row>
      <xdr:rowOff>0</xdr:rowOff>
    </xdr:from>
    <xdr:to>
      <xdr:col>14</xdr:col>
      <xdr:colOff>533401</xdr:colOff>
      <xdr:row>832</xdr:row>
      <xdr:rowOff>304800</xdr:rowOff>
    </xdr:to>
    <xdr:graphicFrame macro="">
      <xdr:nvGraphicFramePr>
        <xdr:cNvPr id="54" name="Gráfico 27">
          <a:extLst>
            <a:ext uri="{FF2B5EF4-FFF2-40B4-BE49-F238E27FC236}">
              <a16:creationId xmlns:a16="http://schemas.microsoft.com/office/drawing/2014/main" xmlns="" id="{BE387867-0899-4D8F-B242-BEF12B258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844</xdr:row>
      <xdr:rowOff>0</xdr:rowOff>
    </xdr:from>
    <xdr:to>
      <xdr:col>7</xdr:col>
      <xdr:colOff>863600</xdr:colOff>
      <xdr:row>852</xdr:row>
      <xdr:rowOff>0</xdr:rowOff>
    </xdr:to>
    <xdr:graphicFrame macro="">
      <xdr:nvGraphicFramePr>
        <xdr:cNvPr id="61" name="Gráfico 59">
          <a:extLst>
            <a:ext uri="{FF2B5EF4-FFF2-40B4-BE49-F238E27FC236}">
              <a16:creationId xmlns="" xmlns:a16="http://schemas.microsoft.com/office/drawing/2014/main" id="{C947C2E9-73A0-4F67-8D1D-CC3EACE4F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853</xdr:row>
      <xdr:rowOff>25400</xdr:rowOff>
    </xdr:from>
    <xdr:to>
      <xdr:col>14</xdr:col>
      <xdr:colOff>50800</xdr:colOff>
      <xdr:row>861</xdr:row>
      <xdr:rowOff>25400</xdr:rowOff>
    </xdr:to>
    <xdr:graphicFrame macro="">
      <xdr:nvGraphicFramePr>
        <xdr:cNvPr id="62" name="Chart 40">
          <a:extLst>
            <a:ext uri="{FF2B5EF4-FFF2-40B4-BE49-F238E27FC236}">
              <a16:creationId xmlns="" xmlns:a16="http://schemas.microsoft.com/office/drawing/2014/main" id="{613BD3FF-1BD7-4349-87A9-803985DA4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878</xdr:row>
      <xdr:rowOff>0</xdr:rowOff>
    </xdr:from>
    <xdr:to>
      <xdr:col>9</xdr:col>
      <xdr:colOff>927100</xdr:colOff>
      <xdr:row>886</xdr:row>
      <xdr:rowOff>0</xdr:rowOff>
    </xdr:to>
    <xdr:graphicFrame macro="">
      <xdr:nvGraphicFramePr>
        <xdr:cNvPr id="63" name="Gráfico 60">
          <a:extLst>
            <a:ext uri="{FF2B5EF4-FFF2-40B4-BE49-F238E27FC236}">
              <a16:creationId xmlns="" xmlns:a16="http://schemas.microsoft.com/office/drawing/2014/main" id="{40D40F3E-AADD-41E3-93EB-CAB818741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</xdr:colOff>
      <xdr:row>887</xdr:row>
      <xdr:rowOff>0</xdr:rowOff>
    </xdr:from>
    <xdr:to>
      <xdr:col>14</xdr:col>
      <xdr:colOff>12700</xdr:colOff>
      <xdr:row>895</xdr:row>
      <xdr:rowOff>25400</xdr:rowOff>
    </xdr:to>
    <xdr:graphicFrame macro="">
      <xdr:nvGraphicFramePr>
        <xdr:cNvPr id="64" name="Chart 41">
          <a:extLst>
            <a:ext uri="{FF2B5EF4-FFF2-40B4-BE49-F238E27FC236}">
              <a16:creationId xmlns="" xmlns:a16="http://schemas.microsoft.com/office/drawing/2014/main" id="{7DDA64AB-BB1E-4518-BF8D-9D9E5A408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946</xdr:row>
      <xdr:rowOff>0</xdr:rowOff>
    </xdr:from>
    <xdr:to>
      <xdr:col>7</xdr:col>
      <xdr:colOff>38100</xdr:colOff>
      <xdr:row>955</xdr:row>
      <xdr:rowOff>0</xdr:rowOff>
    </xdr:to>
    <xdr:graphicFrame macro="">
      <xdr:nvGraphicFramePr>
        <xdr:cNvPr id="65" name="Gráfico 13">
          <a:extLst>
            <a:ext uri="{FF2B5EF4-FFF2-40B4-BE49-F238E27FC236}">
              <a16:creationId xmlns:a16="http://schemas.microsoft.com/office/drawing/2014/main" xmlns="" id="{F9A5E462-AFBA-4DAE-8C1C-6DD62F65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419100</xdr:colOff>
      <xdr:row>946</xdr:row>
      <xdr:rowOff>0</xdr:rowOff>
    </xdr:from>
    <xdr:to>
      <xdr:col>14</xdr:col>
      <xdr:colOff>609600</xdr:colOff>
      <xdr:row>955</xdr:row>
      <xdr:rowOff>12700</xdr:rowOff>
    </xdr:to>
    <xdr:graphicFrame macro="">
      <xdr:nvGraphicFramePr>
        <xdr:cNvPr id="66" name="Gráfico 14">
          <a:extLst>
            <a:ext uri="{FF2B5EF4-FFF2-40B4-BE49-F238E27FC236}">
              <a16:creationId xmlns:a16="http://schemas.microsoft.com/office/drawing/2014/main" xmlns="" id="{F6F9E9AE-3A10-44E4-BDC1-01227DECE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973</xdr:row>
      <xdr:rowOff>0</xdr:rowOff>
    </xdr:from>
    <xdr:to>
      <xdr:col>8</xdr:col>
      <xdr:colOff>215900</xdr:colOff>
      <xdr:row>982</xdr:row>
      <xdr:rowOff>0</xdr:rowOff>
    </xdr:to>
    <xdr:graphicFrame macro="">
      <xdr:nvGraphicFramePr>
        <xdr:cNvPr id="67" name="Gráfico 8">
          <a:extLst>
            <a:ext uri="{FF2B5EF4-FFF2-40B4-BE49-F238E27FC236}">
              <a16:creationId xmlns:a16="http://schemas.microsoft.com/office/drawing/2014/main" xmlns="" id="{83AE238C-0FF9-4F4E-A1D5-E65D62C32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597</xdr:row>
      <xdr:rowOff>0</xdr:rowOff>
    </xdr:from>
    <xdr:to>
      <xdr:col>13</xdr:col>
      <xdr:colOff>723900</xdr:colOff>
      <xdr:row>604</xdr:row>
      <xdr:rowOff>304800</xdr:rowOff>
    </xdr:to>
    <xdr:graphicFrame macro="">
      <xdr:nvGraphicFramePr>
        <xdr:cNvPr id="58" name="Chart 4">
          <a:extLst>
            <a:ext uri="{FF2B5EF4-FFF2-40B4-BE49-F238E27FC236}">
              <a16:creationId xmlns:a16="http://schemas.microsoft.com/office/drawing/2014/main" xmlns="" id="{0E65CFAA-3159-41D3-969C-8C108C88E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630</xdr:row>
      <xdr:rowOff>0</xdr:rowOff>
    </xdr:from>
    <xdr:to>
      <xdr:col>14</xdr:col>
      <xdr:colOff>0</xdr:colOff>
      <xdr:row>638</xdr:row>
      <xdr:rowOff>12700</xdr:rowOff>
    </xdr:to>
    <xdr:graphicFrame macro="">
      <xdr:nvGraphicFramePr>
        <xdr:cNvPr id="59" name="Chart 5">
          <a:extLst>
            <a:ext uri="{FF2B5EF4-FFF2-40B4-BE49-F238E27FC236}">
              <a16:creationId xmlns:a16="http://schemas.microsoft.com/office/drawing/2014/main" xmlns="" id="{5113CF13-44FD-45A2-8ED3-DA4BDB1D8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1.-%20ENER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BueFl\AppData\Local\Microsoft\Windows\Temporary%20Internet%20Files\Content.Outlook\SMKOUHXQ\B%20C%20%20ENERO%202018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2.-%20B.C.%20DICIEMBRE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  <cell r="C22">
            <v>1.2140474152177313E-3</v>
          </cell>
        </row>
        <row r="23">
          <cell r="B23" t="str">
            <v>Ceuta</v>
          </cell>
          <cell r="C23">
            <v>1.7433293857243915E-3</v>
          </cell>
        </row>
        <row r="24">
          <cell r="B24" t="str">
            <v>Rioja (La)</v>
          </cell>
          <cell r="C24">
            <v>1.1169475596223498E-2</v>
          </cell>
        </row>
        <row r="25">
          <cell r="B25" t="str">
            <v>Canarias</v>
          </cell>
          <cell r="C25">
            <v>1.1757856653411678E-2</v>
          </cell>
        </row>
        <row r="26">
          <cell r="B26" t="str">
            <v>Murcia (Región de)</v>
          </cell>
          <cell r="C26">
            <v>1.3553126997702841E-2</v>
          </cell>
        </row>
        <row r="27">
          <cell r="B27" t="str">
            <v>Baleares (Islas)</v>
          </cell>
          <cell r="C27">
            <v>1.4665820739774762E-2</v>
          </cell>
        </row>
        <row r="28">
          <cell r="B28" t="str">
            <v>Navarra (Comunidad Foral de)</v>
          </cell>
          <cell r="C28">
            <v>1.577737752560281E-2</v>
          </cell>
        </row>
        <row r="29">
          <cell r="B29" t="str">
            <v>Aragón</v>
          </cell>
          <cell r="C29">
            <v>2.3132798401874467E-2</v>
          </cell>
        </row>
        <row r="30">
          <cell r="B30" t="str">
            <v>Cantabria</v>
          </cell>
          <cell r="C30">
            <v>3.1245160337850231E-2</v>
          </cell>
        </row>
        <row r="31">
          <cell r="B31" t="str">
            <v>Extremadura</v>
          </cell>
          <cell r="C31">
            <v>3.1499545532927227E-2</v>
          </cell>
        </row>
        <row r="32">
          <cell r="B32" t="str">
            <v>Asturias (Principado de)</v>
          </cell>
          <cell r="C32">
            <v>4.1180951518937831E-2</v>
          </cell>
        </row>
        <row r="33">
          <cell r="B33" t="str">
            <v>Comunidad Valenciana</v>
          </cell>
          <cell r="C33">
            <v>4.896937303110338E-2</v>
          </cell>
        </row>
        <row r="34">
          <cell r="B34" t="str">
            <v>Castilla - La Mancha</v>
          </cell>
          <cell r="C34">
            <v>5.1041284838901288E-2</v>
          </cell>
        </row>
        <row r="35">
          <cell r="B35" t="str">
            <v>País Vasco</v>
          </cell>
          <cell r="C35">
            <v>5.2854059326973291E-2</v>
          </cell>
        </row>
        <row r="36">
          <cell r="B36" t="str">
            <v>Cataluña</v>
          </cell>
          <cell r="C36">
            <v>6.2619692033209884E-2</v>
          </cell>
        </row>
        <row r="37">
          <cell r="B37" t="str">
            <v>Galicia</v>
          </cell>
          <cell r="C37">
            <v>7.5544220873207682E-2</v>
          </cell>
        </row>
        <row r="38">
          <cell r="B38" t="str">
            <v>Andalucía</v>
          </cell>
          <cell r="C38">
            <v>7.6710514600072638E-2</v>
          </cell>
        </row>
        <row r="39">
          <cell r="B39" t="str">
            <v>Castilla y León</v>
          </cell>
          <cell r="C39">
            <v>0.17075256217188781</v>
          </cell>
        </row>
        <row r="40">
          <cell r="B40" t="str">
            <v>Madrid (Comunidad de)</v>
          </cell>
          <cell r="C40">
            <v>0.26456880301939656</v>
          </cell>
        </row>
        <row r="53">
          <cell r="B53" t="str">
            <v>Resto de América</v>
          </cell>
          <cell r="C53">
            <v>6.6843240355017763E-2</v>
          </cell>
        </row>
        <row r="54">
          <cell r="B54" t="str">
            <v>Resto del mundo</v>
          </cell>
          <cell r="C54">
            <v>7.245384788571646E-2</v>
          </cell>
        </row>
        <row r="55">
          <cell r="B55" t="str">
            <v>Resto de Europa</v>
          </cell>
          <cell r="C55">
            <v>0.10498171886219541</v>
          </cell>
        </row>
        <row r="56">
          <cell r="B56" t="str">
            <v>Canadá</v>
          </cell>
          <cell r="C56">
            <v>9.6197508995216428E-3</v>
          </cell>
        </row>
        <row r="57">
          <cell r="B57" t="str">
            <v>Japón</v>
          </cell>
          <cell r="C57">
            <v>1.3067255861455448E-2</v>
          </cell>
        </row>
        <row r="58">
          <cell r="B58" t="str">
            <v>Méjico</v>
          </cell>
          <cell r="C58">
            <v>1.3801732903471623E-2</v>
          </cell>
        </row>
        <row r="59">
          <cell r="B59" t="str">
            <v>China</v>
          </cell>
          <cell r="C59">
            <v>2.7466348207382162E-2</v>
          </cell>
        </row>
        <row r="60">
          <cell r="B60" t="str">
            <v>Brasil</v>
          </cell>
          <cell r="C60">
            <v>3.3713873827535365E-2</v>
          </cell>
        </row>
        <row r="61">
          <cell r="B61" t="str">
            <v>EEUU</v>
          </cell>
          <cell r="C61">
            <v>4.7402588201327638E-2</v>
          </cell>
        </row>
        <row r="62">
          <cell r="B62" t="str">
            <v>Italia</v>
          </cell>
          <cell r="C62">
            <v>5.1964247702878268E-2</v>
          </cell>
        </row>
        <row r="63">
          <cell r="B63" t="str">
            <v>Benelux (Bélgica, Holanda y Luxemburgo)</v>
          </cell>
          <cell r="C63">
            <v>5.9488242495852994E-2</v>
          </cell>
        </row>
        <row r="64">
          <cell r="B64" t="str">
            <v>Alemania</v>
          </cell>
          <cell r="C64">
            <v>6.3578910346199433E-2</v>
          </cell>
        </row>
        <row r="65">
          <cell r="B65" t="str">
            <v>Reino Unido</v>
          </cell>
          <cell r="C65">
            <v>0.12878268892467448</v>
          </cell>
        </row>
        <row r="66">
          <cell r="B66" t="str">
            <v>Portugal</v>
          </cell>
          <cell r="C66">
            <v>0.1376684593424673</v>
          </cell>
        </row>
        <row r="67">
          <cell r="B67" t="str">
            <v>Francia</v>
          </cell>
          <cell r="C67">
            <v>0.16916709418430401</v>
          </cell>
        </row>
        <row r="74">
          <cell r="C74" t="str">
            <v>Ávila</v>
          </cell>
          <cell r="D74" t="str">
            <v>Burgos</v>
          </cell>
          <cell r="E74" t="str">
            <v>León</v>
          </cell>
          <cell r="F74" t="str">
            <v>Palencia</v>
          </cell>
          <cell r="G74" t="str">
            <v>Salamanca</v>
          </cell>
          <cell r="H74" t="str">
            <v>Segovia</v>
          </cell>
          <cell r="I74" t="str">
            <v>Soria</v>
          </cell>
          <cell r="J74" t="str">
            <v>Valladolid</v>
          </cell>
          <cell r="K74" t="str">
            <v>Zamora</v>
          </cell>
        </row>
        <row r="75">
          <cell r="A75" t="str">
            <v>Nº de viajeros</v>
          </cell>
          <cell r="C75">
            <v>39570</v>
          </cell>
          <cell r="D75">
            <v>54826</v>
          </cell>
          <cell r="E75">
            <v>56329</v>
          </cell>
          <cell r="F75">
            <v>19621</v>
          </cell>
          <cell r="G75">
            <v>68666</v>
          </cell>
          <cell r="H75">
            <v>35316</v>
          </cell>
          <cell r="I75">
            <v>18502</v>
          </cell>
          <cell r="J75">
            <v>61553</v>
          </cell>
          <cell r="K75">
            <v>20765</v>
          </cell>
        </row>
        <row r="78">
          <cell r="A78" t="str">
            <v>Nº de pernoctaciones</v>
          </cell>
          <cell r="C78">
            <v>60535</v>
          </cell>
          <cell r="D78">
            <v>84661</v>
          </cell>
          <cell r="E78">
            <v>104418</v>
          </cell>
          <cell r="F78">
            <v>34557</v>
          </cell>
          <cell r="G78">
            <v>112092</v>
          </cell>
          <cell r="H78">
            <v>52672</v>
          </cell>
          <cell r="I78">
            <v>34301</v>
          </cell>
          <cell r="J78">
            <v>112054</v>
          </cell>
          <cell r="K78">
            <v>30060</v>
          </cell>
        </row>
        <row r="111">
          <cell r="C111" t="str">
            <v>V. españoles</v>
          </cell>
          <cell r="D111" t="str">
            <v>V. extranjeros</v>
          </cell>
          <cell r="E111" t="str">
            <v>Total viajeros</v>
          </cell>
        </row>
        <row r="112">
          <cell r="B112" t="str">
            <v>ENERO 2017</v>
          </cell>
          <cell r="C112">
            <v>304499</v>
          </cell>
          <cell r="D112">
            <v>54310</v>
          </cell>
          <cell r="E112">
            <v>358809</v>
          </cell>
        </row>
        <row r="113">
          <cell r="B113" t="str">
            <v>ENERO 2018</v>
          </cell>
          <cell r="C113">
            <v>306536</v>
          </cell>
          <cell r="D113">
            <v>68612</v>
          </cell>
          <cell r="E113">
            <v>375148</v>
          </cell>
        </row>
        <row r="126">
          <cell r="B126" t="str">
            <v>Enero</v>
          </cell>
          <cell r="C126" t="str">
            <v>Febrero</v>
          </cell>
          <cell r="D126" t="str">
            <v>Marzo</v>
          </cell>
          <cell r="E126" t="str">
            <v>Abril</v>
          </cell>
          <cell r="F126" t="str">
            <v>Mayo</v>
          </cell>
          <cell r="G126" t="str">
            <v>Junio</v>
          </cell>
          <cell r="H126" t="str">
            <v>Julio</v>
          </cell>
          <cell r="I126" t="str">
            <v>Agosto</v>
          </cell>
          <cell r="J126" t="str">
            <v>Septiembre</v>
          </cell>
        </row>
        <row r="127">
          <cell r="A127" t="str">
            <v>AÑO 2017</v>
          </cell>
          <cell r="B127">
            <v>358809</v>
          </cell>
          <cell r="C127">
            <v>422349</v>
          </cell>
          <cell r="D127">
            <v>531754</v>
          </cell>
          <cell r="E127">
            <v>800197</v>
          </cell>
          <cell r="F127">
            <v>764514</v>
          </cell>
          <cell r="G127">
            <v>733680</v>
          </cell>
          <cell r="H127">
            <v>855853</v>
          </cell>
          <cell r="I127">
            <v>1103373</v>
          </cell>
          <cell r="J127">
            <v>800292</v>
          </cell>
        </row>
        <row r="128">
          <cell r="A128" t="str">
            <v>AÑO 2018</v>
          </cell>
          <cell r="B128">
            <v>375148</v>
          </cell>
        </row>
        <row r="129">
          <cell r="B129" t="str">
            <v>Octubre</v>
          </cell>
          <cell r="C129" t="str">
            <v>Noviembre</v>
          </cell>
          <cell r="D129" t="str">
            <v>Diciembre</v>
          </cell>
        </row>
        <row r="130">
          <cell r="B130">
            <v>760663</v>
          </cell>
          <cell r="C130">
            <v>516069</v>
          </cell>
          <cell r="D130">
            <v>506965</v>
          </cell>
        </row>
        <row r="149">
          <cell r="B149" t="str">
            <v>Ávila</v>
          </cell>
          <cell r="C149" t="str">
            <v>Burgos</v>
          </cell>
          <cell r="D149" t="str">
            <v>León</v>
          </cell>
          <cell r="E149" t="str">
            <v>Palencia</v>
          </cell>
          <cell r="F149" t="str">
            <v>Salamanca</v>
          </cell>
          <cell r="G149" t="str">
            <v>Segovia</v>
          </cell>
          <cell r="H149" t="str">
            <v>Soria</v>
          </cell>
          <cell r="I149" t="str">
            <v>Valladolid</v>
          </cell>
          <cell r="J149" t="str">
            <v>Zamora</v>
          </cell>
        </row>
        <row r="150">
          <cell r="A150" t="str">
            <v>ENERO 2017</v>
          </cell>
          <cell r="B150">
            <v>36884</v>
          </cell>
          <cell r="C150">
            <v>55215</v>
          </cell>
          <cell r="D150">
            <v>57892</v>
          </cell>
          <cell r="E150">
            <v>18017</v>
          </cell>
          <cell r="F150">
            <v>62483</v>
          </cell>
          <cell r="G150">
            <v>35484</v>
          </cell>
          <cell r="H150">
            <v>18434</v>
          </cell>
          <cell r="I150">
            <v>54690</v>
          </cell>
          <cell r="J150">
            <v>19710</v>
          </cell>
        </row>
        <row r="151">
          <cell r="A151" t="str">
            <v>ENERO 2018</v>
          </cell>
          <cell r="B151">
            <v>39570</v>
          </cell>
          <cell r="C151">
            <v>54826</v>
          </cell>
          <cell r="D151">
            <v>56329</v>
          </cell>
          <cell r="E151">
            <v>19621</v>
          </cell>
          <cell r="F151">
            <v>68666</v>
          </cell>
          <cell r="G151">
            <v>35316</v>
          </cell>
          <cell r="H151">
            <v>18502</v>
          </cell>
          <cell r="I151">
            <v>61553</v>
          </cell>
          <cell r="J151">
            <v>20765</v>
          </cell>
        </row>
        <row r="171">
          <cell r="B171" t="str">
            <v>P. españoles</v>
          </cell>
          <cell r="C171" t="str">
            <v>P. extranjeros</v>
          </cell>
          <cell r="D171" t="str">
            <v>Total pernoct.</v>
          </cell>
        </row>
        <row r="172">
          <cell r="A172" t="str">
            <v>ENERO 2017</v>
          </cell>
          <cell r="B172">
            <v>492728</v>
          </cell>
          <cell r="C172">
            <v>89209</v>
          </cell>
          <cell r="D172">
            <v>581937</v>
          </cell>
        </row>
        <row r="173">
          <cell r="A173" t="str">
            <v>ENERO 2018</v>
          </cell>
          <cell r="B173">
            <v>514922</v>
          </cell>
          <cell r="C173">
            <v>110428</v>
          </cell>
          <cell r="D173">
            <v>625350</v>
          </cell>
        </row>
        <row r="186">
          <cell r="B186" t="str">
            <v>Enero</v>
          </cell>
          <cell r="C186" t="str">
            <v>Febrero</v>
          </cell>
          <cell r="D186" t="str">
            <v>Marzo</v>
          </cell>
          <cell r="E186" t="str">
            <v>Abril</v>
          </cell>
          <cell r="F186" t="str">
            <v>Mayo</v>
          </cell>
          <cell r="G186" t="str">
            <v>Junio</v>
          </cell>
          <cell r="H186" t="str">
            <v>Julio</v>
          </cell>
          <cell r="I186" t="str">
            <v>Agosto</v>
          </cell>
          <cell r="J186" t="str">
            <v>Septiembre</v>
          </cell>
        </row>
        <row r="187">
          <cell r="A187" t="str">
            <v>AÑO 2017</v>
          </cell>
          <cell r="B187">
            <v>581937</v>
          </cell>
          <cell r="C187">
            <v>675953</v>
          </cell>
          <cell r="D187">
            <v>856736</v>
          </cell>
          <cell r="E187">
            <v>1359882</v>
          </cell>
          <cell r="F187">
            <v>1162783</v>
          </cell>
          <cell r="G187">
            <v>1146917</v>
          </cell>
          <cell r="H187">
            <v>1466551</v>
          </cell>
          <cell r="I187">
            <v>2077946</v>
          </cell>
          <cell r="J187">
            <v>1264235</v>
          </cell>
        </row>
        <row r="188">
          <cell r="A188" t="str">
            <v>AÑO 2018</v>
          </cell>
          <cell r="B188">
            <v>625350</v>
          </cell>
        </row>
        <row r="189">
          <cell r="B189" t="str">
            <v>Octubre</v>
          </cell>
          <cell r="C189" t="str">
            <v>Noviembre</v>
          </cell>
          <cell r="D189" t="str">
            <v>Diciembre</v>
          </cell>
        </row>
        <row r="190">
          <cell r="B190">
            <v>1213405</v>
          </cell>
          <cell r="C190">
            <v>883035</v>
          </cell>
          <cell r="D190">
            <v>881202</v>
          </cell>
        </row>
        <row r="206">
          <cell r="B206" t="str">
            <v>Ávila</v>
          </cell>
          <cell r="C206" t="str">
            <v>Burgos</v>
          </cell>
          <cell r="D206" t="str">
            <v>León</v>
          </cell>
          <cell r="E206" t="str">
            <v>Palencia</v>
          </cell>
          <cell r="F206" t="str">
            <v>Salamanca</v>
          </cell>
          <cell r="G206" t="str">
            <v>Segovia</v>
          </cell>
          <cell r="H206" t="str">
            <v>Soria</v>
          </cell>
          <cell r="I206" t="str">
            <v>Valladolid</v>
          </cell>
          <cell r="J206" t="str">
            <v>Zamora</v>
          </cell>
        </row>
        <row r="207">
          <cell r="A207" t="str">
            <v>ENERO 2017</v>
          </cell>
          <cell r="B207">
            <v>54815</v>
          </cell>
          <cell r="C207">
            <v>85721</v>
          </cell>
          <cell r="D207">
            <v>101971</v>
          </cell>
          <cell r="E207">
            <v>32990</v>
          </cell>
          <cell r="F207">
            <v>102419</v>
          </cell>
          <cell r="G207">
            <v>52394</v>
          </cell>
          <cell r="H207">
            <v>32089</v>
          </cell>
          <cell r="I207">
            <v>92414</v>
          </cell>
          <cell r="J207">
            <v>27124</v>
          </cell>
        </row>
        <row r="208">
          <cell r="A208" t="str">
            <v>ENERO 2018</v>
          </cell>
          <cell r="B208">
            <v>60535</v>
          </cell>
          <cell r="C208">
            <v>84661</v>
          </cell>
          <cell r="D208">
            <v>104418</v>
          </cell>
          <cell r="E208">
            <v>34557</v>
          </cell>
          <cell r="F208">
            <v>112092</v>
          </cell>
          <cell r="G208">
            <v>52672</v>
          </cell>
          <cell r="H208">
            <v>34301</v>
          </cell>
          <cell r="I208">
            <v>112054</v>
          </cell>
          <cell r="J208">
            <v>30060</v>
          </cell>
        </row>
        <row r="232">
          <cell r="D232" t="str">
            <v>Total viajeros</v>
          </cell>
          <cell r="G232" t="str">
            <v>Total pernoct.</v>
          </cell>
        </row>
        <row r="233">
          <cell r="A233" t="str">
            <v>Ávila</v>
          </cell>
          <cell r="D233">
            <v>29938</v>
          </cell>
          <cell r="G233">
            <v>41855</v>
          </cell>
        </row>
        <row r="234">
          <cell r="A234" t="str">
            <v>Burgos</v>
          </cell>
          <cell r="D234">
            <v>48139</v>
          </cell>
          <cell r="G234">
            <v>69820</v>
          </cell>
        </row>
        <row r="235">
          <cell r="A235" t="str">
            <v>León</v>
          </cell>
          <cell r="D235">
            <v>47372</v>
          </cell>
          <cell r="G235">
            <v>85883</v>
          </cell>
        </row>
        <row r="236">
          <cell r="A236" t="str">
            <v>Palencia</v>
          </cell>
          <cell r="D236">
            <v>17688</v>
          </cell>
          <cell r="G236">
            <v>29858</v>
          </cell>
        </row>
        <row r="237">
          <cell r="A237" t="str">
            <v>Salamanca</v>
          </cell>
          <cell r="D237">
            <v>59951</v>
          </cell>
          <cell r="G237">
            <v>96041</v>
          </cell>
        </row>
        <row r="238">
          <cell r="A238" t="str">
            <v>Segovia</v>
          </cell>
          <cell r="D238">
            <v>26268</v>
          </cell>
          <cell r="G238">
            <v>38205</v>
          </cell>
        </row>
        <row r="239">
          <cell r="A239" t="str">
            <v>Soria</v>
          </cell>
          <cell r="D239">
            <v>15582</v>
          </cell>
          <cell r="G239">
            <v>27974</v>
          </cell>
        </row>
        <row r="240">
          <cell r="A240" t="str">
            <v>Valladolid</v>
          </cell>
          <cell r="D240">
            <v>56728</v>
          </cell>
          <cell r="G240">
            <v>101909</v>
          </cell>
        </row>
        <row r="241">
          <cell r="A241" t="str">
            <v>Zamora</v>
          </cell>
          <cell r="D241">
            <v>15613</v>
          </cell>
          <cell r="G241">
            <v>22802</v>
          </cell>
        </row>
        <row r="262">
          <cell r="A262" t="str">
            <v>Ávila</v>
          </cell>
          <cell r="D262">
            <v>128</v>
          </cell>
          <cell r="G262">
            <v>176</v>
          </cell>
        </row>
        <row r="263">
          <cell r="A263" t="str">
            <v>Burgos</v>
          </cell>
          <cell r="D263">
            <v>2028</v>
          </cell>
          <cell r="G263">
            <v>5622</v>
          </cell>
        </row>
        <row r="264">
          <cell r="A264" t="str">
            <v>León</v>
          </cell>
          <cell r="D264">
            <v>2609</v>
          </cell>
          <cell r="G264">
            <v>7076</v>
          </cell>
        </row>
        <row r="265">
          <cell r="A265" t="str">
            <v>Palencia</v>
          </cell>
          <cell r="D265">
            <v>288</v>
          </cell>
          <cell r="G265">
            <v>961</v>
          </cell>
        </row>
        <row r="266">
          <cell r="A266" t="str">
            <v>Salamanca</v>
          </cell>
          <cell r="D266">
            <v>1134</v>
          </cell>
          <cell r="G266">
            <v>4068</v>
          </cell>
        </row>
        <row r="267">
          <cell r="A267" t="str">
            <v>Segovia</v>
          </cell>
          <cell r="D267">
            <v>1398</v>
          </cell>
          <cell r="G267">
            <v>1837</v>
          </cell>
        </row>
        <row r="268">
          <cell r="A268" t="str">
            <v>Soria</v>
          </cell>
          <cell r="D268">
            <v>146</v>
          </cell>
          <cell r="G268">
            <v>530</v>
          </cell>
        </row>
        <row r="269">
          <cell r="A269" t="str">
            <v>Valladolid</v>
          </cell>
          <cell r="D269">
            <v>1160</v>
          </cell>
          <cell r="G269">
            <v>4494</v>
          </cell>
        </row>
        <row r="270">
          <cell r="A270" t="str">
            <v>Zamora</v>
          </cell>
          <cell r="D270">
            <v>384</v>
          </cell>
          <cell r="G270">
            <v>798</v>
          </cell>
        </row>
        <row r="296">
          <cell r="O296" t="str">
            <v>ENERO 2017</v>
          </cell>
          <cell r="P296" t="str">
            <v>ENERO 2018</v>
          </cell>
        </row>
        <row r="297">
          <cell r="M297" t="str">
            <v>HOTELES Y HOSTALES</v>
          </cell>
          <cell r="N297" t="str">
            <v>V. españoles</v>
          </cell>
          <cell r="O297">
            <v>252644</v>
          </cell>
          <cell r="P297">
            <v>256234</v>
          </cell>
        </row>
        <row r="298">
          <cell r="N298" t="str">
            <v>V. extranjeros</v>
          </cell>
          <cell r="O298">
            <v>48257</v>
          </cell>
          <cell r="P298">
            <v>61045</v>
          </cell>
        </row>
        <row r="299">
          <cell r="M299" t="str">
            <v>PENSIONES</v>
          </cell>
          <cell r="N299" t="str">
            <v>V. españoles</v>
          </cell>
          <cell r="O299">
            <v>9625</v>
          </cell>
          <cell r="P299">
            <v>7988</v>
          </cell>
        </row>
        <row r="300">
          <cell r="N300" t="str">
            <v>V. extranjeros</v>
          </cell>
          <cell r="O300">
            <v>1130</v>
          </cell>
          <cell r="P300">
            <v>1287</v>
          </cell>
        </row>
        <row r="318">
          <cell r="B318" t="str">
            <v>Enero</v>
          </cell>
          <cell r="C318" t="str">
            <v>Febrero</v>
          </cell>
          <cell r="D318" t="str">
            <v>Marzo</v>
          </cell>
          <cell r="E318" t="str">
            <v>Abril</v>
          </cell>
          <cell r="F318" t="str">
            <v>Mayo</v>
          </cell>
          <cell r="G318" t="str">
            <v>Junio</v>
          </cell>
          <cell r="H318" t="str">
            <v>Julio</v>
          </cell>
          <cell r="I318" t="str">
            <v>Agosto</v>
          </cell>
          <cell r="J318" t="str">
            <v>Septiembre</v>
          </cell>
        </row>
        <row r="319">
          <cell r="A319" t="str">
            <v>AÑO 2017</v>
          </cell>
          <cell r="B319">
            <v>311656</v>
          </cell>
          <cell r="C319">
            <v>354212</v>
          </cell>
          <cell r="D319">
            <v>430623</v>
          </cell>
          <cell r="E319">
            <v>606580</v>
          </cell>
          <cell r="F319">
            <v>584353</v>
          </cell>
          <cell r="G319">
            <v>562955</v>
          </cell>
          <cell r="H319">
            <v>630967</v>
          </cell>
          <cell r="I319">
            <v>792059</v>
          </cell>
          <cell r="J319">
            <v>639358</v>
          </cell>
        </row>
        <row r="320">
          <cell r="A320" t="str">
            <v>AÑO 2018</v>
          </cell>
          <cell r="B320">
            <v>326554</v>
          </cell>
        </row>
        <row r="321">
          <cell r="B321" t="str">
            <v>Octubre</v>
          </cell>
          <cell r="C321" t="str">
            <v>Noviembre</v>
          </cell>
          <cell r="D321" t="str">
            <v>Diciembre</v>
          </cell>
        </row>
        <row r="322">
          <cell r="B322">
            <v>617100</v>
          </cell>
          <cell r="C322">
            <v>422935</v>
          </cell>
          <cell r="D322">
            <v>411752</v>
          </cell>
        </row>
        <row r="340">
          <cell r="R340" t="str">
            <v>ENERO 2017</v>
          </cell>
          <cell r="S340" t="str">
            <v>ENERO 2018</v>
          </cell>
        </row>
        <row r="341">
          <cell r="P341" t="str">
            <v>HOTELES Y HOSTALES</v>
          </cell>
          <cell r="Q341" t="str">
            <v>P. españoles</v>
          </cell>
          <cell r="R341">
            <v>395108</v>
          </cell>
          <cell r="S341">
            <v>417186</v>
          </cell>
        </row>
        <row r="342">
          <cell r="Q342" t="str">
            <v>P. extranjeros</v>
          </cell>
          <cell r="R342">
            <v>77940</v>
          </cell>
          <cell r="S342">
            <v>97161</v>
          </cell>
        </row>
        <row r="343">
          <cell r="P343" t="str">
            <v>PENSIONES</v>
          </cell>
          <cell r="Q343" t="str">
            <v>P. españoles</v>
          </cell>
          <cell r="R343">
            <v>23871</v>
          </cell>
          <cell r="S343">
            <v>21803</v>
          </cell>
        </row>
        <row r="344">
          <cell r="Q344" t="str">
            <v>P. extranjeros</v>
          </cell>
          <cell r="R344">
            <v>3155</v>
          </cell>
          <cell r="S344">
            <v>3759</v>
          </cell>
        </row>
        <row r="366">
          <cell r="B366" t="str">
            <v>Enero</v>
          </cell>
          <cell r="C366" t="str">
            <v>Febrero</v>
          </cell>
          <cell r="D366" t="str">
            <v>Marzo</v>
          </cell>
          <cell r="E366" t="str">
            <v>Abril</v>
          </cell>
          <cell r="F366" t="str">
            <v>Mayo</v>
          </cell>
          <cell r="G366" t="str">
            <v>Junio</v>
          </cell>
          <cell r="H366" t="str">
            <v>Julio</v>
          </cell>
          <cell r="I366" t="str">
            <v>Agosto</v>
          </cell>
          <cell r="J366" t="str">
            <v>Septiembre</v>
          </cell>
        </row>
        <row r="367">
          <cell r="A367" t="str">
            <v>AÑO 2017</v>
          </cell>
          <cell r="B367">
            <v>500074</v>
          </cell>
          <cell r="C367">
            <v>558037</v>
          </cell>
          <cell r="D367">
            <v>685448</v>
          </cell>
          <cell r="E367">
            <v>982864</v>
          </cell>
          <cell r="F367">
            <v>889549</v>
          </cell>
          <cell r="G367">
            <v>859342</v>
          </cell>
          <cell r="H367">
            <v>970037</v>
          </cell>
          <cell r="I367">
            <v>1269203</v>
          </cell>
          <cell r="J367">
            <v>1003153</v>
          </cell>
        </row>
        <row r="368">
          <cell r="A368" t="str">
            <v>AÑO 2018</v>
          </cell>
          <cell r="B368">
            <v>539909</v>
          </cell>
        </row>
        <row r="369">
          <cell r="B369" t="str">
            <v>Octubre</v>
          </cell>
          <cell r="C369" t="str">
            <v>Noviembre</v>
          </cell>
          <cell r="D369" t="str">
            <v>Diciembre</v>
          </cell>
        </row>
        <row r="370">
          <cell r="B370">
            <v>963439</v>
          </cell>
          <cell r="C370">
            <v>721814</v>
          </cell>
          <cell r="D370">
            <v>663270</v>
          </cell>
        </row>
        <row r="392">
          <cell r="D392" t="str">
            <v>Total viajeros</v>
          </cell>
          <cell r="G392" t="str">
            <v>Total pernoct.</v>
          </cell>
        </row>
        <row r="393">
          <cell r="A393" t="str">
            <v>Ávila</v>
          </cell>
          <cell r="D393">
            <v>8726</v>
          </cell>
          <cell r="G393">
            <v>17003</v>
          </cell>
        </row>
        <row r="394">
          <cell r="A394" t="str">
            <v>Burgos</v>
          </cell>
          <cell r="D394">
            <v>2998</v>
          </cell>
          <cell r="G394">
            <v>7117</v>
          </cell>
        </row>
        <row r="395">
          <cell r="A395" t="str">
            <v>León</v>
          </cell>
          <cell r="D395">
            <v>4675</v>
          </cell>
          <cell r="G395">
            <v>9486</v>
          </cell>
        </row>
        <row r="396">
          <cell r="A396" t="str">
            <v>Palencia</v>
          </cell>
          <cell r="D396">
            <v>1545</v>
          </cell>
          <cell r="G396">
            <v>3574</v>
          </cell>
        </row>
        <row r="397">
          <cell r="A397" t="str">
            <v>Salamanca</v>
          </cell>
          <cell r="D397">
            <v>5474</v>
          </cell>
          <cell r="G397">
            <v>9470</v>
          </cell>
        </row>
        <row r="398">
          <cell r="A398" t="str">
            <v>Segovia</v>
          </cell>
          <cell r="D398">
            <v>6689</v>
          </cell>
          <cell r="G398">
            <v>11381</v>
          </cell>
        </row>
        <row r="399">
          <cell r="A399" t="str">
            <v>Soria</v>
          </cell>
          <cell r="D399">
            <v>2721</v>
          </cell>
          <cell r="G399">
            <v>5691</v>
          </cell>
        </row>
        <row r="400">
          <cell r="A400" t="str">
            <v>Valladolid</v>
          </cell>
          <cell r="D400">
            <v>2797</v>
          </cell>
          <cell r="G400">
            <v>4292</v>
          </cell>
        </row>
        <row r="401">
          <cell r="A401" t="str">
            <v>Zamora</v>
          </cell>
          <cell r="D401">
            <v>4719</v>
          </cell>
          <cell r="G401">
            <v>6411</v>
          </cell>
        </row>
        <row r="425">
          <cell r="C425" t="str">
            <v>V. españoles</v>
          </cell>
          <cell r="D425" t="str">
            <v>V. extranjeros</v>
          </cell>
          <cell r="E425" t="str">
            <v>Total viajeros</v>
          </cell>
          <cell r="H425" t="str">
            <v>P. españoles</v>
          </cell>
          <cell r="I425" t="str">
            <v>P. extranjeros</v>
          </cell>
          <cell r="J425" t="str">
            <v>Total pernoct.</v>
          </cell>
          <cell r="K425" t="str">
            <v>Ocupación</v>
          </cell>
        </row>
        <row r="426">
          <cell r="B426" t="str">
            <v>ENERO 2017</v>
          </cell>
          <cell r="C426">
            <v>38782</v>
          </cell>
          <cell r="D426">
            <v>1823</v>
          </cell>
          <cell r="E426">
            <v>40605</v>
          </cell>
          <cell r="G426" t="str">
            <v>ENERO 2017</v>
          </cell>
          <cell r="H426">
            <v>68013</v>
          </cell>
          <cell r="I426">
            <v>4175</v>
          </cell>
          <cell r="J426">
            <v>72188</v>
          </cell>
          <cell r="K426">
            <v>6.8584371374851197E-2</v>
          </cell>
        </row>
        <row r="427">
          <cell r="B427" t="str">
            <v>ENERO 2018</v>
          </cell>
          <cell r="C427">
            <v>38554</v>
          </cell>
          <cell r="D427">
            <v>1790</v>
          </cell>
          <cell r="E427">
            <v>40344</v>
          </cell>
          <cell r="G427" t="str">
            <v>ENERO 2018</v>
          </cell>
          <cell r="H427">
            <v>70420</v>
          </cell>
          <cell r="I427">
            <v>4005</v>
          </cell>
          <cell r="J427">
            <v>74425</v>
          </cell>
          <cell r="K427">
            <v>6.8608191684419839E-2</v>
          </cell>
        </row>
        <row r="449">
          <cell r="B449" t="str">
            <v>Enero</v>
          </cell>
          <cell r="C449" t="str">
            <v>Febrero</v>
          </cell>
          <cell r="D449" t="str">
            <v>Marzo</v>
          </cell>
          <cell r="E449" t="str">
            <v>Abril</v>
          </cell>
          <cell r="F449" t="str">
            <v>Mayo</v>
          </cell>
          <cell r="G449" t="str">
            <v>Junio</v>
          </cell>
          <cell r="H449" t="str">
            <v>Julio</v>
          </cell>
          <cell r="I449" t="str">
            <v>Agosto</v>
          </cell>
          <cell r="J449" t="str">
            <v>Septiembre</v>
          </cell>
        </row>
        <row r="450">
          <cell r="A450" t="str">
            <v>AÑO 2017</v>
          </cell>
          <cell r="B450">
            <v>40605</v>
          </cell>
          <cell r="C450">
            <v>55541</v>
          </cell>
          <cell r="D450">
            <v>75370</v>
          </cell>
          <cell r="E450">
            <v>114111</v>
          </cell>
          <cell r="F450">
            <v>86629</v>
          </cell>
          <cell r="G450">
            <v>84209</v>
          </cell>
          <cell r="H450">
            <v>108069</v>
          </cell>
          <cell r="I450">
            <v>155185</v>
          </cell>
          <cell r="J450">
            <v>88801</v>
          </cell>
        </row>
        <row r="451">
          <cell r="A451" t="str">
            <v>AÑO 2018</v>
          </cell>
          <cell r="B451">
            <v>40344</v>
          </cell>
        </row>
        <row r="452">
          <cell r="B452" t="str">
            <v>Octubre</v>
          </cell>
          <cell r="C452" t="str">
            <v>Noviembre</v>
          </cell>
          <cell r="D452" t="str">
            <v>Diciembre</v>
          </cell>
        </row>
        <row r="453">
          <cell r="B453">
            <v>99235</v>
          </cell>
          <cell r="C453">
            <v>77507</v>
          </cell>
          <cell r="D453">
            <v>86882</v>
          </cell>
        </row>
        <row r="471">
          <cell r="B471" t="str">
            <v>Enero</v>
          </cell>
          <cell r="C471" t="str">
            <v>Febrero</v>
          </cell>
          <cell r="D471" t="str">
            <v>Marzo</v>
          </cell>
          <cell r="E471" t="str">
            <v>Abril</v>
          </cell>
          <cell r="F471" t="str">
            <v>Mayo</v>
          </cell>
          <cell r="G471" t="str">
            <v>Junio</v>
          </cell>
          <cell r="H471" t="str">
            <v>Julio</v>
          </cell>
          <cell r="I471" t="str">
            <v>Agosto</v>
          </cell>
          <cell r="J471" t="str">
            <v>Septiembre</v>
          </cell>
        </row>
        <row r="472">
          <cell r="A472" t="str">
            <v>AÑO 2017</v>
          </cell>
          <cell r="B472">
            <v>72188</v>
          </cell>
          <cell r="C472">
            <v>97728</v>
          </cell>
          <cell r="D472">
            <v>132109</v>
          </cell>
          <cell r="E472">
            <v>249355</v>
          </cell>
          <cell r="F472">
            <v>146445</v>
          </cell>
          <cell r="G472">
            <v>146797</v>
          </cell>
          <cell r="H472">
            <v>216772</v>
          </cell>
          <cell r="I472">
            <v>403269</v>
          </cell>
          <cell r="J472">
            <v>157971</v>
          </cell>
        </row>
        <row r="473">
          <cell r="A473" t="str">
            <v>AÑO 2018</v>
          </cell>
          <cell r="B473">
            <v>74425</v>
          </cell>
        </row>
        <row r="474">
          <cell r="B474" t="str">
            <v>Octubre</v>
          </cell>
          <cell r="C474" t="str">
            <v>Noviembre</v>
          </cell>
          <cell r="D474" t="str">
            <v>Diciembre</v>
          </cell>
        </row>
        <row r="475">
          <cell r="B475">
            <v>186315</v>
          </cell>
          <cell r="C475">
            <v>138850</v>
          </cell>
          <cell r="D475">
            <v>203216</v>
          </cell>
        </row>
        <row r="503">
          <cell r="A503" t="str">
            <v>Ávila</v>
          </cell>
          <cell r="D503">
            <v>532</v>
          </cell>
          <cell r="G503">
            <v>807</v>
          </cell>
        </row>
        <row r="504">
          <cell r="A504" t="str">
            <v>Burgos</v>
          </cell>
          <cell r="D504">
            <v>1129</v>
          </cell>
          <cell r="G504">
            <v>1430</v>
          </cell>
        </row>
        <row r="505">
          <cell r="A505" t="str">
            <v>León</v>
          </cell>
          <cell r="D505">
            <v>24</v>
          </cell>
          <cell r="G505">
            <v>71</v>
          </cell>
        </row>
        <row r="506">
          <cell r="A506" t="str">
            <v>Palencia</v>
          </cell>
          <cell r="D506">
            <v>0</v>
          </cell>
          <cell r="G506">
            <v>0</v>
          </cell>
        </row>
        <row r="507">
          <cell r="A507" t="str">
            <v>Salamanca</v>
          </cell>
          <cell r="D507">
            <v>2038</v>
          </cell>
          <cell r="G507">
            <v>2038</v>
          </cell>
        </row>
        <row r="508">
          <cell r="A508" t="str">
            <v>Segovia</v>
          </cell>
          <cell r="D508">
            <v>464</v>
          </cell>
          <cell r="G508">
            <v>698</v>
          </cell>
        </row>
        <row r="509">
          <cell r="A509" t="str">
            <v>Soria</v>
          </cell>
          <cell r="D509">
            <v>0</v>
          </cell>
          <cell r="G509">
            <v>0</v>
          </cell>
        </row>
        <row r="510">
          <cell r="A510" t="str">
            <v>Valladolid</v>
          </cell>
          <cell r="D510">
            <v>648</v>
          </cell>
          <cell r="G510">
            <v>936</v>
          </cell>
        </row>
        <row r="511">
          <cell r="A511" t="str">
            <v>Zamora</v>
          </cell>
          <cell r="D511">
            <v>0</v>
          </cell>
          <cell r="G511">
            <v>0</v>
          </cell>
        </row>
        <row r="538">
          <cell r="C538" t="str">
            <v>V. españoles</v>
          </cell>
          <cell r="D538" t="str">
            <v>V. extranjeros</v>
          </cell>
          <cell r="E538" t="str">
            <v>Total viajeros</v>
          </cell>
          <cell r="H538" t="str">
            <v>P. españoles</v>
          </cell>
          <cell r="I538" t="str">
            <v>P. extranjeros</v>
          </cell>
          <cell r="J538" t="str">
            <v>Total pernoct.</v>
          </cell>
          <cell r="K538" t="str">
            <v>Ocupación</v>
          </cell>
        </row>
        <row r="539">
          <cell r="B539" t="str">
            <v>ENERO 2017</v>
          </cell>
          <cell r="C539">
            <v>986</v>
          </cell>
          <cell r="D539">
            <v>2285</v>
          </cell>
          <cell r="E539">
            <v>3271</v>
          </cell>
          <cell r="G539" t="str">
            <v>ENERO 2017</v>
          </cell>
          <cell r="H539">
            <v>1815</v>
          </cell>
          <cell r="I539">
            <v>2558</v>
          </cell>
          <cell r="J539">
            <v>4373</v>
          </cell>
          <cell r="K539">
            <v>1.4255862246577843E-2</v>
          </cell>
        </row>
        <row r="540">
          <cell r="B540" t="str">
            <v>ENERO 2018</v>
          </cell>
          <cell r="C540">
            <v>1146</v>
          </cell>
          <cell r="D540">
            <v>3689</v>
          </cell>
          <cell r="E540">
            <v>4835</v>
          </cell>
          <cell r="G540" t="str">
            <v>ENERO 2018</v>
          </cell>
          <cell r="H540">
            <v>1881</v>
          </cell>
          <cell r="I540">
            <v>4099</v>
          </cell>
          <cell r="J540">
            <v>5980</v>
          </cell>
          <cell r="K540">
            <v>2.0762374965714307E-2</v>
          </cell>
        </row>
        <row r="563">
          <cell r="B563" t="str">
            <v>Enero</v>
          </cell>
          <cell r="C563" t="str">
            <v>Febrero</v>
          </cell>
          <cell r="D563" t="str">
            <v>Marzo</v>
          </cell>
          <cell r="E563" t="str">
            <v>Abril</v>
          </cell>
          <cell r="F563" t="str">
            <v>Mayo</v>
          </cell>
          <cell r="G563" t="str">
            <v>Junio</v>
          </cell>
          <cell r="H563" t="str">
            <v>Julio</v>
          </cell>
          <cell r="I563" t="str">
            <v>Agosto</v>
          </cell>
          <cell r="J563" t="str">
            <v>Septiembre</v>
          </cell>
        </row>
        <row r="564">
          <cell r="A564" t="str">
            <v>AÑO 2017</v>
          </cell>
          <cell r="B564">
            <v>3271</v>
          </cell>
          <cell r="C564">
            <v>4107</v>
          </cell>
          <cell r="D564">
            <v>9363</v>
          </cell>
          <cell r="E564">
            <v>22787</v>
          </cell>
          <cell r="F564">
            <v>22379</v>
          </cell>
          <cell r="G564">
            <v>32904</v>
          </cell>
          <cell r="H564">
            <v>68012</v>
          </cell>
          <cell r="I564">
            <v>101644</v>
          </cell>
          <cell r="J564">
            <v>22180</v>
          </cell>
        </row>
        <row r="565">
          <cell r="A565" t="str">
            <v>AÑO 2018</v>
          </cell>
          <cell r="B565">
            <v>4835</v>
          </cell>
        </row>
        <row r="566">
          <cell r="B566" t="str">
            <v>Octubre</v>
          </cell>
          <cell r="C566" t="str">
            <v>Noviembre</v>
          </cell>
          <cell r="D566" t="str">
            <v>Diciembre</v>
          </cell>
        </row>
        <row r="567">
          <cell r="B567">
            <v>12166</v>
          </cell>
          <cell r="C567">
            <v>5510</v>
          </cell>
          <cell r="D567">
            <v>3190</v>
          </cell>
        </row>
        <row r="584">
          <cell r="B584" t="str">
            <v>Enero</v>
          </cell>
          <cell r="C584" t="str">
            <v>Febrero</v>
          </cell>
          <cell r="D584" t="str">
            <v>Marzo</v>
          </cell>
          <cell r="E584" t="str">
            <v>Abril</v>
          </cell>
          <cell r="F584" t="str">
            <v>Mayo</v>
          </cell>
          <cell r="G584" t="str">
            <v>Junio</v>
          </cell>
          <cell r="H584" t="str">
            <v>Julio</v>
          </cell>
          <cell r="I584" t="str">
            <v>Agosto</v>
          </cell>
          <cell r="J584" t="str">
            <v>Septiembre</v>
          </cell>
        </row>
        <row r="585">
          <cell r="A585" t="str">
            <v>AÑO 2017</v>
          </cell>
          <cell r="B585">
            <v>4373</v>
          </cell>
          <cell r="C585">
            <v>5935</v>
          </cell>
          <cell r="D585">
            <v>14616</v>
          </cell>
          <cell r="E585">
            <v>52117</v>
          </cell>
          <cell r="F585">
            <v>44791</v>
          </cell>
          <cell r="G585">
            <v>72441</v>
          </cell>
          <cell r="H585">
            <v>176539</v>
          </cell>
          <cell r="I585">
            <v>290208</v>
          </cell>
          <cell r="J585">
            <v>44998</v>
          </cell>
        </row>
        <row r="586">
          <cell r="A586" t="str">
            <v>AÑO 2018</v>
          </cell>
          <cell r="B586">
            <v>5980</v>
          </cell>
        </row>
        <row r="587">
          <cell r="B587" t="str">
            <v>Octubre</v>
          </cell>
          <cell r="C587" t="str">
            <v>Noviembre</v>
          </cell>
          <cell r="D587" t="str">
            <v>Diciembre</v>
          </cell>
        </row>
        <row r="588">
          <cell r="B588">
            <v>24579</v>
          </cell>
          <cell r="C588">
            <v>8362</v>
          </cell>
          <cell r="D588">
            <v>5100</v>
          </cell>
        </row>
        <row r="615">
          <cell r="A615" t="str">
            <v>Ávila</v>
          </cell>
          <cell r="D615">
            <v>246</v>
          </cell>
          <cell r="G615">
            <v>694</v>
          </cell>
        </row>
        <row r="616">
          <cell r="A616" t="str">
            <v>Burgos</v>
          </cell>
          <cell r="D616">
            <v>532</v>
          </cell>
          <cell r="G616">
            <v>672</v>
          </cell>
        </row>
        <row r="617">
          <cell r="A617" t="str">
            <v>León</v>
          </cell>
          <cell r="D617">
            <v>1649</v>
          </cell>
          <cell r="G617">
            <v>1902</v>
          </cell>
        </row>
        <row r="618">
          <cell r="A618" t="str">
            <v>Palencia</v>
          </cell>
          <cell r="D618">
            <v>100</v>
          </cell>
          <cell r="G618">
            <v>164</v>
          </cell>
        </row>
        <row r="619">
          <cell r="A619" t="str">
            <v>Salamanca</v>
          </cell>
          <cell r="D619">
            <v>69</v>
          </cell>
          <cell r="G619">
            <v>475</v>
          </cell>
        </row>
        <row r="620">
          <cell r="A620" t="str">
            <v>Segovia</v>
          </cell>
          <cell r="D620">
            <v>497</v>
          </cell>
          <cell r="G620">
            <v>551</v>
          </cell>
        </row>
        <row r="621">
          <cell r="A621" t="str">
            <v>Soria</v>
          </cell>
          <cell r="D621">
            <v>53</v>
          </cell>
          <cell r="G621">
            <v>106</v>
          </cell>
        </row>
        <row r="622">
          <cell r="A622" t="str">
            <v>Valladolid</v>
          </cell>
          <cell r="D622">
            <v>220</v>
          </cell>
          <cell r="G622">
            <v>423</v>
          </cell>
        </row>
        <row r="623">
          <cell r="A623" t="str">
            <v>Zamora</v>
          </cell>
          <cell r="D623">
            <v>49</v>
          </cell>
          <cell r="G623">
            <v>49</v>
          </cell>
        </row>
      </sheetData>
      <sheetData sheetId="1" refreshError="1"/>
      <sheetData sheetId="2">
        <row r="5">
          <cell r="B5" t="str">
            <v>Hoteles, Hostales y Pensiones</v>
          </cell>
          <cell r="D5" t="str">
            <v>Campamentos</v>
          </cell>
          <cell r="F5" t="str">
            <v>Turismo rural</v>
          </cell>
          <cell r="H5" t="str">
            <v>Albergues</v>
          </cell>
          <cell r="J5" t="str">
            <v>Total</v>
          </cell>
        </row>
        <row r="7">
          <cell r="A7" t="str">
            <v>ENERO_2017</v>
          </cell>
          <cell r="B7">
            <v>1893</v>
          </cell>
          <cell r="C7">
            <v>71393</v>
          </cell>
          <cell r="D7">
            <v>118</v>
          </cell>
          <cell r="E7">
            <v>42612</v>
          </cell>
          <cell r="F7">
            <v>3840</v>
          </cell>
          <cell r="G7">
            <v>33953</v>
          </cell>
          <cell r="H7">
            <v>264</v>
          </cell>
          <cell r="I7">
            <v>11008</v>
          </cell>
          <cell r="J7">
            <v>6115</v>
          </cell>
          <cell r="K7">
            <v>158966</v>
          </cell>
        </row>
        <row r="8">
          <cell r="A8" t="str">
            <v>ENERO_2018</v>
          </cell>
          <cell r="B8">
            <v>1897</v>
          </cell>
          <cell r="C8">
            <v>71402</v>
          </cell>
          <cell r="D8">
            <v>118</v>
          </cell>
          <cell r="E8">
            <v>42630</v>
          </cell>
          <cell r="F8">
            <v>3956</v>
          </cell>
          <cell r="G8">
            <v>34993</v>
          </cell>
          <cell r="H8">
            <v>283</v>
          </cell>
          <cell r="I8">
            <v>11849</v>
          </cell>
          <cell r="J8">
            <v>6254</v>
          </cell>
          <cell r="K8">
            <v>160874</v>
          </cell>
        </row>
        <row r="38">
          <cell r="B38" t="str">
            <v>Hoteles</v>
          </cell>
          <cell r="D38" t="str">
            <v>Hostales</v>
          </cell>
          <cell r="F38" t="str">
            <v>Pensiones</v>
          </cell>
        </row>
        <row r="40">
          <cell r="A40" t="str">
            <v>Ávila</v>
          </cell>
          <cell r="B40">
            <v>51</v>
          </cell>
          <cell r="D40">
            <v>82</v>
          </cell>
          <cell r="F40">
            <v>13</v>
          </cell>
        </row>
        <row r="41">
          <cell r="A41" t="str">
            <v>Burgos</v>
          </cell>
          <cell r="B41">
            <v>135</v>
          </cell>
          <cell r="D41">
            <v>116</v>
          </cell>
          <cell r="F41">
            <v>77</v>
          </cell>
        </row>
        <row r="42">
          <cell r="A42" t="str">
            <v>León</v>
          </cell>
          <cell r="B42">
            <v>92</v>
          </cell>
          <cell r="D42">
            <v>201</v>
          </cell>
          <cell r="F42">
            <v>122</v>
          </cell>
        </row>
        <row r="43">
          <cell r="A43" t="str">
            <v>Palencia</v>
          </cell>
          <cell r="B43">
            <v>33</v>
          </cell>
          <cell r="D43">
            <v>60</v>
          </cell>
          <cell r="F43">
            <v>23</v>
          </cell>
        </row>
        <row r="44">
          <cell r="A44" t="str">
            <v>Salamanca</v>
          </cell>
          <cell r="B44">
            <v>108</v>
          </cell>
          <cell r="D44">
            <v>111</v>
          </cell>
          <cell r="F44">
            <v>50</v>
          </cell>
        </row>
        <row r="45">
          <cell r="A45" t="str">
            <v>Segovia</v>
          </cell>
          <cell r="B45">
            <v>62</v>
          </cell>
          <cell r="D45">
            <v>73</v>
          </cell>
          <cell r="F45">
            <v>26</v>
          </cell>
        </row>
        <row r="46">
          <cell r="A46" t="str">
            <v>Soria</v>
          </cell>
          <cell r="B46">
            <v>39</v>
          </cell>
          <cell r="D46">
            <v>84</v>
          </cell>
          <cell r="F46">
            <v>21</v>
          </cell>
        </row>
        <row r="47">
          <cell r="A47" t="str">
            <v>Valladolid</v>
          </cell>
          <cell r="B47">
            <v>81</v>
          </cell>
          <cell r="D47">
            <v>63</v>
          </cell>
          <cell r="F47">
            <v>48</v>
          </cell>
        </row>
        <row r="48">
          <cell r="A48" t="str">
            <v>Zamora</v>
          </cell>
          <cell r="B48">
            <v>47</v>
          </cell>
          <cell r="D48">
            <v>54</v>
          </cell>
          <cell r="F48">
            <v>15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650">
          <cell r="C650" t="str">
            <v>V. españoles</v>
          </cell>
          <cell r="D650" t="str">
            <v>V. extranjeros</v>
          </cell>
          <cell r="E650" t="str">
            <v>Total viajeros</v>
          </cell>
          <cell r="H650" t="str">
            <v>P. españoles</v>
          </cell>
          <cell r="I650" t="str">
            <v>P. extranjeros</v>
          </cell>
          <cell r="J650" t="str">
            <v>Total pernoct.</v>
          </cell>
          <cell r="K650" t="str">
            <v>Ocupación</v>
          </cell>
        </row>
        <row r="651">
          <cell r="B651" t="str">
            <v>ENERO 2017</v>
          </cell>
          <cell r="C651">
            <v>2462</v>
          </cell>
          <cell r="D651">
            <v>815</v>
          </cell>
          <cell r="E651">
            <v>3277</v>
          </cell>
          <cell r="G651" t="str">
            <v>ENERO 2017</v>
          </cell>
          <cell r="H651">
            <v>3921</v>
          </cell>
          <cell r="I651">
            <v>1381</v>
          </cell>
          <cell r="J651">
            <v>5302</v>
          </cell>
          <cell r="K651">
            <v>2.8130156355282491E-2</v>
          </cell>
        </row>
        <row r="652">
          <cell r="B652" t="str">
            <v>ENERO 2018</v>
          </cell>
          <cell r="C652">
            <v>2614</v>
          </cell>
          <cell r="D652">
            <v>801</v>
          </cell>
          <cell r="E652">
            <v>3415</v>
          </cell>
          <cell r="G652" t="str">
            <v>ENERO 2018</v>
          </cell>
          <cell r="H652">
            <v>3632</v>
          </cell>
          <cell r="I652">
            <v>1404</v>
          </cell>
          <cell r="J652">
            <v>5036</v>
          </cell>
          <cell r="K652">
            <v>3.3793894820193127E-2</v>
          </cell>
        </row>
        <row r="675">
          <cell r="B675" t="str">
            <v>Enero</v>
          </cell>
          <cell r="C675" t="str">
            <v>Febrero</v>
          </cell>
          <cell r="D675" t="str">
            <v>Marzo</v>
          </cell>
          <cell r="E675" t="str">
            <v>Abril</v>
          </cell>
          <cell r="F675" t="str">
            <v>Mayo</v>
          </cell>
          <cell r="G675" t="str">
            <v>Junio</v>
          </cell>
          <cell r="H675" t="str">
            <v>Julio</v>
          </cell>
          <cell r="I675" t="str">
            <v>Agosto</v>
          </cell>
          <cell r="J675" t="str">
            <v>Septiembre</v>
          </cell>
        </row>
        <row r="676">
          <cell r="A676" t="str">
            <v>AÑO 2017</v>
          </cell>
          <cell r="B676">
            <v>3277</v>
          </cell>
          <cell r="C676">
            <v>8489</v>
          </cell>
          <cell r="D676">
            <v>16398</v>
          </cell>
          <cell r="E676">
            <v>56719</v>
          </cell>
          <cell r="F676">
            <v>71153</v>
          </cell>
          <cell r="G676">
            <v>53612</v>
          </cell>
          <cell r="H676">
            <v>48805</v>
          </cell>
          <cell r="I676">
            <v>54485</v>
          </cell>
          <cell r="J676">
            <v>49953</v>
          </cell>
        </row>
        <row r="677">
          <cell r="A677" t="str">
            <v>AÑO 2018</v>
          </cell>
          <cell r="B677">
            <v>3415</v>
          </cell>
        </row>
        <row r="678">
          <cell r="B678" t="str">
            <v>Octubre</v>
          </cell>
          <cell r="C678" t="str">
            <v>Noviembre</v>
          </cell>
          <cell r="D678" t="str">
            <v>Diciembre</v>
          </cell>
        </row>
        <row r="679">
          <cell r="B679">
            <v>32162</v>
          </cell>
          <cell r="C679">
            <v>10117</v>
          </cell>
          <cell r="D679">
            <v>5141</v>
          </cell>
        </row>
        <row r="696">
          <cell r="B696" t="str">
            <v>Enero</v>
          </cell>
          <cell r="C696" t="str">
            <v>Febrero</v>
          </cell>
          <cell r="D696" t="str">
            <v>Marzo</v>
          </cell>
          <cell r="E696" t="str">
            <v>Abril</v>
          </cell>
          <cell r="F696" t="str">
            <v>Mayo</v>
          </cell>
          <cell r="G696" t="str">
            <v>Junio</v>
          </cell>
          <cell r="H696" t="str">
            <v>Julio</v>
          </cell>
          <cell r="I696" t="str">
            <v>Agosto</v>
          </cell>
          <cell r="J696" t="str">
            <v>Septiembre</v>
          </cell>
        </row>
        <row r="697">
          <cell r="A697" t="str">
            <v>AÑO 2017</v>
          </cell>
          <cell r="B697">
            <v>5302</v>
          </cell>
          <cell r="C697">
            <v>14253</v>
          </cell>
          <cell r="D697">
            <v>24563</v>
          </cell>
          <cell r="E697">
            <v>75546</v>
          </cell>
          <cell r="F697">
            <v>81998</v>
          </cell>
          <cell r="G697">
            <v>68337</v>
          </cell>
          <cell r="H697">
            <v>103203</v>
          </cell>
          <cell r="I697">
            <v>115266</v>
          </cell>
          <cell r="J697">
            <v>58113</v>
          </cell>
        </row>
        <row r="698">
          <cell r="A698" t="str">
            <v>AÑO 2018</v>
          </cell>
          <cell r="B698">
            <v>5036</v>
          </cell>
        </row>
        <row r="699">
          <cell r="B699" t="str">
            <v>Octubre</v>
          </cell>
          <cell r="C699" t="str">
            <v>Noviembre</v>
          </cell>
          <cell r="D699" t="str">
            <v>Diciembre</v>
          </cell>
        </row>
        <row r="700">
          <cell r="B700">
            <v>39072</v>
          </cell>
          <cell r="C700">
            <v>14009</v>
          </cell>
          <cell r="D700">
            <v>9616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8">
          <cell r="I38" t="str">
            <v>Plazas</v>
          </cell>
        </row>
        <row r="39">
          <cell r="A39" t="str">
            <v>Ávila</v>
          </cell>
          <cell r="I39">
            <v>5668</v>
          </cell>
        </row>
        <row r="40">
          <cell r="A40" t="str">
            <v>Burgos</v>
          </cell>
          <cell r="I40">
            <v>11697</v>
          </cell>
        </row>
        <row r="41">
          <cell r="A41" t="str">
            <v>León</v>
          </cell>
          <cell r="I41">
            <v>13543</v>
          </cell>
        </row>
        <row r="42">
          <cell r="A42" t="str">
            <v>Palencia</v>
          </cell>
          <cell r="I42">
            <v>3815</v>
          </cell>
        </row>
        <row r="43">
          <cell r="A43" t="str">
            <v>Salamanca</v>
          </cell>
          <cell r="I43">
            <v>12126</v>
          </cell>
        </row>
        <row r="44">
          <cell r="A44" t="str">
            <v>Segovia</v>
          </cell>
          <cell r="I44">
            <v>6556</v>
          </cell>
        </row>
        <row r="45">
          <cell r="A45" t="str">
            <v>Soria</v>
          </cell>
          <cell r="I45">
            <v>4356</v>
          </cell>
        </row>
        <row r="46">
          <cell r="A46" t="str">
            <v>Valladolid</v>
          </cell>
          <cell r="I46">
            <v>9770</v>
          </cell>
        </row>
        <row r="47">
          <cell r="A47" t="str">
            <v>Zamora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  <row r="180">
          <cell r="B180" t="str">
            <v>Ávila</v>
          </cell>
          <cell r="C180" t="str">
            <v>Burgos</v>
          </cell>
          <cell r="D180" t="str">
            <v>León</v>
          </cell>
          <cell r="E180" t="str">
            <v>Palencia</v>
          </cell>
          <cell r="F180" t="str">
            <v>Salamanca</v>
          </cell>
          <cell r="G180" t="str">
            <v>Segovia</v>
          </cell>
          <cell r="H180" t="str">
            <v>Soria</v>
          </cell>
          <cell r="I180" t="str">
            <v>Valladolid</v>
          </cell>
          <cell r="J180" t="str">
            <v>Zamora</v>
          </cell>
        </row>
        <row r="181">
          <cell r="A181" t="str">
            <v>Albergue turístico SUP</v>
          </cell>
          <cell r="B181">
            <v>410</v>
          </cell>
          <cell r="C181">
            <v>718</v>
          </cell>
          <cell r="D181">
            <v>825</v>
          </cell>
          <cell r="E181">
            <v>234</v>
          </cell>
          <cell r="F181">
            <v>131</v>
          </cell>
          <cell r="G181">
            <v>338</v>
          </cell>
          <cell r="H181">
            <v>60</v>
          </cell>
          <cell r="I181">
            <v>167</v>
          </cell>
          <cell r="J181">
            <v>0</v>
          </cell>
        </row>
        <row r="182">
          <cell r="A182" t="str">
            <v>Albergue turístico</v>
          </cell>
          <cell r="B182">
            <v>381</v>
          </cell>
          <cell r="C182">
            <v>1098</v>
          </cell>
          <cell r="D182">
            <v>1358</v>
          </cell>
          <cell r="E182">
            <v>361</v>
          </cell>
          <cell r="F182">
            <v>412</v>
          </cell>
          <cell r="G182">
            <v>1197</v>
          </cell>
          <cell r="H182">
            <v>288</v>
          </cell>
          <cell r="I182">
            <v>141</v>
          </cell>
          <cell r="J182">
            <v>118</v>
          </cell>
        </row>
        <row r="183">
          <cell r="A183" t="str">
            <v>Alb. Turístico C.S. SUP</v>
          </cell>
          <cell r="B183">
            <v>0</v>
          </cell>
          <cell r="C183">
            <v>251</v>
          </cell>
          <cell r="D183">
            <v>363</v>
          </cell>
          <cell r="E183">
            <v>334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38</v>
          </cell>
        </row>
        <row r="184">
          <cell r="A184" t="str">
            <v>Alb. Turístico C.S.</v>
          </cell>
          <cell r="B184">
            <v>0</v>
          </cell>
          <cell r="C184">
            <v>465</v>
          </cell>
          <cell r="D184">
            <v>768</v>
          </cell>
          <cell r="E184">
            <v>270</v>
          </cell>
          <cell r="F184">
            <v>44</v>
          </cell>
          <cell r="G184">
            <v>0</v>
          </cell>
          <cell r="H184">
            <v>0</v>
          </cell>
          <cell r="I184">
            <v>93</v>
          </cell>
          <cell r="J184">
            <v>145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Melilla</v>
          </cell>
        </row>
        <row r="759">
          <cell r="B759" t="str">
            <v>Enero</v>
          </cell>
          <cell r="C759" t="str">
            <v>Febrero</v>
          </cell>
          <cell r="D759" t="str">
            <v>Marzo</v>
          </cell>
          <cell r="E759" t="str">
            <v>Abril</v>
          </cell>
          <cell r="F759" t="str">
            <v>Mayo</v>
          </cell>
          <cell r="G759" t="str">
            <v>Junio</v>
          </cell>
          <cell r="H759" t="str">
            <v>Julio</v>
          </cell>
          <cell r="I759" t="str">
            <v>Agosto</v>
          </cell>
          <cell r="J759" t="str">
            <v>Septiembre</v>
          </cell>
        </row>
        <row r="760">
          <cell r="A760" t="str">
            <v>AÑO 2016</v>
          </cell>
          <cell r="B760">
            <v>4582</v>
          </cell>
          <cell r="C760">
            <v>4851</v>
          </cell>
          <cell r="D760">
            <v>29415</v>
          </cell>
          <cell r="E760">
            <v>23206</v>
          </cell>
          <cell r="F760">
            <v>43884</v>
          </cell>
          <cell r="G760">
            <v>68119</v>
          </cell>
          <cell r="H760">
            <v>156839</v>
          </cell>
          <cell r="I760">
            <v>252429</v>
          </cell>
          <cell r="J760">
            <v>41034</v>
          </cell>
        </row>
        <row r="761">
          <cell r="A761" t="str">
            <v>AÑO 2017</v>
          </cell>
          <cell r="B761">
            <v>4373</v>
          </cell>
          <cell r="C761">
            <v>5935</v>
          </cell>
          <cell r="D761">
            <v>14616</v>
          </cell>
          <cell r="E761">
            <v>52117</v>
          </cell>
          <cell r="F761">
            <v>44791</v>
          </cell>
          <cell r="G761">
            <v>72441</v>
          </cell>
          <cell r="H761">
            <v>176539</v>
          </cell>
          <cell r="I761">
            <v>290208</v>
          </cell>
          <cell r="J761">
            <v>44998</v>
          </cell>
        </row>
        <row r="762">
          <cell r="B762" t="str">
            <v>Octubre</v>
          </cell>
          <cell r="C762" t="str">
            <v>Noviembre</v>
          </cell>
          <cell r="D762" t="str">
            <v>Diciembre</v>
          </cell>
        </row>
        <row r="763">
          <cell r="B763">
            <v>21531</v>
          </cell>
          <cell r="C763">
            <v>5577</v>
          </cell>
          <cell r="D763">
            <v>4603</v>
          </cell>
        </row>
        <row r="764">
          <cell r="B764">
            <v>24579</v>
          </cell>
          <cell r="C764">
            <v>8362</v>
          </cell>
          <cell r="D764">
            <v>5100</v>
          </cell>
        </row>
      </sheetData>
      <sheetData sheetId="1"/>
      <sheetData sheetId="2">
        <row r="5">
          <cell r="B5" t="str">
            <v>Hoteles, Hostales y Pensiones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430"/>
  <sheetViews>
    <sheetView tabSelected="1" view="pageBreakPreview" topLeftCell="A577" zoomScale="75" zoomScaleNormal="60" zoomScaleSheetLayoutView="75" workbookViewId="0">
      <selection activeCell="B581" sqref="B581:O581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.140625" bestFit="1" customWidth="1"/>
    <col min="8" max="8" width="14.28515625" customWidth="1"/>
    <col min="9" max="9" width="11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</row>
    <row r="2" spans="2:15"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2:15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5"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5"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</row>
    <row r="6" spans="2:15"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2:15"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2:15"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</row>
    <row r="9" spans="2:15"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</row>
    <row r="10" spans="2:15"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</row>
    <row r="11" spans="2:15"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</row>
    <row r="12" spans="2:15"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</row>
    <row r="13" spans="2:15"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2:15"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</row>
    <row r="15" spans="2:15"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2:15"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</row>
    <row r="17" spans="2:15"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2:15"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</row>
    <row r="19" spans="2:15"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</row>
    <row r="20" spans="2:15"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</row>
    <row r="21" spans="2:15"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</row>
    <row r="22" spans="2:15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</row>
    <row r="23" spans="2:15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</row>
    <row r="24" spans="2:15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</row>
    <row r="25" spans="2:15"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</row>
    <row r="26" spans="2:15"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</row>
    <row r="27" spans="2:15"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</row>
    <row r="28" spans="2:15"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</row>
    <row r="29" spans="2:15"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</row>
    <row r="30" spans="2:15"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</row>
    <row r="31" spans="2:15"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</row>
    <row r="32" spans="2:15"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</row>
    <row r="33" spans="2:15"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</row>
    <row r="34" spans="2:15"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</row>
    <row r="35" spans="2:15"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</row>
    <row r="36" spans="2:15"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</row>
    <row r="37" spans="2:15"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</row>
    <row r="38" spans="2:15"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</row>
    <row r="39" spans="2:15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</row>
    <row r="40" spans="2:15"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</row>
    <row r="41" spans="2:15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</row>
    <row r="42" spans="2:15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</row>
    <row r="43" spans="2:15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</row>
    <row r="44" spans="2:15"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</row>
    <row r="45" spans="2:15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</row>
    <row r="46" spans="2:15"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</row>
    <row r="47" spans="2:15" ht="99.9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</row>
    <row r="48" spans="2:15" ht="77.25">
      <c r="B48" s="249" t="s">
        <v>43</v>
      </c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110"/>
    </row>
    <row r="49" spans="2:15" ht="77.25">
      <c r="B49" s="249" t="s">
        <v>44</v>
      </c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110"/>
    </row>
    <row r="50" spans="2:15"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</row>
    <row r="51" spans="2:15"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</row>
    <row r="52" spans="2:15"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</row>
    <row r="53" spans="2:15"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</row>
    <row r="54" spans="2:15"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</row>
    <row r="55" spans="2:15"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</row>
    <row r="56" spans="2:15"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</row>
    <row r="57" spans="2:15"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</row>
    <row r="58" spans="2:15" ht="50.25">
      <c r="B58" s="110"/>
      <c r="C58" s="110"/>
      <c r="D58" s="110"/>
      <c r="E58" s="110"/>
      <c r="F58" s="250"/>
      <c r="G58" s="250"/>
      <c r="H58" s="250"/>
      <c r="I58" s="250"/>
      <c r="J58" s="250"/>
      <c r="K58" s="110"/>
      <c r="L58" s="110"/>
      <c r="M58" s="110"/>
      <c r="N58" s="110"/>
      <c r="O58" s="110"/>
    </row>
    <row r="59" spans="2:15"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</row>
    <row r="60" spans="2:15"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</row>
    <row r="61" spans="2:15"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</row>
    <row r="62" spans="2:15"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</row>
    <row r="63" spans="2:15"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</row>
    <row r="64" spans="2:15"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</row>
    <row r="65" spans="2:15"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</row>
    <row r="66" spans="2:15"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</row>
    <row r="67" spans="2:15"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</row>
    <row r="68" spans="2:15"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</row>
    <row r="69" spans="2:15"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</row>
    <row r="70" spans="2:15"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</row>
    <row r="71" spans="2:15"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</row>
    <row r="72" spans="2:15"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</row>
    <row r="73" spans="2:15"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</row>
    <row r="74" spans="2:15"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</row>
    <row r="75" spans="2:15" ht="12.75" customHeight="1">
      <c r="B75" s="110"/>
      <c r="C75" s="110"/>
      <c r="D75" s="110"/>
      <c r="E75" s="110"/>
      <c r="F75" s="251" t="s">
        <v>136</v>
      </c>
      <c r="G75" s="251"/>
      <c r="H75" s="251"/>
      <c r="I75" s="251"/>
      <c r="J75" s="251"/>
      <c r="K75" s="251"/>
      <c r="L75" s="251"/>
      <c r="M75" s="251"/>
      <c r="N75" s="251"/>
      <c r="O75" s="110"/>
    </row>
    <row r="76" spans="2:15" ht="12.75" customHeight="1">
      <c r="B76" s="110"/>
      <c r="C76" s="110"/>
      <c r="D76" s="110"/>
      <c r="E76" s="110"/>
      <c r="F76" s="251"/>
      <c r="G76" s="251"/>
      <c r="H76" s="251"/>
      <c r="I76" s="251"/>
      <c r="J76" s="251"/>
      <c r="K76" s="251"/>
      <c r="L76" s="251"/>
      <c r="M76" s="251"/>
      <c r="N76" s="251"/>
      <c r="O76" s="110"/>
    </row>
    <row r="77" spans="2:15" ht="12.75" customHeight="1">
      <c r="B77" s="110"/>
      <c r="C77" s="110"/>
      <c r="D77" s="110"/>
      <c r="E77" s="110"/>
      <c r="F77" s="251"/>
      <c r="G77" s="251"/>
      <c r="H77" s="251"/>
      <c r="I77" s="251"/>
      <c r="J77" s="251"/>
      <c r="K77" s="251"/>
      <c r="L77" s="251"/>
      <c r="M77" s="251"/>
      <c r="N77" s="251"/>
      <c r="O77" s="110"/>
    </row>
    <row r="78" spans="2:15" ht="12.75" customHeight="1">
      <c r="B78" s="110"/>
      <c r="C78" s="110"/>
      <c r="D78" s="110"/>
      <c r="E78" s="110"/>
      <c r="F78" s="251"/>
      <c r="G78" s="251"/>
      <c r="H78" s="251"/>
      <c r="I78" s="251"/>
      <c r="J78" s="251"/>
      <c r="K78" s="251"/>
      <c r="L78" s="251"/>
      <c r="M78" s="251"/>
      <c r="N78" s="251"/>
      <c r="O78" s="110"/>
    </row>
    <row r="79" spans="2:15">
      <c r="B79" s="110"/>
      <c r="C79" s="110"/>
      <c r="D79" s="110"/>
      <c r="E79" s="110"/>
      <c r="F79" s="110"/>
      <c r="G79" s="121"/>
      <c r="H79" s="110"/>
      <c r="I79" s="110"/>
      <c r="J79" s="110"/>
      <c r="K79" s="110"/>
      <c r="L79" s="110"/>
      <c r="M79" s="110"/>
      <c r="N79" s="110"/>
      <c r="O79" s="110"/>
    </row>
    <row r="80" spans="2:15">
      <c r="B80" s="110"/>
      <c r="C80" s="110"/>
      <c r="D80" s="110"/>
      <c r="E80" s="110"/>
      <c r="F80" s="110"/>
      <c r="G80" s="121"/>
      <c r="H80" s="110"/>
      <c r="I80" s="110"/>
      <c r="J80" s="110"/>
      <c r="K80" s="110"/>
      <c r="L80" s="110"/>
      <c r="M80" s="110"/>
      <c r="N80" s="110"/>
      <c r="O80" s="110"/>
    </row>
    <row r="81" spans="2:15">
      <c r="B81" s="110"/>
      <c r="C81" s="110"/>
      <c r="D81" s="110"/>
      <c r="E81" s="110"/>
      <c r="F81" s="110"/>
      <c r="G81" s="121"/>
      <c r="H81" s="110"/>
      <c r="I81" s="121"/>
      <c r="J81" s="110"/>
      <c r="K81" s="110"/>
      <c r="L81" s="110"/>
      <c r="M81" s="110"/>
      <c r="N81" s="110"/>
      <c r="O81" s="110"/>
    </row>
    <row r="82" spans="2:15">
      <c r="B82" s="110"/>
      <c r="C82" s="110"/>
      <c r="D82" s="110"/>
      <c r="E82" s="110"/>
      <c r="F82" s="110"/>
      <c r="G82" s="121"/>
      <c r="H82" s="110"/>
      <c r="I82" s="110"/>
      <c r="J82" s="110"/>
      <c r="K82" s="110"/>
      <c r="L82" s="110"/>
      <c r="M82" s="110"/>
      <c r="N82" s="110"/>
      <c r="O82" s="110"/>
    </row>
    <row r="83" spans="2:15">
      <c r="B83" s="110"/>
      <c r="C83" s="110"/>
      <c r="D83" s="110"/>
      <c r="E83" s="110"/>
      <c r="F83" s="110"/>
      <c r="G83" s="121"/>
      <c r="H83" s="110"/>
      <c r="I83" s="110"/>
      <c r="J83" s="110"/>
      <c r="K83" s="110"/>
      <c r="L83" s="110"/>
      <c r="M83" s="110"/>
      <c r="N83" s="110"/>
      <c r="O83" s="110"/>
    </row>
    <row r="84" spans="2:15">
      <c r="B84" s="110"/>
      <c r="C84" s="110"/>
      <c r="D84" s="110"/>
      <c r="E84" s="110"/>
      <c r="F84" s="110"/>
      <c r="G84" s="121"/>
      <c r="H84" s="110"/>
      <c r="I84" s="110"/>
      <c r="J84" s="110"/>
      <c r="K84" s="110"/>
      <c r="L84" s="110"/>
      <c r="M84" s="110"/>
      <c r="N84" s="110"/>
      <c r="O84" s="110"/>
    </row>
    <row r="85" spans="2:15">
      <c r="B85" s="110"/>
      <c r="C85" s="110"/>
      <c r="D85" s="110"/>
      <c r="E85" s="110"/>
      <c r="F85" s="110"/>
      <c r="G85" s="121"/>
      <c r="H85" s="110"/>
      <c r="I85" s="110"/>
      <c r="J85" s="110"/>
      <c r="K85" s="110"/>
      <c r="L85" s="110"/>
      <c r="M85" s="110"/>
      <c r="N85" s="110"/>
      <c r="O85" s="110"/>
    </row>
    <row r="86" spans="2:15"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</row>
    <row r="87" spans="2:15"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</row>
    <row r="88" spans="2:15"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</row>
    <row r="89" spans="2:15"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</row>
    <row r="90" spans="2:15"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</row>
    <row r="91" spans="2:15"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</row>
    <row r="92" spans="2:15" s="50" customFormat="1"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</row>
    <row r="93" spans="2:15" s="50" customFormat="1"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</row>
    <row r="94" spans="2:15" s="50" customFormat="1"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</row>
    <row r="95" spans="2:15" s="50" customFormat="1"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</row>
    <row r="96" spans="2:15" s="50" customFormat="1"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</row>
    <row r="97" spans="2:15" s="50" customFormat="1"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</row>
    <row r="98" spans="2:15" s="50" customFormat="1"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</row>
    <row r="99" spans="2:15" s="50" customFormat="1"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</row>
    <row r="100" spans="2:15" s="50" customFormat="1"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</row>
    <row r="101" spans="2:15" s="50" customFormat="1"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</row>
    <row r="102" spans="2:15" s="50" customFormat="1"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</row>
    <row r="103" spans="2:15" s="50" customFormat="1"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</row>
    <row r="104" spans="2:15" s="50" customFormat="1"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</row>
    <row r="105" spans="2:15" s="50" customFormat="1"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</row>
    <row r="106" spans="2:15" s="65" customFormat="1"/>
    <row r="107" spans="2:15" s="65" customFormat="1"/>
    <row r="108" spans="2:1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2:15"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</row>
    <row r="110" spans="2:15"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</row>
    <row r="111" spans="2:15"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</row>
    <row r="112" spans="2:15"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</row>
    <row r="113" spans="2:15"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</row>
    <row r="114" spans="2:15"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</row>
    <row r="115" spans="2:15" s="5" customFormat="1"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</row>
    <row r="116" spans="2:15" s="5" customFormat="1"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</row>
    <row r="117" spans="2:15" s="5" customFormat="1"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</row>
    <row r="118" spans="2:15"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</row>
    <row r="119" spans="2:15"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</row>
    <row r="120" spans="2:15"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</row>
    <row r="121" spans="2:15"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</row>
    <row r="122" spans="2:15" s="45" customFormat="1"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4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4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4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4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4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4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4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4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4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4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4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4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4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4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4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4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2:1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</row>
    <row r="227" spans="2:1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</row>
    <row r="228" spans="2:15"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</row>
    <row r="229" spans="2:15"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</row>
    <row r="230" spans="2:15" s="5" customFormat="1"/>
    <row r="231" spans="2:15" ht="50.1" customHeight="1">
      <c r="B231" s="253" t="s">
        <v>117</v>
      </c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</row>
    <row r="232" spans="2:15" ht="15" customHeight="1"/>
    <row r="233" spans="2:15" ht="39.950000000000003" customHeight="1">
      <c r="B233" s="254" t="s">
        <v>118</v>
      </c>
      <c r="C233" s="254"/>
      <c r="D233" s="254"/>
      <c r="E233" s="254"/>
      <c r="F233" s="254"/>
      <c r="G233" s="254"/>
      <c r="H233" s="254"/>
      <c r="I233" s="254"/>
      <c r="J233" s="254"/>
      <c r="K233" s="254"/>
      <c r="L233" s="254"/>
      <c r="M233" s="254"/>
      <c r="N233" s="254"/>
      <c r="O233" s="254"/>
    </row>
    <row r="234" spans="2:15" ht="20.100000000000001" customHeight="1"/>
    <row r="235" spans="2:15" ht="24.95" customHeight="1">
      <c r="B235" s="13" t="s">
        <v>45</v>
      </c>
      <c r="C235" s="13"/>
      <c r="D235" s="99"/>
      <c r="E235" s="234">
        <v>306536</v>
      </c>
      <c r="F235" s="234"/>
      <c r="G235" s="106"/>
    </row>
    <row r="236" spans="2:15" ht="24.95" customHeight="1">
      <c r="B236" s="13" t="s">
        <v>46</v>
      </c>
      <c r="C236" s="13"/>
      <c r="D236" s="99"/>
      <c r="E236" s="234">
        <v>68612</v>
      </c>
      <c r="F236" s="234"/>
      <c r="G236" s="106"/>
    </row>
    <row r="237" spans="2:15" ht="24.95" customHeight="1">
      <c r="B237" s="235" t="s">
        <v>0</v>
      </c>
      <c r="C237" s="235"/>
      <c r="D237" s="112"/>
      <c r="E237" s="236">
        <f>SUM(E235:E236)</f>
        <v>375148</v>
      </c>
      <c r="F237" s="236"/>
      <c r="G237" s="198"/>
    </row>
    <row r="238" spans="2:15" ht="9.9499999999999993" customHeight="1">
      <c r="B238" s="14"/>
      <c r="C238" s="14"/>
      <c r="D238" s="256"/>
      <c r="E238" s="256"/>
      <c r="F238" s="101"/>
    </row>
    <row r="239" spans="2:15" ht="24.95" customHeight="1">
      <c r="B239" s="13" t="s">
        <v>68</v>
      </c>
      <c r="C239" s="13"/>
      <c r="D239" s="99"/>
      <c r="E239" s="234">
        <v>514922</v>
      </c>
      <c r="F239" s="234"/>
      <c r="G239" s="106"/>
    </row>
    <row r="240" spans="2:15" ht="24.95" customHeight="1">
      <c r="B240" s="13" t="s">
        <v>69</v>
      </c>
      <c r="C240" s="13"/>
      <c r="D240" s="99"/>
      <c r="E240" s="234">
        <v>110428</v>
      </c>
      <c r="F240" s="234"/>
      <c r="G240" s="106"/>
      <c r="J240" s="5"/>
    </row>
    <row r="241" spans="2:7" ht="24.95" customHeight="1">
      <c r="B241" s="235" t="s">
        <v>1</v>
      </c>
      <c r="C241" s="235"/>
      <c r="D241" s="112"/>
      <c r="E241" s="236">
        <f>SUM(E239:E240)</f>
        <v>625350</v>
      </c>
      <c r="F241" s="236"/>
      <c r="G241" s="106"/>
    </row>
    <row r="242" spans="2:7" ht="9.9499999999999993" customHeight="1">
      <c r="B242" s="14"/>
      <c r="C242" s="14"/>
      <c r="D242" s="256"/>
      <c r="E242" s="256"/>
      <c r="F242" s="99"/>
    </row>
    <row r="243" spans="2:7" ht="24.95" customHeight="1">
      <c r="B243" s="255" t="s">
        <v>2</v>
      </c>
      <c r="C243" s="255"/>
      <c r="D243" s="171"/>
      <c r="E243" s="171"/>
      <c r="F243" s="175">
        <v>0.16739999999999999</v>
      </c>
    </row>
    <row r="244" spans="2:7" ht="24.95" customHeight="1">
      <c r="B244" s="172" t="s">
        <v>3</v>
      </c>
      <c r="C244" s="172"/>
      <c r="D244" s="173"/>
      <c r="E244" s="173"/>
      <c r="F244" s="174">
        <v>1.67</v>
      </c>
    </row>
    <row r="245" spans="2:7" ht="24.95" customHeight="1"/>
    <row r="246" spans="2:7" ht="24.95" customHeight="1">
      <c r="D246" s="19"/>
      <c r="E246" s="19"/>
      <c r="F246" s="1"/>
    </row>
    <row r="247" spans="2:7" ht="24.95" customHeight="1">
      <c r="D247" s="19"/>
      <c r="E247" s="19"/>
      <c r="F247" s="1"/>
    </row>
    <row r="248" spans="2:7" ht="24.95" customHeight="1" thickBot="1">
      <c r="D248" s="19"/>
      <c r="E248" s="19"/>
      <c r="F248" s="1"/>
    </row>
    <row r="249" spans="2:7" ht="24.95" customHeight="1" thickTop="1">
      <c r="B249" s="237" t="s">
        <v>45</v>
      </c>
      <c r="C249" s="238"/>
      <c r="D249" s="19"/>
      <c r="E249" s="53"/>
      <c r="F249" s="54"/>
      <c r="G249" s="12"/>
    </row>
    <row r="250" spans="2:7" ht="24.95" customHeight="1">
      <c r="B250" s="239" t="s">
        <v>136</v>
      </c>
      <c r="C250" s="240"/>
      <c r="D250" s="19"/>
      <c r="E250" s="53"/>
      <c r="F250" s="54"/>
    </row>
    <row r="251" spans="2:7" ht="24.95" customHeight="1">
      <c r="B251" s="199" t="s">
        <v>141</v>
      </c>
      <c r="C251" s="200">
        <v>1.2140474152177313E-3</v>
      </c>
      <c r="D251" s="19"/>
      <c r="F251" s="55"/>
      <c r="G251" s="12"/>
    </row>
    <row r="252" spans="2:7" ht="24.95" customHeight="1">
      <c r="B252" s="199" t="s">
        <v>142</v>
      </c>
      <c r="C252" s="200">
        <v>1.7433293857243915E-3</v>
      </c>
      <c r="D252" s="19"/>
      <c r="E252" s="64"/>
      <c r="F252" s="55"/>
    </row>
    <row r="253" spans="2:7" ht="24.95" customHeight="1">
      <c r="B253" s="199" t="s">
        <v>143</v>
      </c>
      <c r="C253" s="200">
        <v>1.1169475596223498E-2</v>
      </c>
      <c r="D253" s="19"/>
      <c r="F253" s="55"/>
    </row>
    <row r="254" spans="2:7" ht="24.95" customHeight="1">
      <c r="B254" s="199" t="s">
        <v>144</v>
      </c>
      <c r="C254" s="200">
        <v>1.1757856653411678E-2</v>
      </c>
      <c r="D254" s="19"/>
      <c r="E254" s="53"/>
      <c r="F254" s="55"/>
    </row>
    <row r="255" spans="2:7" ht="24.95" customHeight="1">
      <c r="B255" s="199" t="s">
        <v>145</v>
      </c>
      <c r="C255" s="200">
        <v>1.3553126997702841E-2</v>
      </c>
      <c r="D255" s="19"/>
      <c r="F255" s="55"/>
      <c r="G255" s="12"/>
    </row>
    <row r="256" spans="2:7" ht="24.95" customHeight="1">
      <c r="B256" s="199" t="s">
        <v>146</v>
      </c>
      <c r="C256" s="200">
        <v>1.4665820739774762E-2</v>
      </c>
      <c r="D256" s="19"/>
      <c r="E256" s="53"/>
      <c r="F256" s="55"/>
      <c r="G256" s="12"/>
    </row>
    <row r="257" spans="2:7" ht="24.95" customHeight="1">
      <c r="B257" s="199" t="s">
        <v>147</v>
      </c>
      <c r="C257" s="200">
        <v>1.577737752560281E-2</v>
      </c>
      <c r="D257" s="19"/>
      <c r="F257" s="55"/>
      <c r="G257" s="12"/>
    </row>
    <row r="258" spans="2:7" ht="24.95" customHeight="1">
      <c r="B258" s="199" t="s">
        <v>148</v>
      </c>
      <c r="C258" s="200">
        <v>2.3132798401874467E-2</v>
      </c>
      <c r="D258" s="19"/>
      <c r="E258" s="53"/>
      <c r="F258" s="55"/>
      <c r="G258" s="12"/>
    </row>
    <row r="259" spans="2:7" ht="24.95" customHeight="1">
      <c r="B259" s="199" t="s">
        <v>149</v>
      </c>
      <c r="C259" s="200">
        <v>3.1245160337850231E-2</v>
      </c>
      <c r="D259" s="19"/>
      <c r="E259" s="53"/>
      <c r="F259" s="55"/>
      <c r="G259" s="12"/>
    </row>
    <row r="260" spans="2:7" ht="24.95" customHeight="1">
      <c r="B260" s="199" t="s">
        <v>150</v>
      </c>
      <c r="C260" s="200">
        <v>3.1499545532927227E-2</v>
      </c>
      <c r="D260" s="19"/>
      <c r="E260" s="53"/>
      <c r="F260" s="55"/>
      <c r="G260" s="12"/>
    </row>
    <row r="261" spans="2:7" ht="24.95" customHeight="1">
      <c r="B261" s="199" t="s">
        <v>151</v>
      </c>
      <c r="C261" s="200">
        <v>4.1180951518937831E-2</v>
      </c>
      <c r="D261" s="19"/>
      <c r="E261" s="53"/>
      <c r="F261" s="55"/>
      <c r="G261" s="12"/>
    </row>
    <row r="262" spans="2:7" ht="24.95" customHeight="1">
      <c r="B262" s="199" t="s">
        <v>152</v>
      </c>
      <c r="C262" s="200">
        <v>4.896937303110338E-2</v>
      </c>
      <c r="D262" s="19"/>
      <c r="E262" s="53"/>
      <c r="F262" s="55"/>
      <c r="G262" s="12"/>
    </row>
    <row r="263" spans="2:7" ht="24.95" customHeight="1">
      <c r="B263" s="199" t="s">
        <v>153</v>
      </c>
      <c r="C263" s="200">
        <v>5.1041284838901288E-2</v>
      </c>
      <c r="D263" s="19"/>
      <c r="E263" s="53"/>
      <c r="F263" s="55"/>
      <c r="G263" s="80"/>
    </row>
    <row r="264" spans="2:7" ht="24.95" customHeight="1">
      <c r="B264" s="199" t="s">
        <v>154</v>
      </c>
      <c r="C264" s="200">
        <v>5.2854059326973291E-2</v>
      </c>
      <c r="D264" s="19"/>
      <c r="E264" s="53"/>
      <c r="F264" s="55"/>
      <c r="G264" s="12"/>
    </row>
    <row r="265" spans="2:7" ht="24.95" customHeight="1">
      <c r="B265" s="199" t="s">
        <v>155</v>
      </c>
      <c r="C265" s="200">
        <v>6.2619692033209884E-2</v>
      </c>
      <c r="D265" s="19"/>
      <c r="E265" s="53"/>
      <c r="F265" s="55"/>
      <c r="G265" s="12"/>
    </row>
    <row r="266" spans="2:7" ht="24.95" customHeight="1">
      <c r="B266" s="199" t="s">
        <v>156</v>
      </c>
      <c r="C266" s="200">
        <v>7.5544220873207682E-2</v>
      </c>
      <c r="D266" s="19"/>
      <c r="E266" s="53"/>
      <c r="F266" s="55"/>
    </row>
    <row r="267" spans="2:7" ht="24.95" customHeight="1">
      <c r="B267" s="199" t="s">
        <v>157</v>
      </c>
      <c r="C267" s="200">
        <v>7.6710514600072638E-2</v>
      </c>
      <c r="D267" s="19"/>
      <c r="E267" s="53"/>
      <c r="F267" s="55"/>
    </row>
    <row r="268" spans="2:7" ht="24.95" customHeight="1">
      <c r="B268" s="199" t="s">
        <v>158</v>
      </c>
      <c r="C268" s="200">
        <v>0.17075256217188781</v>
      </c>
      <c r="D268" s="19"/>
      <c r="E268" s="53"/>
      <c r="F268" s="55"/>
    </row>
    <row r="269" spans="2:7" ht="24.95" customHeight="1" thickBot="1">
      <c r="B269" s="201" t="s">
        <v>159</v>
      </c>
      <c r="C269" s="202">
        <v>0.26456880301939656</v>
      </c>
      <c r="D269" s="19"/>
      <c r="E269" s="53"/>
      <c r="F269" s="55"/>
      <c r="G269" s="12"/>
    </row>
    <row r="270" spans="2:7" ht="24.95" customHeight="1" thickTop="1">
      <c r="C270" s="52"/>
      <c r="D270" s="19"/>
      <c r="E270" s="19"/>
      <c r="F270" s="1"/>
    </row>
    <row r="271" spans="2:7" ht="24.95" customHeight="1">
      <c r="C271" s="52"/>
      <c r="D271" s="19"/>
      <c r="E271" s="19"/>
      <c r="F271" s="1"/>
    </row>
    <row r="272" spans="2:7" ht="24.95" customHeight="1">
      <c r="C272" s="52"/>
      <c r="D272" s="19"/>
      <c r="E272" s="19"/>
      <c r="F272" s="1"/>
    </row>
    <row r="273" spans="2:7" ht="24.95" customHeight="1" thickBot="1">
      <c r="C273" s="52"/>
      <c r="D273" s="19"/>
      <c r="E273" s="19"/>
      <c r="F273" s="1"/>
    </row>
    <row r="274" spans="2:7" ht="24.95" customHeight="1" thickTop="1">
      <c r="B274" s="245" t="s">
        <v>46</v>
      </c>
      <c r="C274" s="246"/>
      <c r="D274" s="19"/>
      <c r="E274" s="53"/>
      <c r="F274" s="54"/>
      <c r="G274" s="12"/>
    </row>
    <row r="275" spans="2:7" ht="24.95" customHeight="1">
      <c r="B275" s="247" t="s">
        <v>136</v>
      </c>
      <c r="C275" s="248"/>
      <c r="D275" s="19"/>
      <c r="E275" s="53"/>
      <c r="F275" s="54"/>
      <c r="G275" s="12"/>
    </row>
    <row r="276" spans="2:7" ht="24.95" customHeight="1">
      <c r="B276" s="199" t="s">
        <v>160</v>
      </c>
      <c r="C276" s="200">
        <v>6.6843240355017763E-2</v>
      </c>
      <c r="D276" s="19"/>
      <c r="F276" s="46"/>
    </row>
    <row r="277" spans="2:7" ht="24.95" customHeight="1">
      <c r="B277" s="199" t="s">
        <v>161</v>
      </c>
      <c r="C277" s="200">
        <v>7.245384788571646E-2</v>
      </c>
      <c r="D277" s="19"/>
      <c r="E277" s="53"/>
      <c r="F277" s="46"/>
    </row>
    <row r="278" spans="2:7" ht="24.95" customHeight="1">
      <c r="B278" s="199" t="s">
        <v>162</v>
      </c>
      <c r="C278" s="200">
        <v>0.10498171886219541</v>
      </c>
      <c r="D278" s="19"/>
      <c r="F278" s="46"/>
    </row>
    <row r="279" spans="2:7" ht="24.95" customHeight="1">
      <c r="B279" s="199" t="s">
        <v>163</v>
      </c>
      <c r="C279" s="200">
        <v>9.6197508995216428E-3</v>
      </c>
      <c r="D279" s="19"/>
      <c r="E279" s="53"/>
      <c r="F279" s="46"/>
      <c r="G279" s="12"/>
    </row>
    <row r="280" spans="2:7" ht="24.95" customHeight="1">
      <c r="B280" s="199" t="s">
        <v>164</v>
      </c>
      <c r="C280" s="200">
        <v>1.3067255861455448E-2</v>
      </c>
      <c r="D280" s="19"/>
      <c r="E280" s="53"/>
      <c r="F280" s="46"/>
      <c r="G280" s="12"/>
    </row>
    <row r="281" spans="2:7" ht="24.95" customHeight="1">
      <c r="B281" s="199" t="s">
        <v>165</v>
      </c>
      <c r="C281" s="200">
        <v>1.3801732903471623E-2</v>
      </c>
      <c r="D281" s="19"/>
      <c r="E281" s="53"/>
      <c r="F281" s="46"/>
      <c r="G281" s="12"/>
    </row>
    <row r="282" spans="2:7" ht="24.95" customHeight="1">
      <c r="B282" s="199" t="s">
        <v>166</v>
      </c>
      <c r="C282" s="200">
        <v>2.7466348207382162E-2</v>
      </c>
      <c r="D282" s="19"/>
      <c r="E282" s="53"/>
      <c r="F282" s="46"/>
      <c r="G282" s="12"/>
    </row>
    <row r="283" spans="2:7" ht="24.95" customHeight="1">
      <c r="B283" s="199" t="s">
        <v>167</v>
      </c>
      <c r="C283" s="200">
        <v>3.3713873827535365E-2</v>
      </c>
      <c r="D283" s="19"/>
      <c r="E283" s="53"/>
      <c r="F283" s="46"/>
      <c r="G283" s="12"/>
    </row>
    <row r="284" spans="2:7" ht="24.95" customHeight="1">
      <c r="B284" s="199" t="s">
        <v>168</v>
      </c>
      <c r="C284" s="200">
        <v>4.7402588201327638E-2</v>
      </c>
      <c r="D284" s="19"/>
      <c r="E284" s="53"/>
      <c r="F284" s="46"/>
      <c r="G284" s="12"/>
    </row>
    <row r="285" spans="2:7" ht="24.95" customHeight="1">
      <c r="B285" s="199" t="s">
        <v>169</v>
      </c>
      <c r="C285" s="200">
        <v>5.1964247702878268E-2</v>
      </c>
      <c r="D285" s="19"/>
      <c r="E285" s="53"/>
      <c r="F285" s="46"/>
      <c r="G285" s="12"/>
    </row>
    <row r="286" spans="2:7" ht="30" customHeight="1">
      <c r="B286" s="199" t="s">
        <v>170</v>
      </c>
      <c r="C286" s="200">
        <v>5.9488242495852994E-2</v>
      </c>
      <c r="D286" s="19"/>
      <c r="E286" s="53"/>
      <c r="F286" s="46"/>
      <c r="G286" s="12"/>
    </row>
    <row r="287" spans="2:7" ht="24.95" customHeight="1">
      <c r="B287" s="199" t="s">
        <v>171</v>
      </c>
      <c r="C287" s="200">
        <v>6.3578910346199433E-2</v>
      </c>
      <c r="D287" s="19"/>
      <c r="E287" s="53"/>
      <c r="F287" s="46"/>
      <c r="G287" s="12"/>
    </row>
    <row r="288" spans="2:7" ht="24.95" customHeight="1">
      <c r="B288" s="199" t="s">
        <v>172</v>
      </c>
      <c r="C288" s="200">
        <v>0.12878268892467448</v>
      </c>
      <c r="D288" s="19"/>
      <c r="E288" s="53"/>
      <c r="F288" s="46"/>
      <c r="G288" s="12"/>
    </row>
    <row r="289" spans="2:16" ht="24.95" customHeight="1">
      <c r="B289" s="199" t="s">
        <v>173</v>
      </c>
      <c r="C289" s="200">
        <v>0.1376684593424673</v>
      </c>
      <c r="D289" s="19"/>
      <c r="E289" s="53"/>
      <c r="F289" s="46"/>
      <c r="G289" s="12"/>
      <c r="P289" s="158"/>
    </row>
    <row r="290" spans="2:16" ht="24.95" customHeight="1" thickBot="1">
      <c r="B290" s="201" t="s">
        <v>174</v>
      </c>
      <c r="C290" s="202">
        <v>0.16916709418430401</v>
      </c>
      <c r="D290" s="19"/>
      <c r="E290" s="53"/>
      <c r="F290" s="46"/>
    </row>
    <row r="291" spans="2:16" ht="24.95" customHeight="1" thickTop="1">
      <c r="C291" s="47"/>
      <c r="D291" s="19"/>
      <c r="E291" s="19"/>
      <c r="F291" s="1"/>
    </row>
    <row r="292" spans="2:16" ht="24.95" customHeight="1">
      <c r="C292" s="47"/>
      <c r="D292" s="19"/>
      <c r="E292" s="19"/>
      <c r="F292" s="1"/>
    </row>
    <row r="293" spans="2:16" ht="24.95" customHeight="1">
      <c r="C293" s="47"/>
      <c r="D293" s="19"/>
      <c r="E293" s="19"/>
      <c r="F293" s="1"/>
    </row>
    <row r="294" spans="2:16" ht="24.95" customHeight="1">
      <c r="B294" s="46"/>
      <c r="C294" s="47"/>
      <c r="D294" s="19"/>
      <c r="E294" s="19"/>
      <c r="F294" s="1"/>
      <c r="O294" s="49">
        <v>1</v>
      </c>
    </row>
    <row r="295" spans="2:16" ht="30" customHeight="1">
      <c r="B295" s="223" t="s">
        <v>119</v>
      </c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</row>
    <row r="296" spans="2:16" ht="15" customHeight="1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</row>
    <row r="297" spans="2:16" ht="24.95" customHeight="1">
      <c r="B297" s="15"/>
      <c r="C297" s="193" t="s">
        <v>5</v>
      </c>
      <c r="D297" s="193" t="s">
        <v>6</v>
      </c>
      <c r="E297" s="193" t="s">
        <v>7</v>
      </c>
      <c r="F297" s="193" t="s">
        <v>8</v>
      </c>
      <c r="G297" s="193" t="s">
        <v>9</v>
      </c>
      <c r="H297" s="193" t="s">
        <v>10</v>
      </c>
      <c r="I297" s="193" t="s">
        <v>11</v>
      </c>
      <c r="J297" s="193" t="s">
        <v>12</v>
      </c>
      <c r="K297" s="193" t="s">
        <v>13</v>
      </c>
      <c r="L297" s="193" t="s">
        <v>16</v>
      </c>
    </row>
    <row r="298" spans="2:16" ht="24.95" customHeight="1">
      <c r="B298" s="114" t="s">
        <v>4</v>
      </c>
      <c r="C298" s="115">
        <f t="shared" ref="C298:K298" si="0">C299+C300</f>
        <v>39570</v>
      </c>
      <c r="D298" s="115">
        <f t="shared" si="0"/>
        <v>54826</v>
      </c>
      <c r="E298" s="115">
        <f t="shared" si="0"/>
        <v>56329</v>
      </c>
      <c r="F298" s="115">
        <f t="shared" si="0"/>
        <v>19621</v>
      </c>
      <c r="G298" s="115">
        <f t="shared" si="0"/>
        <v>68666</v>
      </c>
      <c r="H298" s="115">
        <f t="shared" si="0"/>
        <v>35316</v>
      </c>
      <c r="I298" s="115">
        <f t="shared" si="0"/>
        <v>18502</v>
      </c>
      <c r="J298" s="115">
        <f t="shared" si="0"/>
        <v>61553</v>
      </c>
      <c r="K298" s="115">
        <f t="shared" si="0"/>
        <v>20765</v>
      </c>
      <c r="L298" s="115">
        <f t="shared" ref="L298:L303" si="1">SUM(C298:K298)</f>
        <v>375148</v>
      </c>
      <c r="M298" s="12"/>
    </row>
    <row r="299" spans="2:16" ht="24.95" customHeight="1">
      <c r="B299" s="15" t="s">
        <v>45</v>
      </c>
      <c r="C299" s="91">
        <v>35739</v>
      </c>
      <c r="D299" s="91">
        <v>38936</v>
      </c>
      <c r="E299" s="91">
        <v>49974</v>
      </c>
      <c r="F299" s="91">
        <v>16251</v>
      </c>
      <c r="G299" s="91">
        <v>46128</v>
      </c>
      <c r="H299" s="91">
        <v>31242</v>
      </c>
      <c r="I299" s="91">
        <v>17795</v>
      </c>
      <c r="J299" s="91">
        <v>51713</v>
      </c>
      <c r="K299" s="91">
        <v>18758</v>
      </c>
      <c r="L299" s="81">
        <f>SUM(C299:K299)</f>
        <v>306536</v>
      </c>
      <c r="M299" s="12"/>
    </row>
    <row r="300" spans="2:16" ht="24.95" customHeight="1">
      <c r="B300" s="15" t="s">
        <v>46</v>
      </c>
      <c r="C300" s="91">
        <v>3831</v>
      </c>
      <c r="D300" s="91">
        <v>15890</v>
      </c>
      <c r="E300" s="91">
        <v>6355</v>
      </c>
      <c r="F300" s="91">
        <v>3370</v>
      </c>
      <c r="G300" s="91">
        <v>22538</v>
      </c>
      <c r="H300" s="91">
        <v>4074</v>
      </c>
      <c r="I300" s="91">
        <v>707</v>
      </c>
      <c r="J300" s="91">
        <v>9840</v>
      </c>
      <c r="K300" s="91">
        <v>2007</v>
      </c>
      <c r="L300" s="81">
        <f>SUM(C300:K300)</f>
        <v>68612</v>
      </c>
      <c r="M300" s="12"/>
    </row>
    <row r="301" spans="2:16" ht="24.95" customHeight="1">
      <c r="B301" s="114" t="s">
        <v>112</v>
      </c>
      <c r="C301" s="115">
        <f t="shared" ref="C301:K301" si="2">C302+C303</f>
        <v>60535</v>
      </c>
      <c r="D301" s="115">
        <f t="shared" si="2"/>
        <v>84661</v>
      </c>
      <c r="E301" s="115">
        <f t="shared" si="2"/>
        <v>104418</v>
      </c>
      <c r="F301" s="115">
        <f t="shared" si="2"/>
        <v>34557</v>
      </c>
      <c r="G301" s="115">
        <f t="shared" si="2"/>
        <v>112092</v>
      </c>
      <c r="H301" s="115">
        <f t="shared" si="2"/>
        <v>52672</v>
      </c>
      <c r="I301" s="115">
        <f t="shared" si="2"/>
        <v>34301</v>
      </c>
      <c r="J301" s="115">
        <f t="shared" si="2"/>
        <v>112054</v>
      </c>
      <c r="K301" s="115">
        <f t="shared" si="2"/>
        <v>30060</v>
      </c>
      <c r="L301" s="115">
        <f t="shared" si="1"/>
        <v>625350</v>
      </c>
      <c r="M301" s="12"/>
    </row>
    <row r="302" spans="2:16" ht="24.95" customHeight="1">
      <c r="B302" s="15" t="s">
        <v>79</v>
      </c>
      <c r="C302" s="91">
        <v>53668</v>
      </c>
      <c r="D302" s="91">
        <v>61512</v>
      </c>
      <c r="E302" s="91">
        <v>93909</v>
      </c>
      <c r="F302" s="91">
        <v>28762</v>
      </c>
      <c r="G302" s="91">
        <v>77640</v>
      </c>
      <c r="H302" s="91">
        <v>46631</v>
      </c>
      <c r="I302" s="91">
        <v>32803</v>
      </c>
      <c r="J302" s="91">
        <v>92845</v>
      </c>
      <c r="K302" s="91">
        <v>27152</v>
      </c>
      <c r="L302" s="81">
        <f t="shared" si="1"/>
        <v>514922</v>
      </c>
      <c r="M302" s="12"/>
    </row>
    <row r="303" spans="2:16" ht="24.95" customHeight="1">
      <c r="B303" s="15" t="s">
        <v>80</v>
      </c>
      <c r="C303" s="91">
        <v>6867</v>
      </c>
      <c r="D303" s="91">
        <v>23149</v>
      </c>
      <c r="E303" s="91">
        <v>10509</v>
      </c>
      <c r="F303" s="91">
        <v>5795</v>
      </c>
      <c r="G303" s="91">
        <v>34452</v>
      </c>
      <c r="H303" s="91">
        <v>6041</v>
      </c>
      <c r="I303" s="91">
        <v>1498</v>
      </c>
      <c r="J303" s="91">
        <v>19209</v>
      </c>
      <c r="K303" s="91">
        <v>2908</v>
      </c>
      <c r="L303" s="81">
        <f t="shared" si="1"/>
        <v>110428</v>
      </c>
      <c r="M303" s="12"/>
    </row>
    <row r="304" spans="2:16" ht="24.95" customHeight="1">
      <c r="B304" s="203" t="s">
        <v>14</v>
      </c>
      <c r="C304" s="179">
        <v>0.12596001989225722</v>
      </c>
      <c r="D304" s="179">
        <v>0.1391327069751237</v>
      </c>
      <c r="E304" s="179">
        <v>0.1650418223545701</v>
      </c>
      <c r="F304" s="179">
        <v>0.16181476781591972</v>
      </c>
      <c r="G304" s="179">
        <v>0.20095266608462128</v>
      </c>
      <c r="H304" s="179">
        <v>0.13239526542143931</v>
      </c>
      <c r="I304" s="179">
        <v>0.13779375728116339</v>
      </c>
      <c r="J304" s="179">
        <v>0.28620760996442002</v>
      </c>
      <c r="K304" s="179">
        <v>0.14743460838601774</v>
      </c>
      <c r="L304" s="178">
        <v>0.16739999999999999</v>
      </c>
      <c r="M304" s="12"/>
    </row>
    <row r="305" spans="2:15" ht="24.95" customHeight="1">
      <c r="B305" s="204" t="s">
        <v>3</v>
      </c>
      <c r="C305" s="180">
        <v>1.5298205711397523</v>
      </c>
      <c r="D305" s="180">
        <v>1.5441761208185898</v>
      </c>
      <c r="E305" s="180">
        <v>1.8537165580784321</v>
      </c>
      <c r="F305" s="180">
        <v>1.7612252178788033</v>
      </c>
      <c r="G305" s="180">
        <v>1.6324236157632599</v>
      </c>
      <c r="H305" s="180">
        <v>1.491448635179522</v>
      </c>
      <c r="I305" s="180">
        <v>1.8539076856556047</v>
      </c>
      <c r="J305" s="180">
        <v>1.8204474192971911</v>
      </c>
      <c r="K305" s="180">
        <v>1.4476282205634481</v>
      </c>
      <c r="L305" s="177">
        <f>L301/L298</f>
        <v>1.6669421135125337</v>
      </c>
      <c r="M305" s="12"/>
    </row>
    <row r="306" spans="2:15" ht="24.95" customHeight="1">
      <c r="B306" s="15" t="s">
        <v>81</v>
      </c>
      <c r="C306" s="184">
        <v>1.5016648479252357</v>
      </c>
      <c r="D306" s="184">
        <v>1.5798232997739881</v>
      </c>
      <c r="E306" s="184">
        <v>1.8791571617240965</v>
      </c>
      <c r="F306" s="184">
        <v>1.7698603162882285</v>
      </c>
      <c r="G306" s="184">
        <v>1.6831425598335068</v>
      </c>
      <c r="H306" s="184">
        <v>1.4925740989693361</v>
      </c>
      <c r="I306" s="184">
        <v>1.8433829727451532</v>
      </c>
      <c r="J306" s="184">
        <v>1.7953899406338831</v>
      </c>
      <c r="K306" s="184">
        <v>1.4474890713295661</v>
      </c>
      <c r="L306" s="63">
        <f>L302/L299</f>
        <v>1.6798092230602604</v>
      </c>
      <c r="M306" s="12"/>
    </row>
    <row r="307" spans="2:15" ht="24.95" customHeight="1">
      <c r="B307" s="15" t="s">
        <v>135</v>
      </c>
      <c r="C307" s="184">
        <v>1.7924823805794832</v>
      </c>
      <c r="D307" s="184">
        <v>1.4568281938325991</v>
      </c>
      <c r="E307" s="184">
        <v>1.6536585365853658</v>
      </c>
      <c r="F307" s="184">
        <v>1.7195845697329377</v>
      </c>
      <c r="G307" s="184">
        <v>1.5286183334812318</v>
      </c>
      <c r="H307" s="184">
        <v>1.4828178694158076</v>
      </c>
      <c r="I307" s="184">
        <v>2.1188118811881189</v>
      </c>
      <c r="J307" s="184">
        <v>1.9521341463414634</v>
      </c>
      <c r="K307" s="184">
        <v>1.4489287493771799</v>
      </c>
      <c r="L307" s="63">
        <f>L303/L300</f>
        <v>1.6094560718241706</v>
      </c>
      <c r="M307" s="12"/>
    </row>
    <row r="308" spans="2:15" ht="24.95" customHeight="1">
      <c r="B308" s="15"/>
      <c r="C308" s="44"/>
      <c r="D308" s="44"/>
      <c r="E308" s="44"/>
      <c r="F308" s="44"/>
      <c r="G308" s="44"/>
      <c r="H308" s="44"/>
      <c r="I308" s="44"/>
      <c r="J308" s="44"/>
      <c r="K308" s="44"/>
      <c r="L308" s="40"/>
      <c r="M308" s="12"/>
    </row>
    <row r="309" spans="2:15" ht="24.95" customHeight="1">
      <c r="B309" s="15"/>
      <c r="C309" s="44"/>
      <c r="D309" s="44"/>
      <c r="E309" s="44"/>
      <c r="F309" s="44"/>
      <c r="G309" s="44"/>
      <c r="H309" s="44"/>
      <c r="I309" s="44"/>
      <c r="J309" s="44"/>
      <c r="K309" s="44"/>
      <c r="L309" s="40"/>
      <c r="M309" s="12"/>
    </row>
    <row r="310" spans="2:15" ht="24.95" customHeight="1">
      <c r="B310" s="15"/>
      <c r="C310" s="44"/>
      <c r="D310" s="44"/>
      <c r="E310" s="44"/>
      <c r="F310" s="44"/>
      <c r="G310" s="44"/>
      <c r="H310" s="44"/>
      <c r="I310" s="44"/>
      <c r="J310" s="44"/>
      <c r="K310" s="44"/>
      <c r="L310" s="40"/>
      <c r="M310" s="12"/>
    </row>
    <row r="311" spans="2:15" ht="24.95" customHeight="1">
      <c r="B311" s="15"/>
      <c r="C311" s="44"/>
      <c r="D311" s="44"/>
      <c r="E311" s="44"/>
      <c r="F311" s="44"/>
      <c r="G311" s="44"/>
      <c r="H311" s="44"/>
      <c r="I311" s="44"/>
      <c r="J311" s="44"/>
      <c r="K311" s="44"/>
      <c r="L311" s="40"/>
      <c r="M311" s="12"/>
    </row>
    <row r="312" spans="2:15" ht="24.95" customHeight="1">
      <c r="B312" s="15"/>
      <c r="C312" s="44"/>
      <c r="D312" s="44"/>
      <c r="E312" s="44"/>
      <c r="F312" s="44"/>
      <c r="G312" s="44"/>
      <c r="H312" s="44"/>
      <c r="I312" s="44"/>
      <c r="J312" s="44"/>
      <c r="K312" s="44"/>
      <c r="L312" s="40"/>
      <c r="M312" s="12"/>
    </row>
    <row r="313" spans="2:15" ht="24.95" customHeight="1">
      <c r="B313" s="15"/>
      <c r="C313" s="44"/>
      <c r="D313" s="44"/>
      <c r="E313" s="44"/>
      <c r="F313" s="44"/>
      <c r="G313" s="44"/>
      <c r="H313" s="44"/>
      <c r="I313" s="44"/>
      <c r="J313" s="44"/>
      <c r="K313" s="44"/>
      <c r="L313" s="40"/>
      <c r="M313" s="12"/>
      <c r="N313" s="5"/>
    </row>
    <row r="314" spans="2:15" ht="24.95" customHeight="1">
      <c r="B314" s="15"/>
      <c r="C314" s="44"/>
      <c r="D314" s="44"/>
      <c r="E314" s="44"/>
      <c r="F314" s="44"/>
      <c r="G314" s="44"/>
      <c r="H314" s="44"/>
      <c r="I314" s="44"/>
      <c r="J314" s="44"/>
      <c r="K314" s="44"/>
      <c r="L314" s="40"/>
      <c r="M314" s="12"/>
    </row>
    <row r="315" spans="2:15" ht="24.95" customHeight="1">
      <c r="B315" s="15"/>
      <c r="C315" s="44"/>
      <c r="D315" s="44"/>
      <c r="E315" s="44"/>
      <c r="F315" s="44"/>
      <c r="G315" s="44"/>
      <c r="H315" s="44"/>
      <c r="I315" s="44"/>
      <c r="J315" s="44"/>
      <c r="K315" s="44"/>
      <c r="L315" s="40"/>
      <c r="M315" s="12"/>
    </row>
    <row r="316" spans="2:15" ht="24.95" customHeight="1">
      <c r="B316" s="15"/>
      <c r="C316" s="44"/>
      <c r="D316" s="44"/>
      <c r="E316" s="44"/>
      <c r="F316" s="44"/>
      <c r="G316" s="44"/>
      <c r="H316" s="44"/>
      <c r="I316" s="44"/>
      <c r="J316" s="44"/>
      <c r="K316" s="44"/>
      <c r="L316" s="40"/>
      <c r="M316" s="12"/>
    </row>
    <row r="317" spans="2:15" ht="24.95" customHeight="1">
      <c r="B317" s="15"/>
      <c r="C317" s="44"/>
      <c r="D317" s="44"/>
      <c r="E317" s="44"/>
      <c r="F317" s="44"/>
      <c r="G317" s="44"/>
      <c r="H317" s="44"/>
      <c r="I317" s="44"/>
      <c r="J317" s="44"/>
      <c r="K317" s="44"/>
      <c r="L317" s="40"/>
      <c r="M317" s="12"/>
    </row>
    <row r="318" spans="2:15" ht="24.95" customHeight="1">
      <c r="B318" s="15"/>
      <c r="C318" s="44"/>
      <c r="D318" s="44"/>
      <c r="E318" s="44"/>
      <c r="F318" s="44"/>
      <c r="G318" s="44"/>
      <c r="H318" s="44"/>
      <c r="I318" s="44"/>
      <c r="J318" s="44"/>
      <c r="K318" s="44"/>
      <c r="L318" s="40"/>
      <c r="M318" s="12"/>
      <c r="O318" s="49"/>
    </row>
    <row r="319" spans="2:15" ht="30" customHeight="1">
      <c r="B319" s="223" t="s">
        <v>137</v>
      </c>
      <c r="C319" s="223"/>
      <c r="D319" s="223"/>
      <c r="E319" s="223"/>
      <c r="F319" s="223"/>
      <c r="G319" s="223"/>
      <c r="H319" s="223"/>
      <c r="I319" s="223"/>
      <c r="J319" s="223"/>
      <c r="K319" s="223"/>
      <c r="L319" s="223"/>
      <c r="M319" s="223"/>
      <c r="N319" s="223"/>
      <c r="O319" s="223"/>
    </row>
    <row r="320" spans="2:15" ht="15" customHeight="1">
      <c r="B320" s="38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</row>
    <row r="321" spans="2:14" ht="24.95" customHeight="1">
      <c r="B321" s="232" t="s">
        <v>15</v>
      </c>
      <c r="C321" s="241"/>
      <c r="D321" s="241"/>
      <c r="E321" s="241"/>
      <c r="F321" s="241"/>
      <c r="G321" s="241"/>
      <c r="H321" s="241"/>
      <c r="I321" s="242"/>
      <c r="J321" s="242"/>
      <c r="K321" s="242"/>
      <c r="L321" s="242"/>
      <c r="M321" s="242"/>
      <c r="N321" s="242"/>
    </row>
    <row r="322" spans="2:14" ht="24.95" customHeight="1">
      <c r="B322" s="207" t="s">
        <v>47</v>
      </c>
      <c r="C322" s="243" t="s">
        <v>74</v>
      </c>
      <c r="D322" s="243"/>
      <c r="E322" s="243" t="s">
        <v>73</v>
      </c>
      <c r="F322" s="243"/>
      <c r="G322" s="244" t="s">
        <v>0</v>
      </c>
      <c r="H322" s="244"/>
    </row>
    <row r="323" spans="2:14" ht="24.95" customHeight="1">
      <c r="B323" s="43" t="s">
        <v>138</v>
      </c>
      <c r="C323" s="229">
        <v>304499</v>
      </c>
      <c r="D323" s="229"/>
      <c r="E323" s="229">
        <v>54310</v>
      </c>
      <c r="F323" s="229"/>
      <c r="G323" s="226">
        <f>C323+E323</f>
        <v>358809</v>
      </c>
      <c r="H323" s="226"/>
    </row>
    <row r="324" spans="2:14" ht="24.95" customHeight="1">
      <c r="B324" s="43" t="s">
        <v>136</v>
      </c>
      <c r="C324" s="229">
        <v>306536</v>
      </c>
      <c r="D324" s="229"/>
      <c r="E324" s="229">
        <v>68612</v>
      </c>
      <c r="F324" s="229"/>
      <c r="G324" s="226">
        <f>C324+E324</f>
        <v>375148</v>
      </c>
      <c r="H324" s="226"/>
    </row>
    <row r="325" spans="2:14" ht="24.95" customHeight="1">
      <c r="B325" s="117" t="s">
        <v>57</v>
      </c>
      <c r="C325" s="216">
        <f>(C324-C323)/C323</f>
        <v>6.6896771417968535E-3</v>
      </c>
      <c r="D325" s="216"/>
      <c r="E325" s="216">
        <f>(E324-E323)/E323</f>
        <v>0.26334008469895048</v>
      </c>
      <c r="F325" s="216"/>
      <c r="G325" s="216">
        <f>(G324-G323)/G323</f>
        <v>4.553676189839162E-2</v>
      </c>
      <c r="H325" s="216"/>
    </row>
    <row r="326" spans="2:14" s="5" customFormat="1" ht="24.95" customHeight="1">
      <c r="B326" s="3"/>
      <c r="C326" s="4"/>
      <c r="D326" s="4"/>
      <c r="E326" s="4"/>
      <c r="F326" s="4"/>
      <c r="G326" s="4"/>
      <c r="H326" s="4"/>
    </row>
    <row r="327" spans="2:14" s="5" customFormat="1" ht="24.95" customHeight="1">
      <c r="B327" s="3"/>
      <c r="C327" s="4"/>
      <c r="D327" s="4"/>
      <c r="E327" s="4"/>
      <c r="F327" s="4"/>
      <c r="G327" s="4"/>
      <c r="H327" s="4"/>
    </row>
    <row r="328" spans="2:14" s="5" customFormat="1" ht="24.95" customHeight="1">
      <c r="B328" s="3"/>
      <c r="C328" s="4"/>
      <c r="D328" s="4"/>
      <c r="E328" s="4"/>
      <c r="F328" s="4"/>
      <c r="G328" s="4"/>
      <c r="H328" s="4"/>
    </row>
    <row r="329" spans="2:14" s="5" customFormat="1" ht="24.95" customHeight="1">
      <c r="B329" s="3"/>
      <c r="C329" s="4"/>
      <c r="D329" s="4"/>
      <c r="E329" s="4"/>
      <c r="F329" s="4"/>
      <c r="G329" s="4"/>
      <c r="H329" s="4"/>
    </row>
    <row r="330" spans="2:14" s="5" customFormat="1" ht="24.95" customHeight="1">
      <c r="B330" s="3"/>
      <c r="C330" s="4"/>
      <c r="D330" s="4"/>
      <c r="E330" s="4"/>
      <c r="F330" s="4"/>
      <c r="G330" s="4"/>
      <c r="H330" s="4"/>
    </row>
    <row r="331" spans="2:14" s="5" customFormat="1" ht="24.95" customHeight="1">
      <c r="B331" s="3"/>
      <c r="C331" s="4"/>
      <c r="D331" s="4"/>
      <c r="E331" s="4"/>
      <c r="F331" s="4"/>
      <c r="G331" s="4"/>
      <c r="H331" s="4"/>
    </row>
    <row r="332" spans="2:14" s="5" customFormat="1" ht="24.95" customHeight="1">
      <c r="B332" s="3"/>
      <c r="C332" s="4"/>
      <c r="D332" s="4"/>
      <c r="E332" s="4"/>
      <c r="F332" s="4"/>
      <c r="G332" s="4"/>
      <c r="H332" s="4"/>
    </row>
    <row r="333" spans="2:14" s="5" customFormat="1" ht="24.95" customHeight="1">
      <c r="B333" s="3"/>
      <c r="C333" s="4"/>
      <c r="D333" s="4"/>
      <c r="E333" s="4"/>
      <c r="F333" s="4"/>
      <c r="G333" s="4"/>
      <c r="H333" s="4"/>
    </row>
    <row r="334" spans="2:14" s="5" customFormat="1" ht="24.95" customHeight="1">
      <c r="B334" s="3"/>
      <c r="C334" s="4"/>
      <c r="D334" s="4"/>
      <c r="E334" s="4"/>
      <c r="F334" s="4"/>
      <c r="G334" s="4"/>
      <c r="H334" s="4"/>
    </row>
    <row r="335" spans="2:14" s="5" customFormat="1" ht="24.95" customHeight="1">
      <c r="B335" s="3"/>
      <c r="C335" s="4"/>
      <c r="D335" s="4"/>
      <c r="E335" s="4"/>
      <c r="F335" s="4"/>
      <c r="G335" s="4"/>
      <c r="H335" s="4"/>
    </row>
    <row r="336" spans="2:14" s="5" customFormat="1" ht="24.95" customHeight="1">
      <c r="B336" s="3"/>
      <c r="C336" s="4"/>
      <c r="D336" s="4"/>
      <c r="E336" s="4"/>
      <c r="F336" s="4"/>
      <c r="G336" s="4"/>
      <c r="H336" s="4"/>
    </row>
    <row r="337" spans="2:12" s="5" customFormat="1" ht="24.95" customHeight="1">
      <c r="B337" s="3"/>
      <c r="C337" s="4"/>
      <c r="D337" s="4"/>
      <c r="E337" s="4"/>
      <c r="F337" s="4"/>
      <c r="G337" s="4"/>
      <c r="H337" s="4"/>
    </row>
    <row r="338" spans="2:12" s="5" customFormat="1" ht="24.95" customHeight="1">
      <c r="B338" s="3"/>
      <c r="C338" s="4"/>
      <c r="D338" s="4"/>
      <c r="E338" s="4"/>
      <c r="F338" s="4"/>
      <c r="G338" s="4"/>
      <c r="H338" s="4"/>
    </row>
    <row r="339" spans="2:12" s="5" customFormat="1" ht="24.95" customHeight="1">
      <c r="B339" s="3"/>
      <c r="C339" s="4"/>
      <c r="D339" s="4"/>
      <c r="E339" s="4"/>
      <c r="F339" s="4"/>
      <c r="G339" s="4"/>
      <c r="H339" s="4"/>
    </row>
    <row r="340" spans="2:12" s="5" customFormat="1" ht="24.95" customHeight="1">
      <c r="B340" s="3"/>
      <c r="C340" s="4"/>
      <c r="D340" s="4"/>
      <c r="E340" s="4"/>
      <c r="F340" s="4"/>
      <c r="G340" s="4"/>
      <c r="H340" s="4"/>
    </row>
    <row r="341" spans="2:12" s="5" customFormat="1" ht="24.95" customHeight="1">
      <c r="B341" s="3"/>
      <c r="C341" s="4"/>
      <c r="D341" s="4"/>
      <c r="E341" s="4"/>
      <c r="F341" s="4"/>
      <c r="G341" s="4"/>
      <c r="H341" s="4"/>
    </row>
    <row r="342" spans="2:12" s="5" customFormat="1" ht="24.95" customHeight="1">
      <c r="B342" s="3"/>
      <c r="C342" s="4"/>
      <c r="D342" s="4"/>
      <c r="E342" s="4"/>
      <c r="F342" s="4"/>
      <c r="G342" s="4"/>
      <c r="H342" s="4"/>
    </row>
    <row r="343" spans="2:12" s="5" customFormat="1" ht="24.95" customHeight="1">
      <c r="B343" s="3"/>
      <c r="C343" s="4"/>
      <c r="D343" s="4"/>
      <c r="E343" s="4"/>
      <c r="F343" s="4"/>
      <c r="G343" s="4"/>
      <c r="H343" s="4"/>
    </row>
    <row r="344" spans="2:12" s="5" customFormat="1" ht="24.95" customHeight="1">
      <c r="B344" s="3"/>
      <c r="C344" s="4"/>
      <c r="D344" s="4"/>
      <c r="E344" s="4"/>
      <c r="F344" s="4"/>
      <c r="G344" s="4"/>
      <c r="H344" s="4"/>
    </row>
    <row r="345" spans="2:12" s="5" customFormat="1" ht="24.95" customHeight="1">
      <c r="B345" s="3"/>
      <c r="C345" s="4"/>
      <c r="D345" s="4"/>
      <c r="E345" s="4"/>
      <c r="F345" s="4"/>
      <c r="G345" s="4"/>
      <c r="H345" s="4"/>
    </row>
    <row r="346" spans="2:12" ht="24.95" customHeight="1">
      <c r="B346" s="231" t="s">
        <v>49</v>
      </c>
      <c r="C346" s="231"/>
      <c r="D346" s="231"/>
      <c r="E346" s="231"/>
      <c r="F346" s="231"/>
      <c r="G346" s="231"/>
      <c r="H346" s="231"/>
      <c r="I346" s="231"/>
      <c r="J346" s="231"/>
      <c r="K346" s="231"/>
      <c r="L346" s="231"/>
    </row>
    <row r="347" spans="2:12" ht="24.95" customHeight="1">
      <c r="B347" s="205" t="s">
        <v>47</v>
      </c>
      <c r="C347" s="113" t="s">
        <v>5</v>
      </c>
      <c r="D347" s="113" t="s">
        <v>6</v>
      </c>
      <c r="E347" s="113" t="s">
        <v>7</v>
      </c>
      <c r="F347" s="113" t="s">
        <v>8</v>
      </c>
      <c r="G347" s="113" t="s">
        <v>9</v>
      </c>
      <c r="H347" s="113" t="s">
        <v>10</v>
      </c>
      <c r="I347" s="113" t="s">
        <v>11</v>
      </c>
      <c r="J347" s="113" t="s">
        <v>12</v>
      </c>
      <c r="K347" s="113" t="s">
        <v>13</v>
      </c>
      <c r="L347" s="113" t="s">
        <v>16</v>
      </c>
    </row>
    <row r="348" spans="2:12" ht="24.95" customHeight="1">
      <c r="B348" s="43" t="s">
        <v>138</v>
      </c>
      <c r="C348" s="190">
        <v>36884</v>
      </c>
      <c r="D348" s="190">
        <v>55215</v>
      </c>
      <c r="E348" s="190">
        <v>57892</v>
      </c>
      <c r="F348" s="190">
        <v>18017</v>
      </c>
      <c r="G348" s="190">
        <v>62483</v>
      </c>
      <c r="H348" s="190">
        <v>35484</v>
      </c>
      <c r="I348" s="190">
        <v>18434</v>
      </c>
      <c r="J348" s="190">
        <v>54690</v>
      </c>
      <c r="K348" s="190">
        <v>19710</v>
      </c>
      <c r="L348" s="188">
        <f>SUM(C348:K348)</f>
        <v>358809</v>
      </c>
    </row>
    <row r="349" spans="2:12" ht="24.95" customHeight="1">
      <c r="B349" s="43" t="s">
        <v>136</v>
      </c>
      <c r="C349" s="190">
        <v>39570</v>
      </c>
      <c r="D349" s="190">
        <v>54826</v>
      </c>
      <c r="E349" s="190">
        <v>56329</v>
      </c>
      <c r="F349" s="190">
        <v>19621</v>
      </c>
      <c r="G349" s="190">
        <v>68666</v>
      </c>
      <c r="H349" s="190">
        <v>35316</v>
      </c>
      <c r="I349" s="190">
        <v>18502</v>
      </c>
      <c r="J349" s="190">
        <v>61553</v>
      </c>
      <c r="K349" s="190">
        <v>20765</v>
      </c>
      <c r="L349" s="188">
        <f>SUM(C349:K349)</f>
        <v>375148</v>
      </c>
    </row>
    <row r="350" spans="2:12" ht="24.95" customHeight="1">
      <c r="B350" s="117" t="s">
        <v>57</v>
      </c>
      <c r="C350" s="189">
        <f t="shared" ref="C350:L350" si="3">(C349-C348)/C348</f>
        <v>7.2822904240321007E-2</v>
      </c>
      <c r="D350" s="189">
        <f t="shared" si="3"/>
        <v>-7.0451869962872404E-3</v>
      </c>
      <c r="E350" s="189">
        <f t="shared" si="3"/>
        <v>-2.6998549022317419E-2</v>
      </c>
      <c r="F350" s="189">
        <f t="shared" si="3"/>
        <v>8.902703002719653E-2</v>
      </c>
      <c r="G350" s="189">
        <f t="shared" si="3"/>
        <v>9.8954915737080484E-2</v>
      </c>
      <c r="H350" s="189">
        <f t="shared" si="3"/>
        <v>-4.7345282380791345E-3</v>
      </c>
      <c r="I350" s="189">
        <f t="shared" si="3"/>
        <v>3.6888358468048174E-3</v>
      </c>
      <c r="J350" s="189">
        <f t="shared" si="3"/>
        <v>0.1254891204973487</v>
      </c>
      <c r="K350" s="189">
        <f t="shared" si="3"/>
        <v>5.3526128868594619E-2</v>
      </c>
      <c r="L350" s="189">
        <f t="shared" si="3"/>
        <v>4.553676189839162E-2</v>
      </c>
    </row>
    <row r="351" spans="2:12" ht="24.95" customHeight="1">
      <c r="B351" s="22"/>
      <c r="C351" s="27"/>
      <c r="D351" s="27"/>
      <c r="E351" s="27"/>
      <c r="F351" s="27"/>
      <c r="G351" s="27"/>
      <c r="H351" s="27"/>
      <c r="I351" s="27"/>
      <c r="J351" s="27"/>
      <c r="K351" s="27"/>
      <c r="L351" s="27"/>
    </row>
    <row r="352" spans="2:12" ht="24.95" customHeight="1">
      <c r="B352" s="22"/>
      <c r="C352" s="27"/>
      <c r="D352" s="27"/>
      <c r="E352" s="27"/>
      <c r="F352" s="27"/>
      <c r="G352" s="27"/>
      <c r="H352" s="27"/>
      <c r="I352" s="27"/>
      <c r="J352" s="27"/>
      <c r="K352" s="27"/>
      <c r="L352" s="27"/>
    </row>
    <row r="353" spans="2:15" ht="24.95" customHeight="1">
      <c r="B353" s="22"/>
      <c r="C353" s="27"/>
      <c r="D353" s="27"/>
      <c r="E353" s="27"/>
      <c r="F353" s="27"/>
      <c r="G353" s="27"/>
      <c r="H353" s="27"/>
      <c r="I353" s="27"/>
      <c r="J353" s="27"/>
      <c r="K353" s="27"/>
      <c r="L353" s="27"/>
    </row>
    <row r="354" spans="2:15" ht="24.95" customHeight="1">
      <c r="B354" s="22"/>
      <c r="C354" s="27"/>
      <c r="D354" s="27"/>
      <c r="E354" s="27"/>
      <c r="F354" s="27"/>
      <c r="G354" s="27"/>
      <c r="H354" s="27"/>
      <c r="I354" s="27"/>
      <c r="J354" s="27"/>
      <c r="K354" s="27"/>
      <c r="L354" s="27"/>
    </row>
    <row r="355" spans="2:15" ht="24.95" customHeight="1">
      <c r="B355" s="22"/>
      <c r="C355" s="27"/>
      <c r="D355" s="27"/>
      <c r="E355" s="27"/>
      <c r="F355" s="27"/>
      <c r="G355" s="27"/>
      <c r="H355" s="27"/>
      <c r="I355" s="27"/>
      <c r="J355" s="27"/>
      <c r="K355" s="27"/>
      <c r="L355" s="27"/>
    </row>
    <row r="356" spans="2:15" ht="24.95" customHeight="1">
      <c r="B356" s="22"/>
      <c r="C356" s="27"/>
      <c r="D356" s="27"/>
      <c r="E356" s="27"/>
      <c r="F356" s="27"/>
      <c r="G356" s="27"/>
      <c r="H356" s="27"/>
      <c r="I356" s="27"/>
      <c r="J356" s="27"/>
      <c r="K356" s="27"/>
      <c r="L356" s="27"/>
    </row>
    <row r="357" spans="2:15" ht="24.95" customHeight="1">
      <c r="B357" s="22"/>
      <c r="C357" s="27"/>
      <c r="D357" s="27"/>
      <c r="E357" s="27"/>
      <c r="F357" s="27"/>
      <c r="G357" s="27"/>
      <c r="H357" s="27"/>
      <c r="I357" s="27"/>
      <c r="J357" s="27"/>
      <c r="K357" s="27"/>
      <c r="L357" s="27"/>
    </row>
    <row r="358" spans="2:15" ht="24.95" customHeight="1">
      <c r="B358" s="22"/>
      <c r="C358" s="27"/>
      <c r="D358" s="27"/>
      <c r="E358" s="27"/>
      <c r="F358" s="27"/>
      <c r="G358" s="27"/>
      <c r="H358" s="27"/>
      <c r="I358" s="27"/>
      <c r="J358" s="27"/>
      <c r="K358" s="27"/>
      <c r="L358" s="27"/>
    </row>
    <row r="359" spans="2:15" ht="24.95" customHeight="1">
      <c r="B359" s="22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O359" s="49">
        <v>2</v>
      </c>
    </row>
    <row r="360" spans="2:15" ht="24.95" customHeight="1">
      <c r="B360" s="232" t="s">
        <v>17</v>
      </c>
      <c r="C360" s="232"/>
      <c r="D360" s="232"/>
      <c r="E360" s="232"/>
      <c r="F360" s="232"/>
      <c r="G360" s="232"/>
      <c r="H360" s="232"/>
      <c r="I360" s="232"/>
      <c r="J360" s="232"/>
    </row>
    <row r="361" spans="2:15" ht="24.95" customHeight="1">
      <c r="B361" s="206" t="s">
        <v>47</v>
      </c>
      <c r="C361" s="218" t="s">
        <v>54</v>
      </c>
      <c r="D361" s="218"/>
      <c r="E361" s="218" t="s">
        <v>55</v>
      </c>
      <c r="F361" s="218"/>
      <c r="G361" s="219" t="s">
        <v>56</v>
      </c>
      <c r="H361" s="219"/>
      <c r="I361" s="219" t="s">
        <v>20</v>
      </c>
      <c r="J361" s="219"/>
      <c r="L361" s="66"/>
    </row>
    <row r="362" spans="2:15" ht="24.95" customHeight="1">
      <c r="B362" s="43" t="s">
        <v>138</v>
      </c>
      <c r="C362" s="229">
        <v>492728</v>
      </c>
      <c r="D362" s="229"/>
      <c r="E362" s="229">
        <v>89209</v>
      </c>
      <c r="F362" s="229"/>
      <c r="G362" s="226">
        <f>C362+E362</f>
        <v>581937</v>
      </c>
      <c r="H362" s="226"/>
      <c r="I362" s="227">
        <v>0.1547</v>
      </c>
      <c r="J362" s="228"/>
    </row>
    <row r="363" spans="2:15" ht="24.95" customHeight="1">
      <c r="B363" s="43" t="s">
        <v>136</v>
      </c>
      <c r="C363" s="229">
        <v>514922</v>
      </c>
      <c r="D363" s="229"/>
      <c r="E363" s="229">
        <v>110428</v>
      </c>
      <c r="F363" s="229"/>
      <c r="G363" s="226">
        <f>C363+E363</f>
        <v>625350</v>
      </c>
      <c r="H363" s="226"/>
      <c r="I363" s="227">
        <v>0.16739999999999999</v>
      </c>
      <c r="J363" s="228"/>
    </row>
    <row r="364" spans="2:15" ht="24.95" customHeight="1">
      <c r="B364" s="117" t="s">
        <v>57</v>
      </c>
      <c r="C364" s="216">
        <f>(C363-C362)/C362</f>
        <v>4.5043106947443623E-2</v>
      </c>
      <c r="D364" s="216"/>
      <c r="E364" s="216">
        <f>(E363-E362)/E362</f>
        <v>0.23785716687778138</v>
      </c>
      <c r="F364" s="216"/>
      <c r="G364" s="230">
        <f>(G363-G362)/G362</f>
        <v>7.4600858855855531E-2</v>
      </c>
      <c r="H364" s="230"/>
      <c r="I364" s="230">
        <f>(I363-I362)/I362</f>
        <v>8.2094376212023201E-2</v>
      </c>
      <c r="J364" s="230"/>
    </row>
    <row r="365" spans="2:15" ht="24.95" customHeight="1">
      <c r="B365" s="22"/>
      <c r="C365" s="27"/>
      <c r="D365" s="27"/>
      <c r="E365" s="27"/>
      <c r="F365" s="27"/>
      <c r="G365" s="28"/>
      <c r="H365" s="28"/>
      <c r="I365" s="28"/>
      <c r="J365" s="28"/>
      <c r="K365" s="5"/>
    </row>
    <row r="366" spans="2:15" ht="24.95" customHeight="1"/>
    <row r="367" spans="2:15" ht="24.95" customHeight="1"/>
    <row r="368" spans="2:15" ht="24.95" customHeight="1"/>
    <row r="369" spans="2:12" ht="24.95" customHeight="1">
      <c r="L369" s="61"/>
    </row>
    <row r="370" spans="2:12" ht="24.95" customHeight="1"/>
    <row r="371" spans="2:12" ht="24.95" customHeight="1"/>
    <row r="372" spans="2:12" ht="24.95" customHeight="1">
      <c r="L372" s="158"/>
    </row>
    <row r="373" spans="2:12" ht="24.95" customHeight="1"/>
    <row r="374" spans="2:12" ht="24.95" customHeight="1"/>
    <row r="375" spans="2:12" ht="24.95" customHeight="1"/>
    <row r="376" spans="2:12" ht="24.95" customHeight="1"/>
    <row r="377" spans="2:12" ht="24.95" customHeight="1"/>
    <row r="378" spans="2:12" ht="24.95" customHeight="1"/>
    <row r="379" spans="2:12" ht="24.95" customHeight="1"/>
    <row r="380" spans="2:12" ht="24.95" customHeight="1"/>
    <row r="381" spans="2:12" ht="24.95" customHeight="1"/>
    <row r="382" spans="2:12" ht="24.95" customHeight="1"/>
    <row r="383" spans="2:12" ht="24.95" customHeight="1"/>
    <row r="384" spans="2:12" ht="24.95" customHeight="1">
      <c r="B384" s="232" t="s">
        <v>50</v>
      </c>
      <c r="C384" s="232"/>
      <c r="D384" s="232"/>
      <c r="E384" s="232"/>
      <c r="F384" s="232"/>
      <c r="G384" s="232"/>
      <c r="H384" s="232"/>
      <c r="I384" s="232"/>
      <c r="J384" s="232"/>
      <c r="K384" s="232"/>
      <c r="L384" s="232"/>
    </row>
    <row r="385" spans="2:15" ht="24.95" customHeight="1">
      <c r="B385" s="205" t="s">
        <v>47</v>
      </c>
      <c r="C385" s="113" t="s">
        <v>5</v>
      </c>
      <c r="D385" s="113" t="s">
        <v>6</v>
      </c>
      <c r="E385" s="113" t="s">
        <v>7</v>
      </c>
      <c r="F385" s="113" t="s">
        <v>8</v>
      </c>
      <c r="G385" s="113" t="s">
        <v>9</v>
      </c>
      <c r="H385" s="113" t="s">
        <v>10</v>
      </c>
      <c r="I385" s="113" t="s">
        <v>11</v>
      </c>
      <c r="J385" s="113" t="s">
        <v>12</v>
      </c>
      <c r="K385" s="113" t="s">
        <v>13</v>
      </c>
      <c r="L385" s="113" t="s">
        <v>16</v>
      </c>
    </row>
    <row r="386" spans="2:15" ht="24.95" customHeight="1">
      <c r="B386" s="43" t="s">
        <v>138</v>
      </c>
      <c r="C386" s="190">
        <v>54815</v>
      </c>
      <c r="D386" s="190">
        <v>85721</v>
      </c>
      <c r="E386" s="190">
        <v>101971</v>
      </c>
      <c r="F386" s="190">
        <v>32990</v>
      </c>
      <c r="G386" s="190">
        <v>102419</v>
      </c>
      <c r="H386" s="190">
        <v>52394</v>
      </c>
      <c r="I386" s="190">
        <v>32089</v>
      </c>
      <c r="J386" s="190">
        <v>92414</v>
      </c>
      <c r="K386" s="190">
        <v>27124</v>
      </c>
      <c r="L386" s="188">
        <f>SUM(C386:K386)</f>
        <v>581937</v>
      </c>
    </row>
    <row r="387" spans="2:15" ht="24.95" customHeight="1">
      <c r="B387" s="43" t="s">
        <v>136</v>
      </c>
      <c r="C387" s="190">
        <v>60535</v>
      </c>
      <c r="D387" s="190">
        <v>84661</v>
      </c>
      <c r="E387" s="190">
        <v>104418</v>
      </c>
      <c r="F387" s="190">
        <v>34557</v>
      </c>
      <c r="G387" s="190">
        <v>112092</v>
      </c>
      <c r="H387" s="190">
        <v>52672</v>
      </c>
      <c r="I387" s="190">
        <v>34301</v>
      </c>
      <c r="J387" s="190">
        <v>112054</v>
      </c>
      <c r="K387" s="190">
        <v>30060</v>
      </c>
      <c r="L387" s="188">
        <f>SUM(C387:K387)</f>
        <v>625350</v>
      </c>
    </row>
    <row r="388" spans="2:15" ht="24.95" customHeight="1">
      <c r="B388" s="181" t="s">
        <v>57</v>
      </c>
      <c r="C388" s="189">
        <f t="shared" ref="C388:L388" si="4">(C387-C386)/C386</f>
        <v>0.1043509988141932</v>
      </c>
      <c r="D388" s="189">
        <f t="shared" si="4"/>
        <v>-1.2365698020321742E-2</v>
      </c>
      <c r="E388" s="189">
        <f t="shared" si="4"/>
        <v>2.3997018760235755E-2</v>
      </c>
      <c r="F388" s="189">
        <f t="shared" si="4"/>
        <v>4.7499242194604427E-2</v>
      </c>
      <c r="G388" s="189">
        <f t="shared" si="4"/>
        <v>9.4445366582372417E-2</v>
      </c>
      <c r="H388" s="189">
        <f t="shared" si="4"/>
        <v>5.305951063098828E-3</v>
      </c>
      <c r="I388" s="189">
        <f t="shared" si="4"/>
        <v>6.8933279316899868E-2</v>
      </c>
      <c r="J388" s="189">
        <f t="shared" si="4"/>
        <v>0.21252191226437553</v>
      </c>
      <c r="K388" s="189">
        <f t="shared" si="4"/>
        <v>0.10824362188467777</v>
      </c>
      <c r="L388" s="189">
        <f t="shared" si="4"/>
        <v>7.4600858855855531E-2</v>
      </c>
    </row>
    <row r="389" spans="2:15" ht="24.95" customHeight="1">
      <c r="B389" s="22"/>
      <c r="C389" s="27"/>
      <c r="D389" s="27"/>
      <c r="E389" s="27"/>
      <c r="F389" s="27"/>
      <c r="G389" s="27"/>
      <c r="H389" s="27"/>
      <c r="I389" s="27"/>
      <c r="J389" s="27"/>
      <c r="K389" s="27"/>
      <c r="L389" s="27"/>
    </row>
    <row r="390" spans="2:15" ht="24.95" customHeight="1">
      <c r="B390" s="22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5"/>
    </row>
    <row r="391" spans="2:15" ht="24.95" customHeight="1">
      <c r="B391" s="278"/>
      <c r="C391" s="278"/>
      <c r="D391" s="278"/>
      <c r="E391" s="278"/>
      <c r="F391" s="278"/>
      <c r="G391" s="278"/>
      <c r="H391" s="278"/>
      <c r="I391" s="278"/>
      <c r="J391" s="278"/>
      <c r="K391" s="278"/>
      <c r="L391" s="278"/>
      <c r="M391" s="5"/>
    </row>
    <row r="392" spans="2:15" ht="24.95" customHeight="1">
      <c r="B392" s="176"/>
      <c r="C392" s="176"/>
      <c r="D392" s="176"/>
      <c r="E392" s="176"/>
      <c r="F392" s="176"/>
      <c r="G392" s="176"/>
      <c r="H392" s="176"/>
      <c r="I392" s="176"/>
      <c r="J392" s="176"/>
      <c r="K392" s="176"/>
      <c r="L392" s="176"/>
      <c r="M392" s="5"/>
    </row>
    <row r="393" spans="2:15" ht="24.95" customHeight="1">
      <c r="B393" s="22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5"/>
    </row>
    <row r="394" spans="2:15" ht="24.95" customHeight="1">
      <c r="B394" s="22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5"/>
    </row>
    <row r="395" spans="2:15" ht="24.95" customHeight="1">
      <c r="B395" s="22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5"/>
    </row>
    <row r="396" spans="2:15" ht="24.95" customHeight="1">
      <c r="B396" s="22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5"/>
    </row>
    <row r="397" spans="2:15" ht="24.95" customHeight="1">
      <c r="B397" s="22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5"/>
    </row>
    <row r="398" spans="2:15" ht="24.95" customHeight="1">
      <c r="B398" s="22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5"/>
    </row>
    <row r="399" spans="2:15" ht="24.95" customHeight="1">
      <c r="B399" s="22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5"/>
      <c r="O399" s="49"/>
    </row>
    <row r="400" spans="2:15" ht="24.95" customHeight="1"/>
    <row r="401" ht="24.95" customHeight="1"/>
    <row r="402" ht="24.95" customHeight="1"/>
    <row r="403" ht="24.95" customHeight="1"/>
    <row r="404" ht="24.95" customHeight="1"/>
    <row r="405" ht="24.95" customHeight="1"/>
    <row r="406" ht="24.95" customHeight="1"/>
    <row r="407" ht="24.95" customHeight="1"/>
    <row r="408" ht="24.95" customHeight="1"/>
    <row r="409" ht="24.95" customHeight="1"/>
    <row r="410" ht="24.95" customHeight="1"/>
    <row r="411" ht="24.95" customHeight="1"/>
    <row r="412" ht="24.95" customHeight="1"/>
    <row r="413" ht="24.95" customHeight="1"/>
    <row r="414" ht="24.95" customHeight="1"/>
    <row r="415" ht="24.95" customHeight="1"/>
    <row r="416" ht="24.95" customHeight="1"/>
    <row r="417" spans="2:15" ht="24.95" customHeight="1"/>
    <row r="418" spans="2:15" ht="24.95" customHeight="1"/>
    <row r="419" spans="2:15" ht="24.95" customHeight="1"/>
    <row r="420" spans="2:15" ht="24.95" customHeight="1"/>
    <row r="421" spans="2:15" ht="24.95" customHeight="1"/>
    <row r="422" spans="2:15" ht="24.95" customHeight="1"/>
    <row r="423" spans="2:15" ht="24.95" customHeight="1">
      <c r="O423" s="49">
        <v>3</v>
      </c>
    </row>
    <row r="424" spans="2:15" ht="39.950000000000003" customHeight="1">
      <c r="B424" s="225" t="s">
        <v>128</v>
      </c>
      <c r="C424" s="225"/>
      <c r="D424" s="225"/>
      <c r="E424" s="225"/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</row>
    <row r="425" spans="2:15" ht="15" customHeight="1"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5"/>
    </row>
    <row r="426" spans="2:15" ht="30" customHeight="1">
      <c r="B426" s="261" t="s">
        <v>129</v>
      </c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261"/>
    </row>
    <row r="427" spans="2:15" ht="15" customHeight="1">
      <c r="B427" s="262"/>
      <c r="C427" s="262"/>
      <c r="D427" s="262"/>
      <c r="E427" s="262"/>
      <c r="F427" s="262"/>
      <c r="G427" s="262"/>
    </row>
    <row r="428" spans="2:15" ht="24.95" customHeight="1">
      <c r="B428" s="257" t="s">
        <v>18</v>
      </c>
      <c r="C428" s="257"/>
      <c r="D428" s="257"/>
      <c r="E428" s="257"/>
      <c r="F428" s="257"/>
      <c r="G428" s="257"/>
      <c r="H428" s="257"/>
      <c r="I428" s="257"/>
      <c r="J428" s="257"/>
    </row>
    <row r="429" spans="2:15" ht="24.95" customHeight="1">
      <c r="B429" s="258" t="s">
        <v>48</v>
      </c>
      <c r="C429" s="259" t="s">
        <v>70</v>
      </c>
      <c r="D429" s="259"/>
      <c r="E429" s="259"/>
      <c r="F429" s="259" t="s">
        <v>71</v>
      </c>
      <c r="G429" s="259"/>
      <c r="H429" s="259"/>
      <c r="I429" s="157" t="s">
        <v>76</v>
      </c>
      <c r="J429" s="157" t="s">
        <v>77</v>
      </c>
      <c r="M429" s="90"/>
    </row>
    <row r="430" spans="2:15" ht="24.95" customHeight="1">
      <c r="B430" s="258"/>
      <c r="C430" s="160" t="s">
        <v>97</v>
      </c>
      <c r="D430" s="160" t="s">
        <v>98</v>
      </c>
      <c r="E430" s="116" t="s">
        <v>104</v>
      </c>
      <c r="F430" s="160" t="s">
        <v>100</v>
      </c>
      <c r="G430" s="160" t="s">
        <v>101</v>
      </c>
      <c r="H430" s="116" t="s">
        <v>102</v>
      </c>
      <c r="I430" s="170" t="s">
        <v>133</v>
      </c>
      <c r="J430" s="170" t="s">
        <v>134</v>
      </c>
      <c r="K430" s="12"/>
      <c r="M430" s="90"/>
    </row>
    <row r="431" spans="2:15" ht="24.95" customHeight="1">
      <c r="B431" s="92" t="s">
        <v>5</v>
      </c>
      <c r="C431" s="190">
        <v>26617</v>
      </c>
      <c r="D431" s="190">
        <v>3321</v>
      </c>
      <c r="E431" s="188">
        <f t="shared" ref="E431:E439" si="5">C431+D431</f>
        <v>29938</v>
      </c>
      <c r="F431" s="190">
        <v>36154</v>
      </c>
      <c r="G431" s="190">
        <v>5701</v>
      </c>
      <c r="H431" s="188">
        <f t="shared" ref="H431:H439" si="6">F431+G431</f>
        <v>41855</v>
      </c>
      <c r="I431" s="134">
        <v>0.24446157709986976</v>
      </c>
      <c r="J431" s="137">
        <v>1.3980559823635514</v>
      </c>
      <c r="M431" s="90"/>
    </row>
    <row r="432" spans="2:15" ht="24.95" customHeight="1">
      <c r="B432" s="92" t="s">
        <v>6</v>
      </c>
      <c r="C432" s="190">
        <v>33969</v>
      </c>
      <c r="D432" s="190">
        <v>14170</v>
      </c>
      <c r="E432" s="188">
        <f t="shared" si="5"/>
        <v>48139</v>
      </c>
      <c r="F432" s="190">
        <v>50249</v>
      </c>
      <c r="G432" s="190">
        <v>19571</v>
      </c>
      <c r="H432" s="188">
        <f t="shared" si="6"/>
        <v>69820</v>
      </c>
      <c r="I432" s="134">
        <v>0.21364618331589158</v>
      </c>
      <c r="J432" s="137">
        <v>1.4503832651280666</v>
      </c>
      <c r="M432" s="90"/>
    </row>
    <row r="433" spans="2:15" ht="24.95" customHeight="1">
      <c r="B433" s="92" t="s">
        <v>27</v>
      </c>
      <c r="C433" s="190">
        <v>42017</v>
      </c>
      <c r="D433" s="190">
        <v>5355</v>
      </c>
      <c r="E433" s="188">
        <f t="shared" si="5"/>
        <v>47372</v>
      </c>
      <c r="F433" s="190">
        <v>77239</v>
      </c>
      <c r="G433" s="190">
        <v>8644</v>
      </c>
      <c r="H433" s="188">
        <f t="shared" si="6"/>
        <v>85883</v>
      </c>
      <c r="I433" s="134">
        <v>0.22562255516236743</v>
      </c>
      <c r="J433" s="137">
        <v>1.8129485772186102</v>
      </c>
      <c r="M433" s="90"/>
    </row>
    <row r="434" spans="2:15" ht="24.95" customHeight="1">
      <c r="B434" s="92" t="s">
        <v>8</v>
      </c>
      <c r="C434" s="190">
        <v>14475</v>
      </c>
      <c r="D434" s="190">
        <v>3213</v>
      </c>
      <c r="E434" s="188">
        <f t="shared" si="5"/>
        <v>17688</v>
      </c>
      <c r="F434" s="190">
        <v>24292</v>
      </c>
      <c r="G434" s="190">
        <v>5566</v>
      </c>
      <c r="H434" s="188">
        <f t="shared" si="6"/>
        <v>29858</v>
      </c>
      <c r="I434" s="134">
        <v>0.27772816906648806</v>
      </c>
      <c r="J434" s="137">
        <v>1.6880370872908186</v>
      </c>
      <c r="M434" s="90"/>
    </row>
    <row r="435" spans="2:15" ht="24.95" customHeight="1">
      <c r="B435" s="92" t="s">
        <v>9</v>
      </c>
      <c r="C435" s="190">
        <v>40026</v>
      </c>
      <c r="D435" s="190">
        <v>19925</v>
      </c>
      <c r="E435" s="188">
        <f t="shared" si="5"/>
        <v>59951</v>
      </c>
      <c r="F435" s="190">
        <v>64843</v>
      </c>
      <c r="G435" s="190">
        <v>31198</v>
      </c>
      <c r="H435" s="188">
        <f t="shared" si="6"/>
        <v>96041</v>
      </c>
      <c r="I435" s="134">
        <v>0.26740003229704373</v>
      </c>
      <c r="J435" s="137">
        <v>1.601991626494971</v>
      </c>
      <c r="M435" s="90"/>
    </row>
    <row r="436" spans="2:15" ht="24.95" customHeight="1">
      <c r="B436" s="92" t="s">
        <v>10</v>
      </c>
      <c r="C436" s="190">
        <v>22680</v>
      </c>
      <c r="D436" s="190">
        <v>3588</v>
      </c>
      <c r="E436" s="188">
        <f t="shared" si="5"/>
        <v>26268</v>
      </c>
      <c r="F436" s="190">
        <v>32820</v>
      </c>
      <c r="G436" s="190">
        <v>5385</v>
      </c>
      <c r="H436" s="188">
        <f t="shared" si="6"/>
        <v>38205</v>
      </c>
      <c r="I436" s="134">
        <v>0.19766148433660138</v>
      </c>
      <c r="J436" s="137">
        <v>1.4544312471448151</v>
      </c>
      <c r="M436" s="90"/>
    </row>
    <row r="437" spans="2:15" ht="24.95" customHeight="1">
      <c r="B437" s="92" t="s">
        <v>11</v>
      </c>
      <c r="C437" s="190">
        <v>14929</v>
      </c>
      <c r="D437" s="190">
        <v>653</v>
      </c>
      <c r="E437" s="188">
        <f t="shared" si="5"/>
        <v>15582</v>
      </c>
      <c r="F437" s="190">
        <v>26603</v>
      </c>
      <c r="G437" s="190">
        <v>1371</v>
      </c>
      <c r="H437" s="188">
        <f t="shared" si="6"/>
        <v>27974</v>
      </c>
      <c r="I437" s="134">
        <v>0.22160783319602004</v>
      </c>
      <c r="J437" s="137">
        <v>1.7952766012065204</v>
      </c>
      <c r="M437" s="90"/>
    </row>
    <row r="438" spans="2:15" ht="24.95" customHeight="1">
      <c r="B438" s="92" t="s">
        <v>12</v>
      </c>
      <c r="C438" s="190">
        <v>47704</v>
      </c>
      <c r="D438" s="190">
        <v>9024</v>
      </c>
      <c r="E438" s="188">
        <f t="shared" si="5"/>
        <v>56728</v>
      </c>
      <c r="F438" s="190">
        <v>84855</v>
      </c>
      <c r="G438" s="190">
        <v>17054</v>
      </c>
      <c r="H438" s="188">
        <f t="shared" si="6"/>
        <v>101909</v>
      </c>
      <c r="I438" s="134">
        <v>0.36575290351292761</v>
      </c>
      <c r="J438" s="137">
        <v>1.7964497250035256</v>
      </c>
      <c r="M438" s="67"/>
    </row>
    <row r="439" spans="2:15" ht="24.95" customHeight="1">
      <c r="B439" s="92" t="s">
        <v>13</v>
      </c>
      <c r="C439" s="190">
        <v>13817</v>
      </c>
      <c r="D439" s="190">
        <v>1796</v>
      </c>
      <c r="E439" s="188">
        <f t="shared" si="5"/>
        <v>15613</v>
      </c>
      <c r="F439" s="190">
        <v>20131</v>
      </c>
      <c r="G439" s="190">
        <v>2671</v>
      </c>
      <c r="H439" s="188">
        <f t="shared" si="6"/>
        <v>22802</v>
      </c>
      <c r="I439" s="134">
        <v>0.19495053991433189</v>
      </c>
      <c r="J439" s="137">
        <v>1.4604496253122399</v>
      </c>
      <c r="M439" s="67"/>
    </row>
    <row r="440" spans="2:15" ht="24.95" customHeight="1">
      <c r="B440" s="126" t="s">
        <v>16</v>
      </c>
      <c r="C440" s="185">
        <f t="shared" ref="C440:H440" si="7">SUM(C431:C439)</f>
        <v>256234</v>
      </c>
      <c r="D440" s="185">
        <f t="shared" si="7"/>
        <v>61045</v>
      </c>
      <c r="E440" s="182">
        <f t="shared" si="7"/>
        <v>317279</v>
      </c>
      <c r="F440" s="185">
        <f t="shared" si="7"/>
        <v>417186</v>
      </c>
      <c r="G440" s="185">
        <f t="shared" si="7"/>
        <v>97161</v>
      </c>
      <c r="H440" s="182">
        <f t="shared" si="7"/>
        <v>514347</v>
      </c>
      <c r="I440" s="166">
        <v>0.24962896382627839</v>
      </c>
      <c r="J440" s="165">
        <v>1.621118952089486</v>
      </c>
      <c r="M440" s="67"/>
    </row>
    <row r="441" spans="2:15" ht="24.95" customHeight="1">
      <c r="B441" s="24"/>
      <c r="C441" s="81"/>
      <c r="D441" s="81"/>
      <c r="E441" s="83"/>
      <c r="F441" s="81"/>
      <c r="G441" s="81"/>
      <c r="H441" s="83"/>
      <c r="I441" s="62"/>
      <c r="J441" s="63"/>
      <c r="K441" s="5"/>
      <c r="L441" s="5"/>
      <c r="M441" s="84"/>
      <c r="N441" s="5"/>
      <c r="O441" s="5"/>
    </row>
    <row r="442" spans="2:15" ht="24.95" customHeight="1">
      <c r="B442" s="24"/>
      <c r="C442" s="37"/>
      <c r="D442" s="37"/>
      <c r="E442" s="41"/>
      <c r="F442" s="37"/>
      <c r="G442" s="37"/>
      <c r="H442" s="41"/>
      <c r="I442" s="42"/>
      <c r="J442" s="51"/>
    </row>
    <row r="443" spans="2:15" ht="24.95" customHeight="1">
      <c r="B443" s="5"/>
      <c r="C443" s="5"/>
      <c r="D443" s="5"/>
      <c r="E443" s="5"/>
      <c r="F443" s="5"/>
      <c r="G443" s="5"/>
      <c r="H443" s="5"/>
      <c r="I443" s="5"/>
      <c r="J443" s="5"/>
    </row>
    <row r="444" spans="2:15" ht="24.95" customHeight="1"/>
    <row r="445" spans="2:15" ht="24.95" customHeight="1"/>
    <row r="446" spans="2:15" ht="24.95" customHeight="1"/>
    <row r="447" spans="2:15" ht="24.95" customHeight="1"/>
    <row r="448" spans="2:15" ht="24.95" customHeight="1"/>
    <row r="449" spans="2:12" ht="24.95" customHeight="1"/>
    <row r="450" spans="2:12" ht="24.95" customHeight="1"/>
    <row r="451" spans="2:12" ht="24.95" customHeight="1">
      <c r="L451" s="168"/>
    </row>
    <row r="452" spans="2:12" ht="24.95" customHeight="1"/>
    <row r="453" spans="2:12" ht="24.95" customHeight="1">
      <c r="B453" s="257" t="s">
        <v>19</v>
      </c>
      <c r="C453" s="257"/>
      <c r="D453" s="257"/>
      <c r="E453" s="257"/>
      <c r="F453" s="257"/>
      <c r="G453" s="257"/>
      <c r="H453" s="257"/>
      <c r="I453" s="257"/>
      <c r="J453" s="257"/>
    </row>
    <row r="454" spans="2:12" ht="24.95" customHeight="1">
      <c r="B454" s="258" t="s">
        <v>48</v>
      </c>
      <c r="C454" s="259" t="s">
        <v>70</v>
      </c>
      <c r="D454" s="259"/>
      <c r="E454" s="259"/>
      <c r="F454" s="259" t="s">
        <v>71</v>
      </c>
      <c r="G454" s="259"/>
      <c r="H454" s="259"/>
      <c r="I454" s="157" t="s">
        <v>76</v>
      </c>
      <c r="J454" s="157" t="s">
        <v>77</v>
      </c>
    </row>
    <row r="455" spans="2:12" ht="24.95" customHeight="1">
      <c r="B455" s="258"/>
      <c r="C455" s="160" t="s">
        <v>97</v>
      </c>
      <c r="D455" s="160" t="s">
        <v>98</v>
      </c>
      <c r="E455" s="116" t="s">
        <v>104</v>
      </c>
      <c r="F455" s="160" t="s">
        <v>100</v>
      </c>
      <c r="G455" s="160" t="s">
        <v>101</v>
      </c>
      <c r="H455" s="116" t="s">
        <v>102</v>
      </c>
      <c r="I455" s="170" t="s">
        <v>133</v>
      </c>
      <c r="J455" s="170" t="s">
        <v>134</v>
      </c>
    </row>
    <row r="456" spans="2:12" ht="24.95" customHeight="1">
      <c r="B456" s="92" t="s">
        <v>5</v>
      </c>
      <c r="C456" s="190">
        <v>128</v>
      </c>
      <c r="D456" s="190">
        <v>0</v>
      </c>
      <c r="E456" s="188">
        <f t="shared" ref="E456:E464" si="8">C456+D456</f>
        <v>128</v>
      </c>
      <c r="F456" s="190">
        <v>176</v>
      </c>
      <c r="G456" s="190">
        <v>0</v>
      </c>
      <c r="H456" s="188">
        <f t="shared" ref="H456:H464" si="9">F456+G456</f>
        <v>176</v>
      </c>
      <c r="I456" s="134">
        <v>3.2258064516129031E-2</v>
      </c>
      <c r="J456" s="137">
        <v>1.375</v>
      </c>
    </row>
    <row r="457" spans="2:12" ht="24.95" customHeight="1">
      <c r="B457" s="92" t="s">
        <v>6</v>
      </c>
      <c r="C457" s="190">
        <v>1786</v>
      </c>
      <c r="D457" s="190">
        <v>242</v>
      </c>
      <c r="E457" s="188">
        <f t="shared" si="8"/>
        <v>2028</v>
      </c>
      <c r="F457" s="190">
        <v>4967</v>
      </c>
      <c r="G457" s="190">
        <v>655</v>
      </c>
      <c r="H457" s="188">
        <f t="shared" si="9"/>
        <v>5622</v>
      </c>
      <c r="I457" s="134">
        <v>0.1625043357613597</v>
      </c>
      <c r="J457" s="137">
        <v>2.7721893491124261</v>
      </c>
    </row>
    <row r="458" spans="2:12" ht="24.95" customHeight="1">
      <c r="B458" s="92" t="s">
        <v>27</v>
      </c>
      <c r="C458" s="190">
        <v>2388</v>
      </c>
      <c r="D458" s="190">
        <v>221</v>
      </c>
      <c r="E458" s="188">
        <f t="shared" si="8"/>
        <v>2609</v>
      </c>
      <c r="F458" s="190">
        <v>6307</v>
      </c>
      <c r="G458" s="190">
        <v>769</v>
      </c>
      <c r="H458" s="188">
        <f t="shared" si="9"/>
        <v>7076</v>
      </c>
      <c r="I458" s="134">
        <v>0.16796031237389922</v>
      </c>
      <c r="J458" s="137">
        <v>2.7121502491376006</v>
      </c>
    </row>
    <row r="459" spans="2:12" ht="24.95" customHeight="1">
      <c r="B459" s="92" t="s">
        <v>8</v>
      </c>
      <c r="C459" s="190">
        <v>277</v>
      </c>
      <c r="D459" s="190">
        <v>11</v>
      </c>
      <c r="E459" s="188">
        <f t="shared" si="8"/>
        <v>288</v>
      </c>
      <c r="F459" s="190">
        <v>929</v>
      </c>
      <c r="G459" s="190">
        <v>32</v>
      </c>
      <c r="H459" s="188">
        <f t="shared" si="9"/>
        <v>961</v>
      </c>
      <c r="I459" s="134">
        <v>0.11272727272727273</v>
      </c>
      <c r="J459" s="137">
        <v>3.3368055555555554</v>
      </c>
    </row>
    <row r="460" spans="2:12" ht="24.95" customHeight="1">
      <c r="B460" s="92" t="s">
        <v>9</v>
      </c>
      <c r="C460" s="190">
        <v>827</v>
      </c>
      <c r="D460" s="190">
        <v>307</v>
      </c>
      <c r="E460" s="188">
        <f t="shared" si="8"/>
        <v>1134</v>
      </c>
      <c r="F460" s="190">
        <v>3484</v>
      </c>
      <c r="G460" s="190">
        <v>584</v>
      </c>
      <c r="H460" s="188">
        <f t="shared" si="9"/>
        <v>4068</v>
      </c>
      <c r="I460" s="134">
        <v>0.21477218731851538</v>
      </c>
      <c r="J460" s="137">
        <v>3.5873015873015874</v>
      </c>
    </row>
    <row r="461" spans="2:12" ht="24.95" customHeight="1">
      <c r="B461" s="92" t="s">
        <v>10</v>
      </c>
      <c r="C461" s="190">
        <v>1209</v>
      </c>
      <c r="D461" s="190">
        <v>189</v>
      </c>
      <c r="E461" s="188">
        <f t="shared" si="8"/>
        <v>1398</v>
      </c>
      <c r="F461" s="190">
        <v>1588</v>
      </c>
      <c r="G461" s="190">
        <v>249</v>
      </c>
      <c r="H461" s="188">
        <f t="shared" si="9"/>
        <v>1837</v>
      </c>
      <c r="I461" s="134">
        <v>0.18346150004993508</v>
      </c>
      <c r="J461" s="137">
        <v>1.3140200286123034</v>
      </c>
    </row>
    <row r="462" spans="2:12" ht="24.95" customHeight="1">
      <c r="B462" s="92" t="s">
        <v>11</v>
      </c>
      <c r="C462" s="190">
        <v>113</v>
      </c>
      <c r="D462" s="190">
        <v>33</v>
      </c>
      <c r="E462" s="188">
        <f t="shared" si="8"/>
        <v>146</v>
      </c>
      <c r="F462" s="190">
        <v>452</v>
      </c>
      <c r="G462" s="190">
        <v>78</v>
      </c>
      <c r="H462" s="188">
        <f t="shared" si="9"/>
        <v>530</v>
      </c>
      <c r="I462" s="134">
        <v>6.9217709285621001E-2</v>
      </c>
      <c r="J462" s="137">
        <v>3.6301369863013697</v>
      </c>
    </row>
    <row r="463" spans="2:12" ht="24.95" customHeight="1">
      <c r="B463" s="92" t="s">
        <v>12</v>
      </c>
      <c r="C463" s="190">
        <v>940</v>
      </c>
      <c r="D463" s="190">
        <v>220</v>
      </c>
      <c r="E463" s="188">
        <f t="shared" si="8"/>
        <v>1160</v>
      </c>
      <c r="F463" s="190">
        <v>3174</v>
      </c>
      <c r="G463" s="190">
        <v>1320</v>
      </c>
      <c r="H463" s="188">
        <f t="shared" si="9"/>
        <v>4494</v>
      </c>
      <c r="I463" s="134">
        <v>0.21998139899162955</v>
      </c>
      <c r="J463" s="137">
        <v>3.8741379310344826</v>
      </c>
    </row>
    <row r="464" spans="2:12" ht="24.95" customHeight="1">
      <c r="B464" s="92" t="s">
        <v>13</v>
      </c>
      <c r="C464" s="190">
        <v>320</v>
      </c>
      <c r="D464" s="190">
        <v>64</v>
      </c>
      <c r="E464" s="188">
        <f t="shared" si="8"/>
        <v>384</v>
      </c>
      <c r="F464" s="190">
        <v>726</v>
      </c>
      <c r="G464" s="190">
        <v>72</v>
      </c>
      <c r="H464" s="188">
        <f t="shared" si="9"/>
        <v>798</v>
      </c>
      <c r="I464" s="134">
        <v>0.15142314990512334</v>
      </c>
      <c r="J464" s="137">
        <v>2.078125</v>
      </c>
    </row>
    <row r="465" spans="2:15" ht="24.95" customHeight="1">
      <c r="B465" s="126" t="s">
        <v>16</v>
      </c>
      <c r="C465" s="191">
        <f t="shared" ref="C465:H465" si="10">SUM(C456:C464)</f>
        <v>7988</v>
      </c>
      <c r="D465" s="191">
        <f t="shared" si="10"/>
        <v>1287</v>
      </c>
      <c r="E465" s="192">
        <f t="shared" si="10"/>
        <v>9275</v>
      </c>
      <c r="F465" s="185">
        <f t="shared" si="10"/>
        <v>21803</v>
      </c>
      <c r="G465" s="185">
        <f t="shared" si="10"/>
        <v>3759</v>
      </c>
      <c r="H465" s="182">
        <f t="shared" si="10"/>
        <v>25562</v>
      </c>
      <c r="I465" s="166">
        <v>0.16705442568097453</v>
      </c>
      <c r="J465" s="165">
        <v>2.7560107816711592</v>
      </c>
    </row>
    <row r="466" spans="2:15" ht="24.95" customHeight="1">
      <c r="B466" s="24"/>
      <c r="C466" s="37"/>
      <c r="D466" s="37"/>
      <c r="E466" s="41"/>
      <c r="F466" s="37"/>
      <c r="G466" s="37"/>
      <c r="H466" s="41"/>
      <c r="I466" s="42"/>
      <c r="J466" s="59"/>
      <c r="K466" s="5"/>
    </row>
    <row r="467" spans="2:15" ht="24.95" customHeight="1">
      <c r="B467" s="24"/>
      <c r="C467" s="37"/>
      <c r="D467" s="37"/>
      <c r="E467" s="41"/>
      <c r="F467" s="37"/>
      <c r="G467" s="37"/>
      <c r="H467" s="41"/>
      <c r="I467" s="42"/>
      <c r="J467" s="59"/>
      <c r="K467" s="5"/>
    </row>
    <row r="468" spans="2:15" ht="24.95" customHeight="1">
      <c r="B468" s="278"/>
      <c r="C468" s="278"/>
      <c r="D468" s="278"/>
      <c r="E468" s="278"/>
      <c r="F468" s="278"/>
      <c r="G468" s="278"/>
      <c r="H468" s="278"/>
      <c r="I468" s="278"/>
      <c r="J468" s="278"/>
      <c r="K468" s="278"/>
      <c r="L468" s="278"/>
      <c r="M468" s="278"/>
      <c r="N468" s="278"/>
      <c r="O468" s="278"/>
    </row>
    <row r="469" spans="2:15" ht="24.95" customHeight="1">
      <c r="B469" s="24"/>
      <c r="C469" s="37"/>
      <c r="D469" s="37"/>
      <c r="E469" s="41"/>
      <c r="F469" s="37"/>
      <c r="G469" s="37"/>
      <c r="H469" s="41"/>
      <c r="I469" s="42"/>
      <c r="J469" s="59"/>
      <c r="K469" s="5"/>
    </row>
    <row r="470" spans="2:15" ht="24.95" customHeight="1">
      <c r="B470" s="24"/>
      <c r="C470" s="37"/>
      <c r="D470" s="37"/>
      <c r="E470" s="41"/>
      <c r="F470" s="37"/>
      <c r="G470" s="37"/>
      <c r="H470" s="41"/>
      <c r="I470" s="42"/>
      <c r="J470" s="59"/>
      <c r="K470" s="5"/>
    </row>
    <row r="471" spans="2:15" ht="24.95" customHeight="1">
      <c r="B471" s="24"/>
      <c r="C471" s="37"/>
      <c r="D471" s="37"/>
      <c r="E471" s="41"/>
      <c r="F471" s="37"/>
      <c r="G471" s="37"/>
      <c r="H471" s="41"/>
      <c r="I471" s="42"/>
      <c r="J471" s="59"/>
      <c r="K471" s="5"/>
    </row>
    <row r="472" spans="2:15" ht="24.95" customHeight="1">
      <c r="B472" s="24"/>
      <c r="C472" s="37"/>
      <c r="D472" s="37"/>
      <c r="E472" s="41"/>
      <c r="F472" s="37"/>
      <c r="G472" s="37"/>
      <c r="H472" s="41"/>
      <c r="I472" s="42"/>
      <c r="J472" s="59"/>
      <c r="K472" s="5"/>
    </row>
    <row r="473" spans="2:15" ht="24.95" customHeight="1">
      <c r="B473" s="24"/>
      <c r="C473" s="37"/>
      <c r="D473" s="37"/>
      <c r="E473" s="41"/>
      <c r="F473" s="37"/>
      <c r="G473" s="37"/>
      <c r="H473" s="41"/>
      <c r="I473" s="42"/>
      <c r="J473" s="59"/>
      <c r="K473" s="5"/>
    </row>
    <row r="474" spans="2:15" ht="24.95" customHeight="1">
      <c r="B474" s="24"/>
      <c r="C474" s="37"/>
      <c r="D474" s="37"/>
      <c r="E474" s="41"/>
      <c r="F474" s="37"/>
      <c r="G474" s="37"/>
      <c r="H474" s="41"/>
      <c r="I474" s="42"/>
      <c r="J474" s="59"/>
      <c r="K474" s="5"/>
    </row>
    <row r="475" spans="2:15" ht="24.95" customHeight="1">
      <c r="B475" s="24"/>
      <c r="C475" s="37"/>
      <c r="D475" s="37"/>
      <c r="E475" s="41"/>
      <c r="F475" s="37"/>
      <c r="G475" s="37"/>
      <c r="H475" s="41"/>
      <c r="I475" s="42"/>
      <c r="J475" s="59"/>
      <c r="K475" s="5"/>
    </row>
    <row r="476" spans="2:15" ht="24.95" customHeight="1">
      <c r="B476" s="24"/>
      <c r="C476" s="37"/>
      <c r="D476" s="37"/>
      <c r="E476" s="41"/>
      <c r="F476" s="37"/>
      <c r="G476" s="37"/>
      <c r="H476" s="41"/>
      <c r="I476" s="42"/>
      <c r="J476" s="59"/>
      <c r="K476" s="5"/>
    </row>
    <row r="477" spans="2:15" ht="24.95" customHeight="1">
      <c r="B477" s="24"/>
      <c r="C477" s="37"/>
      <c r="D477" s="37"/>
      <c r="E477" s="41"/>
      <c r="F477" s="37"/>
      <c r="G477" s="37"/>
      <c r="H477" s="41"/>
      <c r="I477" s="41"/>
      <c r="J477" s="107"/>
      <c r="K477" s="5"/>
      <c r="M477" s="106"/>
    </row>
    <row r="478" spans="2:15" ht="24.95" customHeight="1">
      <c r="B478" s="24"/>
      <c r="C478" s="37"/>
      <c r="D478" s="37"/>
      <c r="E478" s="41"/>
      <c r="F478" s="37"/>
      <c r="G478" s="37"/>
      <c r="H478" s="41"/>
      <c r="I478" s="42"/>
      <c r="J478" s="59"/>
      <c r="K478" s="5"/>
    </row>
    <row r="479" spans="2:15" ht="24.95" customHeight="1">
      <c r="B479" s="24"/>
      <c r="C479" s="37"/>
      <c r="D479" s="37"/>
      <c r="E479" s="41"/>
      <c r="F479" s="37"/>
      <c r="G479" s="37"/>
      <c r="H479" s="41"/>
      <c r="I479" s="42"/>
      <c r="J479" s="59"/>
      <c r="K479" s="5"/>
    </row>
    <row r="480" spans="2:15" ht="24.95" customHeight="1">
      <c r="B480" s="24"/>
      <c r="C480" s="37"/>
      <c r="D480" s="37"/>
      <c r="E480" s="41"/>
      <c r="F480" s="37"/>
      <c r="G480" s="37"/>
      <c r="H480" s="41"/>
      <c r="I480" s="42"/>
      <c r="J480" s="59"/>
      <c r="K480" s="5"/>
    </row>
    <row r="481" spans="2:15" ht="24.95" customHeight="1">
      <c r="B481" s="24"/>
      <c r="C481" s="37"/>
      <c r="D481" s="37"/>
      <c r="E481" s="41"/>
      <c r="F481" s="37"/>
      <c r="G481" s="37"/>
      <c r="H481" s="41"/>
      <c r="I481" s="42"/>
      <c r="J481" s="59"/>
      <c r="K481" s="5"/>
    </row>
    <row r="482" spans="2:15" ht="24.95" customHeight="1">
      <c r="B482" s="24"/>
      <c r="C482" s="37"/>
      <c r="D482" s="37"/>
      <c r="E482" s="41"/>
      <c r="F482" s="37"/>
      <c r="G482" s="37"/>
      <c r="H482" s="41"/>
      <c r="I482" s="42"/>
      <c r="J482" s="59"/>
      <c r="K482" s="5"/>
    </row>
    <row r="483" spans="2:15" ht="24.95" customHeight="1">
      <c r="B483" s="24"/>
      <c r="C483" s="37"/>
      <c r="D483" s="37"/>
      <c r="E483" s="41"/>
      <c r="F483" s="37"/>
      <c r="G483" s="37"/>
      <c r="H483" s="41"/>
      <c r="I483" s="42"/>
      <c r="J483" s="59"/>
      <c r="K483" s="5"/>
    </row>
    <row r="484" spans="2:15" ht="24.95" customHeight="1">
      <c r="B484" s="24"/>
      <c r="C484" s="37"/>
      <c r="D484" s="37"/>
      <c r="E484" s="41"/>
      <c r="F484" s="37"/>
      <c r="G484" s="37"/>
      <c r="H484" s="41"/>
      <c r="I484" s="42"/>
      <c r="J484" s="59"/>
      <c r="K484" s="5"/>
    </row>
    <row r="485" spans="2:15" ht="24.95" customHeight="1">
      <c r="B485" s="24"/>
      <c r="C485" s="37"/>
      <c r="D485" s="37"/>
      <c r="E485" s="41"/>
      <c r="F485" s="37"/>
      <c r="G485" s="37"/>
      <c r="H485" s="41"/>
      <c r="I485" s="42"/>
      <c r="J485" s="59"/>
      <c r="K485" s="5"/>
    </row>
    <row r="486" spans="2:15" ht="24.95" customHeight="1">
      <c r="B486" s="24"/>
      <c r="C486" s="37"/>
      <c r="D486" s="37"/>
      <c r="E486" s="41"/>
      <c r="F486" s="37"/>
      <c r="G486" s="37"/>
      <c r="H486" s="41"/>
      <c r="I486" s="42"/>
      <c r="J486" s="59"/>
      <c r="K486" s="5"/>
    </row>
    <row r="487" spans="2:15" ht="24.95" customHeight="1">
      <c r="B487" s="24"/>
      <c r="C487" s="37"/>
      <c r="D487" s="37"/>
      <c r="E487" s="41"/>
      <c r="F487" s="37"/>
      <c r="G487" s="37"/>
      <c r="H487" s="41"/>
      <c r="I487" s="42"/>
      <c r="J487" s="59"/>
      <c r="K487" s="5"/>
      <c r="O487" s="49">
        <v>4</v>
      </c>
    </row>
    <row r="488" spans="2:15" ht="30" customHeight="1">
      <c r="B488" s="260" t="s">
        <v>139</v>
      </c>
      <c r="C488" s="260"/>
      <c r="D488" s="260"/>
      <c r="E488" s="260"/>
      <c r="F488" s="260"/>
      <c r="G488" s="260"/>
      <c r="H488" s="260"/>
      <c r="I488" s="260"/>
      <c r="J488" s="260"/>
      <c r="K488" s="260"/>
      <c r="L488" s="260"/>
      <c r="M488" s="260"/>
      <c r="N488" s="260"/>
      <c r="O488" s="260"/>
    </row>
    <row r="489" spans="2:15" ht="15" customHeight="1"/>
    <row r="490" spans="2:15" ht="24.95" customHeight="1">
      <c r="B490" s="217" t="s">
        <v>15</v>
      </c>
      <c r="C490" s="217"/>
      <c r="D490" s="217"/>
      <c r="E490" s="217"/>
      <c r="F490" s="217"/>
      <c r="G490" s="217"/>
      <c r="H490" s="217"/>
      <c r="I490" s="217"/>
      <c r="J490" s="217"/>
      <c r="K490" s="217"/>
      <c r="L490" s="17"/>
    </row>
    <row r="491" spans="2:15" ht="24.95" customHeight="1">
      <c r="B491" s="264" t="s">
        <v>47</v>
      </c>
      <c r="C491" s="265" t="s">
        <v>18</v>
      </c>
      <c r="D491" s="265"/>
      <c r="E491" s="265"/>
      <c r="F491" s="265" t="s">
        <v>19</v>
      </c>
      <c r="G491" s="265"/>
      <c r="H491" s="265"/>
      <c r="I491" s="265" t="s">
        <v>51</v>
      </c>
      <c r="J491" s="265"/>
      <c r="K491" s="265"/>
      <c r="L491" s="7"/>
    </row>
    <row r="492" spans="2:15" ht="24.95" customHeight="1">
      <c r="B492" s="264"/>
      <c r="C492" s="129" t="s">
        <v>103</v>
      </c>
      <c r="D492" s="129" t="s">
        <v>98</v>
      </c>
      <c r="E492" s="113" t="s">
        <v>104</v>
      </c>
      <c r="F492" s="129" t="s">
        <v>103</v>
      </c>
      <c r="G492" s="129" t="s">
        <v>98</v>
      </c>
      <c r="H492" s="113" t="s">
        <v>104</v>
      </c>
      <c r="I492" s="129" t="s">
        <v>103</v>
      </c>
      <c r="J492" s="129" t="s">
        <v>98</v>
      </c>
      <c r="K492" s="113" t="s">
        <v>104</v>
      </c>
    </row>
    <row r="493" spans="2:15" ht="24.95" customHeight="1">
      <c r="B493" s="43" t="s">
        <v>138</v>
      </c>
      <c r="C493" s="109">
        <v>252644</v>
      </c>
      <c r="D493" s="109">
        <v>48257</v>
      </c>
      <c r="E493" s="81">
        <f>SUM(C493:D493)</f>
        <v>300901</v>
      </c>
      <c r="F493" s="109">
        <v>9625</v>
      </c>
      <c r="G493" s="109">
        <v>1130</v>
      </c>
      <c r="H493" s="81">
        <f>F493+G493</f>
        <v>10755</v>
      </c>
      <c r="I493" s="109">
        <f>SUM(C493,F493)</f>
        <v>262269</v>
      </c>
      <c r="J493" s="109">
        <f>SUM(D493,G493)</f>
        <v>49387</v>
      </c>
      <c r="K493" s="120">
        <f>E493+H493</f>
        <v>311656</v>
      </c>
      <c r="L493" s="8"/>
    </row>
    <row r="494" spans="2:15" ht="24.95" customHeight="1">
      <c r="B494" s="43" t="s">
        <v>136</v>
      </c>
      <c r="C494" s="109">
        <v>256234</v>
      </c>
      <c r="D494" s="109">
        <v>61045</v>
      </c>
      <c r="E494" s="81">
        <f>SUM(C494:D494)</f>
        <v>317279</v>
      </c>
      <c r="F494" s="109">
        <v>7988</v>
      </c>
      <c r="G494" s="109">
        <v>1287</v>
      </c>
      <c r="H494" s="81">
        <f>SUM(F494:G494)</f>
        <v>9275</v>
      </c>
      <c r="I494" s="109">
        <f>SUM(C494,F494)</f>
        <v>264222</v>
      </c>
      <c r="J494" s="109">
        <f>SUM(D494,G494)</f>
        <v>62332</v>
      </c>
      <c r="K494" s="120">
        <f>E494+H494</f>
        <v>326554</v>
      </c>
      <c r="L494" s="8"/>
    </row>
    <row r="495" spans="2:15" ht="24.95" customHeight="1">
      <c r="B495" s="98" t="s">
        <v>57</v>
      </c>
      <c r="C495" s="82">
        <f t="shared" ref="C495:K495" si="11">(C494-C493)/C493</f>
        <v>1.4209718022197242E-2</v>
      </c>
      <c r="D495" s="82">
        <f t="shared" si="11"/>
        <v>0.26499782414986428</v>
      </c>
      <c r="E495" s="82">
        <f t="shared" si="11"/>
        <v>5.4429862313518401E-2</v>
      </c>
      <c r="F495" s="82">
        <f t="shared" si="11"/>
        <v>-0.17007792207792208</v>
      </c>
      <c r="G495" s="82">
        <f t="shared" si="11"/>
        <v>0.13893805309734514</v>
      </c>
      <c r="H495" s="82">
        <f t="shared" si="11"/>
        <v>-0.13761041376104138</v>
      </c>
      <c r="I495" s="82">
        <f t="shared" si="11"/>
        <v>7.4465529666106174E-3</v>
      </c>
      <c r="J495" s="82">
        <f t="shared" si="11"/>
        <v>0.26211351165286412</v>
      </c>
      <c r="K495" s="97">
        <f t="shared" si="11"/>
        <v>4.7802705547141722E-2</v>
      </c>
      <c r="L495" s="9"/>
    </row>
    <row r="496" spans="2:15" ht="24.95" customHeight="1">
      <c r="B496" s="102"/>
      <c r="C496" s="103"/>
      <c r="D496" s="103"/>
      <c r="E496" s="103"/>
      <c r="F496" s="103"/>
      <c r="G496" s="103"/>
      <c r="H496" s="103"/>
      <c r="I496" s="103"/>
      <c r="J496" s="103"/>
      <c r="K496" s="103"/>
      <c r="L496" s="108"/>
    </row>
    <row r="497" spans="2:12" s="5" customFormat="1" ht="24.95" customHeight="1">
      <c r="B497" s="22"/>
      <c r="C497" s="27"/>
      <c r="D497" s="27"/>
      <c r="E497" s="27"/>
      <c r="F497" s="27"/>
      <c r="G497" s="27"/>
      <c r="H497" s="27"/>
      <c r="I497" s="27"/>
      <c r="J497" s="27"/>
      <c r="K497" s="27"/>
      <c r="L497" s="9"/>
    </row>
    <row r="498" spans="2:12" s="5" customFormat="1" ht="24.95" customHeight="1">
      <c r="B498" s="22"/>
      <c r="C498" s="27"/>
      <c r="D498" s="27"/>
      <c r="E498" s="27"/>
      <c r="F498" s="27"/>
      <c r="G498" s="27"/>
      <c r="H498" s="27"/>
      <c r="I498" s="27"/>
      <c r="J498" s="27"/>
      <c r="K498" s="27"/>
      <c r="L498" s="9"/>
    </row>
    <row r="499" spans="2:12" s="5" customFormat="1" ht="24.95" customHeight="1">
      <c r="B499" s="22"/>
      <c r="C499" s="27"/>
      <c r="D499" s="27"/>
      <c r="E499" s="27"/>
      <c r="F499" s="27"/>
      <c r="G499" s="27"/>
      <c r="H499" s="27"/>
      <c r="I499" s="27"/>
      <c r="J499" s="27"/>
      <c r="K499" s="27"/>
      <c r="L499" s="9"/>
    </row>
    <row r="500" spans="2:12" s="5" customFormat="1" ht="24.95" customHeight="1">
      <c r="B500" s="22"/>
      <c r="C500" s="27"/>
      <c r="D500" s="27"/>
      <c r="E500" s="27"/>
      <c r="F500" s="27"/>
      <c r="G500" s="27"/>
      <c r="H500" s="27"/>
      <c r="I500" s="27"/>
      <c r="J500" s="27"/>
      <c r="K500" s="27"/>
      <c r="L500" s="9"/>
    </row>
    <row r="501" spans="2:12" s="5" customFormat="1" ht="24.95" customHeight="1">
      <c r="B501" s="22"/>
      <c r="C501" s="27"/>
      <c r="D501" s="27"/>
      <c r="E501" s="27"/>
      <c r="F501" s="27"/>
      <c r="G501" s="27"/>
      <c r="H501" s="27"/>
      <c r="I501" s="27"/>
      <c r="J501" s="27"/>
      <c r="K501" s="27"/>
      <c r="L501" s="9"/>
    </row>
    <row r="502" spans="2:12" s="5" customFormat="1" ht="24.95" customHeight="1">
      <c r="B502" s="22"/>
      <c r="C502" s="27"/>
      <c r="D502" s="27"/>
      <c r="E502" s="27"/>
      <c r="F502" s="27"/>
      <c r="G502" s="27"/>
      <c r="H502" s="27"/>
      <c r="I502" s="27"/>
      <c r="J502" s="27"/>
      <c r="K502" s="27"/>
      <c r="L502" s="9"/>
    </row>
    <row r="503" spans="2:12" s="5" customFormat="1" ht="24.95" customHeight="1">
      <c r="B503" s="22"/>
      <c r="C503" s="27"/>
      <c r="D503" s="27"/>
      <c r="E503" s="27"/>
      <c r="F503" s="27"/>
      <c r="G503" s="27"/>
      <c r="H503" s="27"/>
      <c r="I503" s="27"/>
      <c r="J503" s="27"/>
      <c r="K503" s="27"/>
      <c r="L503" s="9"/>
    </row>
    <row r="504" spans="2:12" ht="24.95" customHeight="1">
      <c r="B504" s="278"/>
      <c r="C504" s="278"/>
      <c r="D504" s="278"/>
      <c r="E504" s="278"/>
      <c r="F504" s="278"/>
      <c r="G504" s="278"/>
      <c r="H504" s="278"/>
      <c r="I504" s="278"/>
      <c r="J504" s="278"/>
      <c r="K504" s="278"/>
      <c r="L504" s="278"/>
    </row>
    <row r="505" spans="2:12" ht="24.95" customHeight="1"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</row>
    <row r="506" spans="2:12" ht="24.95" customHeight="1">
      <c r="B506" s="197"/>
      <c r="C506" s="197"/>
      <c r="D506" s="197"/>
      <c r="E506" s="197"/>
      <c r="F506" s="197"/>
      <c r="G506" s="197"/>
      <c r="H506" s="197"/>
      <c r="I506" s="197"/>
      <c r="J506" s="197"/>
      <c r="K506" s="197"/>
      <c r="L506" s="197"/>
    </row>
    <row r="507" spans="2:12" ht="24.95" customHeight="1">
      <c r="B507" s="197"/>
      <c r="C507" s="197"/>
      <c r="D507" s="197"/>
      <c r="E507" s="197"/>
      <c r="F507" s="197"/>
      <c r="G507" s="197"/>
      <c r="H507" s="197"/>
      <c r="I507" s="197"/>
      <c r="J507" s="197"/>
      <c r="K507" s="197"/>
      <c r="L507" s="197"/>
    </row>
    <row r="508" spans="2:12" ht="24.95" customHeight="1">
      <c r="B508" s="197"/>
      <c r="C508" s="197"/>
      <c r="D508" s="197"/>
      <c r="E508" s="197"/>
      <c r="F508" s="197"/>
      <c r="G508" s="197"/>
      <c r="H508" s="197"/>
      <c r="I508" s="197"/>
      <c r="J508" s="197"/>
      <c r="K508" s="197"/>
      <c r="L508" s="197"/>
    </row>
    <row r="509" spans="2:12" ht="24.95" customHeight="1">
      <c r="B509" s="197"/>
      <c r="C509" s="197"/>
      <c r="D509" s="197"/>
      <c r="E509" s="197"/>
      <c r="F509" s="197"/>
      <c r="G509" s="197"/>
      <c r="H509" s="197"/>
      <c r="I509" s="197"/>
      <c r="J509" s="197"/>
      <c r="K509" s="197"/>
      <c r="L509" s="197"/>
    </row>
    <row r="510" spans="2:12" ht="24.95" customHeight="1">
      <c r="B510" s="197"/>
      <c r="C510" s="197"/>
      <c r="D510" s="197"/>
      <c r="E510" s="197"/>
      <c r="F510" s="197"/>
      <c r="G510" s="197"/>
      <c r="H510" s="197"/>
      <c r="I510" s="197"/>
      <c r="J510" s="197"/>
      <c r="K510" s="197"/>
      <c r="L510" s="197"/>
    </row>
    <row r="511" spans="2:12" ht="24.95" customHeight="1">
      <c r="B511" s="197"/>
      <c r="C511" s="197"/>
      <c r="D511" s="197"/>
      <c r="E511" s="197"/>
      <c r="F511" s="197"/>
      <c r="G511" s="197"/>
      <c r="H511" s="197"/>
      <c r="I511" s="197"/>
      <c r="J511" s="197"/>
      <c r="K511" s="197"/>
      <c r="L511" s="197"/>
    </row>
    <row r="512" spans="2:12" ht="24.95" customHeight="1">
      <c r="B512" s="197"/>
      <c r="C512" s="197"/>
      <c r="D512" s="197"/>
      <c r="E512" s="197"/>
      <c r="F512" s="197"/>
      <c r="G512" s="197"/>
      <c r="H512" s="197"/>
      <c r="I512" s="197"/>
      <c r="J512" s="197"/>
      <c r="K512" s="197"/>
      <c r="L512" s="197"/>
    </row>
    <row r="513" spans="2:15" ht="24.95" customHeight="1">
      <c r="B513" s="197"/>
      <c r="C513" s="197"/>
      <c r="D513" s="197"/>
      <c r="E513" s="197"/>
      <c r="F513" s="197"/>
      <c r="G513" s="197"/>
      <c r="H513" s="197"/>
      <c r="I513" s="197"/>
      <c r="J513" s="197"/>
      <c r="K513" s="197"/>
      <c r="L513" s="197"/>
    </row>
    <row r="514" spans="2:15" ht="24.95" customHeight="1">
      <c r="B514" s="197"/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</row>
    <row r="515" spans="2:15" ht="24.95" customHeight="1">
      <c r="B515" s="197"/>
      <c r="C515" s="197"/>
      <c r="D515" s="197"/>
      <c r="E515" s="197"/>
      <c r="F515" s="197"/>
      <c r="G515" s="197"/>
      <c r="H515" s="197"/>
      <c r="I515" s="197"/>
      <c r="J515" s="197"/>
      <c r="K515" s="197"/>
      <c r="L515" s="197"/>
    </row>
    <row r="516" spans="2:15" ht="24.95" customHeight="1">
      <c r="B516" s="22"/>
      <c r="C516" s="27"/>
      <c r="D516" s="27"/>
      <c r="E516" s="27"/>
      <c r="F516" s="27"/>
      <c r="G516" s="27"/>
      <c r="H516" s="27"/>
      <c r="I516" s="27"/>
      <c r="J516" s="27"/>
      <c r="K516" s="27"/>
      <c r="L516" s="9"/>
    </row>
    <row r="517" spans="2:15" ht="24.95" customHeight="1">
      <c r="B517" s="217" t="s">
        <v>17</v>
      </c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</row>
    <row r="518" spans="2:15" ht="24.95" customHeight="1">
      <c r="B518" s="263" t="s">
        <v>47</v>
      </c>
      <c r="C518" s="259" t="s">
        <v>18</v>
      </c>
      <c r="D518" s="259"/>
      <c r="E518" s="259"/>
      <c r="F518" s="259"/>
      <c r="G518" s="259" t="s">
        <v>19</v>
      </c>
      <c r="H518" s="259"/>
      <c r="I518" s="259"/>
      <c r="J518" s="259"/>
      <c r="K518" s="259" t="s">
        <v>126</v>
      </c>
      <c r="L518" s="259"/>
      <c r="M518" s="259"/>
      <c r="N518" s="259"/>
    </row>
    <row r="519" spans="2:15" ht="24.95" customHeight="1">
      <c r="B519" s="263"/>
      <c r="C519" s="160" t="s">
        <v>105</v>
      </c>
      <c r="D519" s="160" t="s">
        <v>106</v>
      </c>
      <c r="E519" s="116" t="s">
        <v>107</v>
      </c>
      <c r="F519" s="169" t="s">
        <v>76</v>
      </c>
      <c r="G519" s="160" t="s">
        <v>105</v>
      </c>
      <c r="H519" s="160" t="s">
        <v>106</v>
      </c>
      <c r="I519" s="142" t="s">
        <v>107</v>
      </c>
      <c r="J519" s="169" t="s">
        <v>76</v>
      </c>
      <c r="K519" s="160" t="s">
        <v>105</v>
      </c>
      <c r="L519" s="160" t="s">
        <v>106</v>
      </c>
      <c r="M519" s="142" t="s">
        <v>107</v>
      </c>
      <c r="N519" s="169" t="s">
        <v>76</v>
      </c>
    </row>
    <row r="520" spans="2:15" ht="24.95" customHeight="1">
      <c r="B520" s="43" t="s">
        <v>138</v>
      </c>
      <c r="C520" s="109">
        <v>395108</v>
      </c>
      <c r="D520" s="109">
        <v>77940</v>
      </c>
      <c r="E520" s="81">
        <f>SUM(C520:D520)</f>
        <v>473048</v>
      </c>
      <c r="F520" s="135">
        <v>0.2298</v>
      </c>
      <c r="G520" s="143">
        <v>23871</v>
      </c>
      <c r="H520" s="143">
        <v>3155</v>
      </c>
      <c r="I520" s="81">
        <f>SUM(G520:H520)</f>
        <v>27026</v>
      </c>
      <c r="J520" s="135">
        <v>0.17460000000000001</v>
      </c>
      <c r="K520" s="143">
        <f>C520+G520</f>
        <v>418979</v>
      </c>
      <c r="L520" s="146">
        <f>D520+H520</f>
        <v>81095</v>
      </c>
      <c r="M520" s="144">
        <f>K520+L520</f>
        <v>500074</v>
      </c>
      <c r="N520" s="134">
        <v>0.22600000000000001</v>
      </c>
    </row>
    <row r="521" spans="2:15" ht="24.95" customHeight="1">
      <c r="B521" s="43" t="s">
        <v>136</v>
      </c>
      <c r="C521" s="109">
        <v>417186</v>
      </c>
      <c r="D521" s="109">
        <v>97161</v>
      </c>
      <c r="E521" s="81">
        <f>SUM(C521:D521)</f>
        <v>514347</v>
      </c>
      <c r="F521" s="135">
        <v>0.24959999999999999</v>
      </c>
      <c r="G521" s="143">
        <v>21803</v>
      </c>
      <c r="H521" s="143">
        <v>3759</v>
      </c>
      <c r="I521" s="81">
        <f>SUM(G521:H521)</f>
        <v>25562</v>
      </c>
      <c r="J521" s="135">
        <v>0.1671</v>
      </c>
      <c r="K521" s="146">
        <f>C521+G521</f>
        <v>438989</v>
      </c>
      <c r="L521" s="146">
        <f>D521+H521</f>
        <v>100920</v>
      </c>
      <c r="M521" s="145">
        <f>K521+L521</f>
        <v>539909</v>
      </c>
      <c r="N521" s="134">
        <v>0.24390000000000001</v>
      </c>
    </row>
    <row r="522" spans="2:15" ht="24.95" customHeight="1">
      <c r="B522" s="98" t="s">
        <v>57</v>
      </c>
      <c r="C522" s="82">
        <f t="shared" ref="C522:N522" si="12">(C521-C520)/C520</f>
        <v>5.5878392743249947E-2</v>
      </c>
      <c r="D522" s="82">
        <f t="shared" si="12"/>
        <v>0.24661277906081602</v>
      </c>
      <c r="E522" s="82">
        <f t="shared" si="12"/>
        <v>8.7304036799648238E-2</v>
      </c>
      <c r="F522" s="82">
        <f t="shared" si="12"/>
        <v>8.6161879895561289E-2</v>
      </c>
      <c r="G522" s="82">
        <f t="shared" si="12"/>
        <v>-8.6632315361736004E-2</v>
      </c>
      <c r="H522" s="82">
        <f t="shared" si="12"/>
        <v>0.19144215530903327</v>
      </c>
      <c r="I522" s="82">
        <f t="shared" si="12"/>
        <v>-5.4170058462221567E-2</v>
      </c>
      <c r="J522" s="82">
        <f t="shared" si="12"/>
        <v>-4.2955326460481134E-2</v>
      </c>
      <c r="K522" s="82">
        <f t="shared" si="12"/>
        <v>4.7758956892827567E-2</v>
      </c>
      <c r="L522" s="82">
        <f t="shared" si="12"/>
        <v>0.24446636660706578</v>
      </c>
      <c r="M522" s="82">
        <f t="shared" si="12"/>
        <v>7.9658210584833439E-2</v>
      </c>
      <c r="N522" s="82">
        <f t="shared" si="12"/>
        <v>7.9203539823008845E-2</v>
      </c>
    </row>
    <row r="523" spans="2:15" ht="24.95" customHeight="1">
      <c r="B523" s="102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4"/>
    </row>
    <row r="524" spans="2:15" s="5" customFormat="1" ht="24.95" customHeight="1">
      <c r="B524" s="22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</row>
    <row r="525" spans="2:15" s="5" customFormat="1" ht="24.95" customHeight="1">
      <c r="B525" s="22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</row>
    <row r="526" spans="2:15" s="5" customFormat="1" ht="24.95" customHeight="1">
      <c r="B526" s="22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</row>
    <row r="527" spans="2:15" ht="24.95" customHeight="1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</row>
    <row r="528" spans="2:15" ht="24.95" customHeight="1">
      <c r="B528" s="278"/>
      <c r="C528" s="278"/>
      <c r="D528" s="278"/>
      <c r="E528" s="278"/>
      <c r="F528" s="278"/>
      <c r="G528" s="278"/>
      <c r="H528" s="278"/>
      <c r="I528" s="278"/>
      <c r="J528" s="278"/>
      <c r="K528" s="278"/>
      <c r="L528" s="278"/>
    </row>
    <row r="529" spans="2:12" ht="24.95" customHeight="1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</row>
    <row r="530" spans="2:12" ht="24.95" customHeight="1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</row>
    <row r="531" spans="2:12" ht="24.95" customHeight="1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</row>
    <row r="532" spans="2:12" ht="24.95" customHeight="1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</row>
    <row r="533" spans="2:12" ht="24.95" customHeight="1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</row>
    <row r="534" spans="2:12" ht="24.95" customHeight="1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</row>
    <row r="535" spans="2:12" ht="24.95" customHeight="1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</row>
    <row r="536" spans="2:12" ht="24.95" customHeight="1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</row>
    <row r="537" spans="2:12" ht="24.95" customHeight="1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</row>
    <row r="538" spans="2:12" ht="24.95" customHeight="1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</row>
    <row r="539" spans="2:12" ht="24.95" customHeight="1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</row>
    <row r="540" spans="2:12" ht="24.95" customHeight="1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</row>
    <row r="541" spans="2:12" ht="24.95" customHeight="1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</row>
    <row r="542" spans="2:12" ht="24.95" customHeight="1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</row>
    <row r="543" spans="2:12" ht="24.95" customHeight="1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</row>
    <row r="544" spans="2:12" ht="24.95" customHeight="1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</row>
    <row r="545" spans="2:16" ht="24.95" customHeight="1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</row>
    <row r="546" spans="2:16" ht="24.95" customHeight="1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</row>
    <row r="547" spans="2:16" ht="24.95" customHeight="1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</row>
    <row r="548" spans="2:16" ht="24.95" customHeight="1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</row>
    <row r="549" spans="2:16" ht="24.95" customHeight="1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</row>
    <row r="550" spans="2:16" ht="24.95" customHeight="1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</row>
    <row r="551" spans="2:16" ht="24.95" customHeight="1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O551" s="49">
        <v>5</v>
      </c>
    </row>
    <row r="552" spans="2:16" ht="39.950000000000003" customHeight="1">
      <c r="B552" s="225" t="s">
        <v>120</v>
      </c>
      <c r="C552" s="225"/>
      <c r="D552" s="225"/>
      <c r="E552" s="225"/>
      <c r="F552" s="225"/>
      <c r="G552" s="225"/>
      <c r="H552" s="225"/>
      <c r="I552" s="225"/>
      <c r="J552" s="225"/>
      <c r="K552" s="225"/>
      <c r="L552" s="225"/>
      <c r="M552" s="225"/>
      <c r="N552" s="225"/>
      <c r="O552" s="225"/>
      <c r="P552" s="225"/>
    </row>
    <row r="553" spans="2:16" ht="15" customHeight="1"/>
    <row r="554" spans="2:16" ht="30" customHeight="1">
      <c r="B554" s="224" t="s">
        <v>121</v>
      </c>
      <c r="C554" s="224"/>
      <c r="D554" s="224"/>
      <c r="E554" s="224"/>
      <c r="F554" s="224"/>
      <c r="G554" s="224"/>
      <c r="H554" s="224"/>
      <c r="I554" s="224"/>
      <c r="J554" s="224"/>
      <c r="K554" s="224"/>
      <c r="L554" s="224"/>
      <c r="M554" s="224"/>
      <c r="N554" s="224"/>
      <c r="O554" s="224"/>
    </row>
    <row r="555" spans="2:16" ht="15" customHeight="1">
      <c r="B555" s="100"/>
      <c r="C555" s="100"/>
      <c r="D555" s="100"/>
      <c r="E555" s="100"/>
      <c r="F555" s="100"/>
      <c r="G555" s="100"/>
    </row>
    <row r="556" spans="2:16" ht="24.95" customHeight="1">
      <c r="B556" s="266" t="s">
        <v>23</v>
      </c>
      <c r="C556" s="266"/>
      <c r="D556" s="266"/>
      <c r="E556" s="266"/>
      <c r="F556" s="266"/>
      <c r="G556" s="266"/>
      <c r="H556" s="266"/>
      <c r="I556" s="266"/>
      <c r="J556" s="266"/>
    </row>
    <row r="557" spans="2:16" ht="24.95" customHeight="1">
      <c r="B557" s="258" t="s">
        <v>48</v>
      </c>
      <c r="C557" s="259" t="s">
        <v>70</v>
      </c>
      <c r="D557" s="259"/>
      <c r="E557" s="259"/>
      <c r="F557" s="259" t="s">
        <v>71</v>
      </c>
      <c r="G557" s="259"/>
      <c r="H557" s="259"/>
      <c r="I557" s="157" t="s">
        <v>76</v>
      </c>
      <c r="J557" s="157" t="s">
        <v>77</v>
      </c>
      <c r="M557" s="68"/>
    </row>
    <row r="558" spans="2:16" ht="24.95" customHeight="1">
      <c r="B558" s="258"/>
      <c r="C558" s="160" t="s">
        <v>97</v>
      </c>
      <c r="D558" s="160" t="s">
        <v>98</v>
      </c>
      <c r="E558" s="116" t="s">
        <v>104</v>
      </c>
      <c r="F558" s="160" t="s">
        <v>100</v>
      </c>
      <c r="G558" s="160" t="s">
        <v>101</v>
      </c>
      <c r="H558" s="116" t="s">
        <v>102</v>
      </c>
      <c r="I558" s="170" t="s">
        <v>133</v>
      </c>
      <c r="J558" s="170" t="s">
        <v>134</v>
      </c>
      <c r="M558" s="68"/>
    </row>
    <row r="559" spans="2:16" ht="24.95" customHeight="1">
      <c r="B559" s="92" t="s">
        <v>5</v>
      </c>
      <c r="C559" s="190">
        <v>8320</v>
      </c>
      <c r="D559" s="190">
        <v>406</v>
      </c>
      <c r="E559" s="188">
        <f t="shared" ref="E559:E567" si="13">C559+D559</f>
        <v>8726</v>
      </c>
      <c r="F559" s="190">
        <v>16146</v>
      </c>
      <c r="G559" s="190">
        <v>857</v>
      </c>
      <c r="H559" s="188">
        <f t="shared" ref="H559:H567" si="14">F559+G559</f>
        <v>17003</v>
      </c>
      <c r="I559" s="134">
        <v>7.6390511276844278E-2</v>
      </c>
      <c r="J559" s="137">
        <v>1.9485445794178318</v>
      </c>
      <c r="K559" s="12"/>
      <c r="M559" s="68"/>
    </row>
    <row r="560" spans="2:16" ht="24.95" customHeight="1">
      <c r="B560" s="92" t="s">
        <v>6</v>
      </c>
      <c r="C560" s="190">
        <v>2603</v>
      </c>
      <c r="D560" s="190">
        <v>395</v>
      </c>
      <c r="E560" s="188">
        <f t="shared" si="13"/>
        <v>2998</v>
      </c>
      <c r="F560" s="190">
        <v>5455</v>
      </c>
      <c r="G560" s="190">
        <v>1662</v>
      </c>
      <c r="H560" s="188">
        <f t="shared" si="14"/>
        <v>7117</v>
      </c>
      <c r="I560" s="134">
        <v>5.1953076524392468E-2</v>
      </c>
      <c r="J560" s="137">
        <v>2.3739159439626416</v>
      </c>
      <c r="M560" s="68"/>
    </row>
    <row r="561" spans="2:13" ht="24.95" customHeight="1">
      <c r="B561" s="92" t="s">
        <v>27</v>
      </c>
      <c r="C561" s="190">
        <v>4444</v>
      </c>
      <c r="D561" s="190">
        <v>231</v>
      </c>
      <c r="E561" s="188">
        <f t="shared" si="13"/>
        <v>4675</v>
      </c>
      <c r="F561" s="190">
        <v>9024</v>
      </c>
      <c r="G561" s="190">
        <v>462</v>
      </c>
      <c r="H561" s="188">
        <f t="shared" si="14"/>
        <v>9486</v>
      </c>
      <c r="I561" s="134">
        <v>6.477561388653684E-2</v>
      </c>
      <c r="J561" s="137">
        <v>2.0290909090909093</v>
      </c>
      <c r="M561" s="68"/>
    </row>
    <row r="562" spans="2:13" ht="24.95" customHeight="1">
      <c r="B562" s="92" t="s">
        <v>8</v>
      </c>
      <c r="C562" s="190">
        <v>1423</v>
      </c>
      <c r="D562" s="190">
        <v>122</v>
      </c>
      <c r="E562" s="188">
        <f t="shared" si="13"/>
        <v>1545</v>
      </c>
      <c r="F562" s="190">
        <v>3401</v>
      </c>
      <c r="G562" s="190">
        <v>173</v>
      </c>
      <c r="H562" s="188">
        <f t="shared" si="14"/>
        <v>3574</v>
      </c>
      <c r="I562" s="134">
        <v>5.4228750037932816E-2</v>
      </c>
      <c r="J562" s="137">
        <v>2.3132686084142393</v>
      </c>
      <c r="M562" s="68"/>
    </row>
    <row r="563" spans="2:13" ht="24.95" customHeight="1">
      <c r="B563" s="92" t="s">
        <v>9</v>
      </c>
      <c r="C563" s="190">
        <v>5258</v>
      </c>
      <c r="D563" s="190">
        <v>216</v>
      </c>
      <c r="E563" s="188">
        <f t="shared" si="13"/>
        <v>5474</v>
      </c>
      <c r="F563" s="190">
        <v>9202</v>
      </c>
      <c r="G563" s="190">
        <v>268</v>
      </c>
      <c r="H563" s="188">
        <f t="shared" si="14"/>
        <v>9470</v>
      </c>
      <c r="I563" s="134">
        <v>6.9570455697504432E-2</v>
      </c>
      <c r="J563" s="137">
        <v>1.7299963463646328</v>
      </c>
      <c r="M563" s="68"/>
    </row>
    <row r="564" spans="2:13" ht="24.95" customHeight="1">
      <c r="B564" s="92" t="s">
        <v>10</v>
      </c>
      <c r="C564" s="190">
        <v>6497</v>
      </c>
      <c r="D564" s="190">
        <v>192</v>
      </c>
      <c r="E564" s="188">
        <f t="shared" si="13"/>
        <v>6689</v>
      </c>
      <c r="F564" s="190">
        <v>11089</v>
      </c>
      <c r="G564" s="190">
        <v>292</v>
      </c>
      <c r="H564" s="188">
        <f t="shared" si="14"/>
        <v>11381</v>
      </c>
      <c r="I564" s="134">
        <v>8.7620294095003465E-2</v>
      </c>
      <c r="J564" s="137">
        <v>1.701450142024219</v>
      </c>
      <c r="M564" s="68"/>
    </row>
    <row r="565" spans="2:13" ht="24.95" customHeight="1">
      <c r="B565" s="92" t="s">
        <v>11</v>
      </c>
      <c r="C565" s="190">
        <v>2700</v>
      </c>
      <c r="D565" s="190">
        <v>21</v>
      </c>
      <c r="E565" s="188">
        <f t="shared" si="13"/>
        <v>2721</v>
      </c>
      <c r="F565" s="190">
        <v>5642</v>
      </c>
      <c r="G565" s="190">
        <v>49</v>
      </c>
      <c r="H565" s="188">
        <f t="shared" si="14"/>
        <v>5691</v>
      </c>
      <c r="I565" s="134">
        <v>5.28441695916207E-2</v>
      </c>
      <c r="J565" s="137">
        <v>2.0915104740904078</v>
      </c>
      <c r="M565" s="68"/>
    </row>
    <row r="566" spans="2:13" ht="24.95" customHeight="1">
      <c r="B566" s="92" t="s">
        <v>12</v>
      </c>
      <c r="C566" s="190">
        <v>2717</v>
      </c>
      <c r="D566" s="190">
        <v>80</v>
      </c>
      <c r="E566" s="188">
        <f t="shared" si="13"/>
        <v>2797</v>
      </c>
      <c r="F566" s="190">
        <v>4195</v>
      </c>
      <c r="G566" s="190">
        <v>97</v>
      </c>
      <c r="H566" s="188">
        <f t="shared" si="14"/>
        <v>4292</v>
      </c>
      <c r="I566" s="134">
        <v>6.967871811938893E-2</v>
      </c>
      <c r="J566" s="137">
        <v>1.5345012513407221</v>
      </c>
      <c r="M566" s="68"/>
    </row>
    <row r="567" spans="2:13" ht="24.95" customHeight="1">
      <c r="B567" s="92" t="s">
        <v>13</v>
      </c>
      <c r="C567" s="190">
        <v>4592</v>
      </c>
      <c r="D567" s="190">
        <v>127</v>
      </c>
      <c r="E567" s="188">
        <f t="shared" si="13"/>
        <v>4719</v>
      </c>
      <c r="F567" s="190">
        <v>6266</v>
      </c>
      <c r="G567" s="190">
        <v>145</v>
      </c>
      <c r="H567" s="188">
        <f t="shared" si="14"/>
        <v>6411</v>
      </c>
      <c r="I567" s="134">
        <v>8.2656455480776672E-2</v>
      </c>
      <c r="J567" s="137">
        <v>1.3585505403687221</v>
      </c>
      <c r="M567" s="68"/>
    </row>
    <row r="568" spans="2:13" ht="24.95" customHeight="1">
      <c r="B568" s="126" t="s">
        <v>16</v>
      </c>
      <c r="C568" s="191">
        <f t="shared" ref="C568:H568" si="15">SUM(C559:C567)</f>
        <v>38554</v>
      </c>
      <c r="D568" s="191">
        <f t="shared" si="15"/>
        <v>1790</v>
      </c>
      <c r="E568" s="192">
        <f t="shared" si="15"/>
        <v>40344</v>
      </c>
      <c r="F568" s="191">
        <f t="shared" si="15"/>
        <v>70420</v>
      </c>
      <c r="G568" s="185">
        <f t="shared" si="15"/>
        <v>4005</v>
      </c>
      <c r="H568" s="182">
        <f t="shared" si="15"/>
        <v>74425</v>
      </c>
      <c r="I568" s="166">
        <v>6.8608191684419839E-2</v>
      </c>
      <c r="J568" s="165">
        <v>1.8447600634542931</v>
      </c>
      <c r="M568" s="68"/>
    </row>
    <row r="569" spans="2:13" ht="24.95" customHeight="1">
      <c r="B569" s="24"/>
      <c r="C569" s="37"/>
      <c r="D569" s="37"/>
      <c r="E569" s="41"/>
      <c r="F569" s="37"/>
      <c r="G569" s="37"/>
      <c r="H569" s="41"/>
      <c r="I569" s="42"/>
      <c r="J569" s="59"/>
      <c r="K569" s="5"/>
    </row>
    <row r="570" spans="2:13" ht="24.95" customHeight="1">
      <c r="B570" s="24"/>
      <c r="C570" s="30"/>
      <c r="D570" s="30"/>
      <c r="E570" s="31"/>
      <c r="F570" s="30"/>
      <c r="G570" s="30"/>
      <c r="H570" s="31"/>
      <c r="I570" s="25"/>
      <c r="J570" s="26"/>
    </row>
    <row r="571" spans="2:13" ht="24.95" customHeight="1"/>
    <row r="572" spans="2:13" ht="24.95" customHeight="1"/>
    <row r="573" spans="2:13" ht="24.95" customHeight="1"/>
    <row r="574" spans="2:13" ht="24.95" customHeight="1"/>
    <row r="575" spans="2:13" ht="24.95" customHeight="1"/>
    <row r="576" spans="2:13" ht="24.95" customHeight="1"/>
    <row r="577" spans="2:15" ht="24.95" customHeight="1">
      <c r="B577" s="2"/>
      <c r="C577" s="2"/>
      <c r="D577" s="2"/>
      <c r="E577" s="2"/>
      <c r="G577" s="2"/>
      <c r="H577" s="2"/>
      <c r="I577" s="2"/>
      <c r="J577" s="2"/>
    </row>
    <row r="578" spans="2:15" ht="24.95" customHeight="1">
      <c r="B578" s="2"/>
      <c r="C578" s="2"/>
      <c r="D578" s="2"/>
      <c r="E578" s="2"/>
      <c r="G578" s="2"/>
      <c r="H578" s="2"/>
      <c r="I578" s="2"/>
      <c r="J578" s="2"/>
    </row>
    <row r="579" spans="2:15" ht="24.95" customHeight="1">
      <c r="B579" s="2"/>
      <c r="C579" s="2"/>
      <c r="D579" s="2"/>
      <c r="E579" s="2"/>
      <c r="G579" s="2"/>
      <c r="H579" s="2"/>
      <c r="I579" s="2"/>
      <c r="J579" s="2"/>
    </row>
    <row r="580" spans="2:15" ht="24.95" customHeight="1">
      <c r="B580" s="2"/>
      <c r="C580" s="2"/>
      <c r="D580" s="2"/>
      <c r="E580" s="2"/>
      <c r="F580" s="2"/>
      <c r="G580" s="2"/>
      <c r="H580" s="2"/>
      <c r="I580" s="2"/>
      <c r="J580" s="2"/>
      <c r="K580" s="88"/>
    </row>
    <row r="581" spans="2:15" ht="30" customHeight="1">
      <c r="B581" s="224" t="s">
        <v>179</v>
      </c>
      <c r="C581" s="224"/>
      <c r="D581" s="224"/>
      <c r="E581" s="224"/>
      <c r="F581" s="224"/>
      <c r="G581" s="224"/>
      <c r="H581" s="224"/>
      <c r="I581" s="224"/>
      <c r="J581" s="224"/>
      <c r="K581" s="224"/>
      <c r="L581" s="224"/>
      <c r="M581" s="224"/>
      <c r="N581" s="224"/>
      <c r="O581" s="224"/>
    </row>
    <row r="582" spans="2:15" ht="15" customHeight="1">
      <c r="B582" s="100"/>
      <c r="C582" s="100"/>
      <c r="D582" s="100"/>
      <c r="E582" s="100"/>
      <c r="F582" s="100"/>
      <c r="G582" s="100"/>
    </row>
    <row r="583" spans="2:15" s="5" customFormat="1" ht="24.95" customHeight="1">
      <c r="B583" s="217" t="s">
        <v>15</v>
      </c>
      <c r="C583" s="217"/>
      <c r="D583" s="217"/>
      <c r="E583" s="217"/>
      <c r="F583" s="217"/>
      <c r="G583" s="217"/>
      <c r="H583" s="217"/>
      <c r="I583" s="27"/>
      <c r="J583" s="27"/>
      <c r="K583" s="27"/>
      <c r="L583" s="27"/>
    </row>
    <row r="584" spans="2:15" s="5" customFormat="1" ht="24.95" customHeight="1">
      <c r="B584" s="119" t="s">
        <v>47</v>
      </c>
      <c r="C584" s="218" t="s">
        <v>110</v>
      </c>
      <c r="D584" s="218"/>
      <c r="E584" s="218" t="s">
        <v>111</v>
      </c>
      <c r="F584" s="218"/>
      <c r="G584" s="219" t="s">
        <v>0</v>
      </c>
      <c r="H584" s="219"/>
      <c r="I584" s="27"/>
      <c r="J584" s="27"/>
      <c r="K584" s="27"/>
      <c r="L584" s="27"/>
    </row>
    <row r="585" spans="2:15" s="5" customFormat="1" ht="24.95" customHeight="1">
      <c r="B585" s="43" t="s">
        <v>138</v>
      </c>
      <c r="C585" s="220">
        <v>38782</v>
      </c>
      <c r="D585" s="220"/>
      <c r="E585" s="220">
        <v>1823</v>
      </c>
      <c r="F585" s="220"/>
      <c r="G585" s="221">
        <f>C585+E585</f>
        <v>40605</v>
      </c>
      <c r="H585" s="222"/>
      <c r="I585" s="27"/>
      <c r="J585" s="27"/>
      <c r="K585" s="27"/>
      <c r="L585" s="27"/>
    </row>
    <row r="586" spans="2:15" s="5" customFormat="1" ht="24.95" customHeight="1">
      <c r="B586" s="43" t="s">
        <v>136</v>
      </c>
      <c r="C586" s="220">
        <v>38554</v>
      </c>
      <c r="D586" s="220"/>
      <c r="E586" s="220">
        <v>1790</v>
      </c>
      <c r="F586" s="220"/>
      <c r="G586" s="221">
        <f>C586+E586</f>
        <v>40344</v>
      </c>
      <c r="H586" s="222"/>
      <c r="I586" s="27"/>
      <c r="J586" s="27"/>
      <c r="K586" s="27"/>
      <c r="L586" s="27"/>
    </row>
    <row r="587" spans="2:15" s="5" customFormat="1" ht="24.95" customHeight="1">
      <c r="B587" s="98" t="s">
        <v>57</v>
      </c>
      <c r="C587" s="216">
        <f>(C586-C585)/C585</f>
        <v>-5.8790160383683154E-3</v>
      </c>
      <c r="D587" s="216"/>
      <c r="E587" s="216">
        <f>(E586-E585)/E585</f>
        <v>-1.8102029621503018E-2</v>
      </c>
      <c r="F587" s="216"/>
      <c r="G587" s="216">
        <f>(G586-G585)/G585</f>
        <v>-6.4277798300701886E-3</v>
      </c>
      <c r="H587" s="216"/>
      <c r="I587" s="27"/>
      <c r="J587" s="27"/>
      <c r="K587" s="27"/>
      <c r="L587" s="27"/>
    </row>
    <row r="588" spans="2:15" s="5" customFormat="1" ht="24.95" customHeight="1">
      <c r="B588" s="22"/>
      <c r="C588" s="27"/>
      <c r="D588" s="27"/>
      <c r="E588" s="27"/>
      <c r="F588" s="23"/>
      <c r="G588" s="22"/>
      <c r="H588" s="22"/>
      <c r="I588" s="27"/>
      <c r="J588" s="27"/>
      <c r="K588" s="27"/>
      <c r="L588" s="27"/>
    </row>
    <row r="589" spans="2:15" s="5" customFormat="1" ht="24.95" customHeight="1">
      <c r="B589" s="22"/>
      <c r="C589" s="27"/>
      <c r="D589" s="27"/>
      <c r="E589" s="27"/>
      <c r="F589" s="23"/>
      <c r="G589" s="22"/>
      <c r="H589" s="22"/>
      <c r="I589" s="27"/>
      <c r="J589" s="27"/>
      <c r="K589" s="27"/>
      <c r="L589" s="27"/>
    </row>
    <row r="590" spans="2:15" s="5" customFormat="1" ht="24.95" customHeight="1">
      <c r="B590" s="22"/>
      <c r="C590" s="27"/>
      <c r="D590" s="27"/>
      <c r="E590" s="27"/>
      <c r="F590" s="23"/>
      <c r="G590" s="22"/>
      <c r="H590" s="22"/>
      <c r="I590" s="27"/>
      <c r="J590" s="27"/>
      <c r="K590" s="27"/>
      <c r="L590" s="27"/>
    </row>
    <row r="591" spans="2:15" s="5" customFormat="1" ht="24.95" customHeight="1">
      <c r="B591" s="22"/>
      <c r="C591" s="27"/>
      <c r="D591" s="27"/>
      <c r="E591" s="27"/>
      <c r="F591" s="23"/>
      <c r="G591" s="22"/>
      <c r="H591" s="22"/>
      <c r="I591" s="27"/>
      <c r="J591" s="27"/>
      <c r="K591" s="27"/>
      <c r="L591" s="27"/>
    </row>
    <row r="592" spans="2:15" s="5" customFormat="1" ht="24.95" customHeight="1">
      <c r="B592" s="22"/>
      <c r="C592" s="27"/>
      <c r="D592" s="27"/>
      <c r="E592" s="27"/>
      <c r="F592" s="23"/>
      <c r="G592" s="22"/>
      <c r="H592" s="22"/>
      <c r="I592" s="27"/>
      <c r="J592" s="27"/>
      <c r="K592" s="27"/>
      <c r="L592" s="27"/>
    </row>
    <row r="593" spans="2:12" s="5" customFormat="1" ht="24.95" customHeight="1">
      <c r="B593" s="22"/>
      <c r="C593" s="27"/>
      <c r="D593" s="27"/>
      <c r="E593" s="27"/>
      <c r="F593" s="23"/>
      <c r="G593" s="22"/>
      <c r="H593" s="22"/>
      <c r="I593" s="27"/>
      <c r="J593" s="27"/>
      <c r="K593" s="27"/>
      <c r="L593" s="27"/>
    </row>
    <row r="594" spans="2:12" s="5" customFormat="1" ht="24.95" customHeight="1">
      <c r="B594" s="22"/>
      <c r="C594" s="27"/>
      <c r="D594" s="27"/>
      <c r="E594" s="27"/>
      <c r="F594" s="23"/>
      <c r="G594" s="22"/>
      <c r="H594" s="22"/>
      <c r="I594" s="27"/>
      <c r="J594" s="27"/>
      <c r="K594" s="27"/>
      <c r="L594" s="27"/>
    </row>
    <row r="595" spans="2:12" s="60" customFormat="1" ht="24.95" customHeight="1">
      <c r="B595" s="278"/>
      <c r="C595" s="278"/>
      <c r="D595" s="278"/>
      <c r="E595" s="278"/>
      <c r="F595" s="278"/>
      <c r="G595" s="278"/>
      <c r="H595" s="278"/>
      <c r="I595" s="278"/>
      <c r="J595" s="278"/>
      <c r="K595" s="278"/>
      <c r="L595" s="278"/>
    </row>
    <row r="596" spans="2:12" s="60" customFormat="1" ht="24.95" customHeight="1"/>
    <row r="597" spans="2:12" s="60" customFormat="1" ht="24.95" customHeight="1"/>
    <row r="598" spans="2:12" s="60" customFormat="1" ht="24.95" customHeight="1"/>
    <row r="599" spans="2:12" s="60" customFormat="1" ht="24.95" customHeight="1"/>
    <row r="600" spans="2:12" s="60" customFormat="1" ht="24.95" customHeight="1"/>
    <row r="601" spans="2:12" s="60" customFormat="1" ht="24.95" customHeight="1"/>
    <row r="602" spans="2:12" s="60" customFormat="1" ht="24.95" customHeight="1"/>
    <row r="603" spans="2:12" s="60" customFormat="1" ht="24.95" customHeight="1"/>
    <row r="604" spans="2:12" s="60" customFormat="1" ht="24.95" customHeight="1"/>
    <row r="605" spans="2:12" s="60" customFormat="1" ht="24.95" customHeight="1"/>
    <row r="606" spans="2:12" s="60" customFormat="1" ht="24.95" customHeight="1"/>
    <row r="607" spans="2:12" s="60" customFormat="1" ht="24.95" customHeight="1"/>
    <row r="608" spans="2:12" s="60" customFormat="1" ht="24.95" customHeight="1"/>
    <row r="609" spans="2:15" s="60" customFormat="1" ht="24.95" customHeight="1"/>
    <row r="610" spans="2:15" s="60" customFormat="1" ht="24.95" customHeight="1"/>
    <row r="611" spans="2:15" s="60" customFormat="1" ht="24.95" customHeight="1"/>
    <row r="612" spans="2:15" s="60" customFormat="1" ht="24.95" customHeight="1"/>
    <row r="613" spans="2:15" s="60" customFormat="1" ht="24.95" customHeight="1"/>
    <row r="614" spans="2:15" s="60" customFormat="1" ht="24.95" customHeight="1"/>
    <row r="615" spans="2:15" s="60" customFormat="1" ht="24.95" customHeight="1">
      <c r="O615" s="49">
        <v>6</v>
      </c>
    </row>
    <row r="616" spans="2:15" s="60" customFormat="1" ht="24.95" customHeight="1">
      <c r="B616" s="217" t="s">
        <v>17</v>
      </c>
      <c r="C616" s="217"/>
      <c r="D616" s="217"/>
      <c r="E616" s="217"/>
      <c r="F616" s="217"/>
      <c r="G616" s="217"/>
      <c r="H616" s="217"/>
      <c r="I616" s="217"/>
      <c r="J616" s="217"/>
    </row>
    <row r="617" spans="2:15" s="60" customFormat="1" ht="24.95" customHeight="1">
      <c r="B617" s="119" t="s">
        <v>47</v>
      </c>
      <c r="C617" s="218" t="s">
        <v>108</v>
      </c>
      <c r="D617" s="218"/>
      <c r="E617" s="218" t="s">
        <v>109</v>
      </c>
      <c r="F617" s="218"/>
      <c r="G617" s="219" t="s">
        <v>56</v>
      </c>
      <c r="H617" s="219"/>
      <c r="I617" s="219" t="s">
        <v>20</v>
      </c>
      <c r="J617" s="219"/>
    </row>
    <row r="618" spans="2:15" s="60" customFormat="1" ht="24.95" customHeight="1">
      <c r="B618" s="43" t="s">
        <v>138</v>
      </c>
      <c r="C618" s="220">
        <v>68013</v>
      </c>
      <c r="D618" s="220"/>
      <c r="E618" s="220">
        <v>4175</v>
      </c>
      <c r="F618" s="220"/>
      <c r="G618" s="221">
        <f>C618+E618</f>
        <v>72188</v>
      </c>
      <c r="H618" s="222"/>
      <c r="I618" s="214">
        <v>6.8599999999999994E-2</v>
      </c>
      <c r="J618" s="215"/>
    </row>
    <row r="619" spans="2:15" s="60" customFormat="1" ht="24.95" customHeight="1">
      <c r="B619" s="43" t="s">
        <v>136</v>
      </c>
      <c r="C619" s="220">
        <v>70420</v>
      </c>
      <c r="D619" s="220"/>
      <c r="E619" s="220">
        <v>4005</v>
      </c>
      <c r="F619" s="220"/>
      <c r="G619" s="221">
        <f>C619+E619</f>
        <v>74425</v>
      </c>
      <c r="H619" s="222"/>
      <c r="I619" s="214">
        <v>6.8599999999999994E-2</v>
      </c>
      <c r="J619" s="215"/>
    </row>
    <row r="620" spans="2:15" s="60" customFormat="1" ht="24.95" customHeight="1">
      <c r="B620" s="98" t="s">
        <v>57</v>
      </c>
      <c r="C620" s="216">
        <f>(C619-C618)/C618</f>
        <v>3.5390293032214429E-2</v>
      </c>
      <c r="D620" s="216"/>
      <c r="E620" s="216">
        <f>(E619-E618)/E618</f>
        <v>-4.0718562874251497E-2</v>
      </c>
      <c r="F620" s="216"/>
      <c r="G620" s="216">
        <f>(G619-G618)/G618</f>
        <v>3.0988529949576106E-2</v>
      </c>
      <c r="H620" s="216"/>
      <c r="I620" s="216">
        <f>(I619-I618)/I618</f>
        <v>0</v>
      </c>
      <c r="J620" s="216"/>
    </row>
    <row r="621" spans="2:15" s="60" customFormat="1" ht="24.95" customHeight="1"/>
    <row r="622" spans="2:15" s="60" customFormat="1" ht="24.95" customHeight="1"/>
    <row r="623" spans="2:15" s="60" customFormat="1" ht="24.95" customHeight="1">
      <c r="B623" s="278"/>
      <c r="C623" s="278"/>
      <c r="D623" s="278"/>
      <c r="E623" s="278"/>
      <c r="F623" s="278"/>
      <c r="G623" s="278"/>
      <c r="H623" s="278"/>
      <c r="I623" s="278"/>
      <c r="J623" s="278"/>
      <c r="K623" s="278"/>
      <c r="L623" s="278"/>
    </row>
    <row r="624" spans="2:15" s="60" customFormat="1" ht="24.95" customHeight="1"/>
    <row r="625" s="60" customFormat="1" ht="24.95" customHeight="1"/>
    <row r="626" s="60" customFormat="1" ht="24.95" customHeight="1"/>
    <row r="627" s="60" customFormat="1" ht="24.95" customHeight="1"/>
    <row r="628" s="60" customFormat="1" ht="24.95" customHeight="1"/>
    <row r="629" s="60" customFormat="1" ht="24.95" customHeight="1"/>
    <row r="630" s="60" customFormat="1" ht="24.95" customHeight="1"/>
    <row r="631" s="60" customFormat="1" ht="24.95" customHeight="1"/>
    <row r="632" s="60" customFormat="1" ht="24.95" customHeight="1"/>
    <row r="633" s="60" customFormat="1" ht="24.95" customHeight="1"/>
    <row r="634" s="60" customFormat="1" ht="24.95" customHeight="1"/>
    <row r="635" s="60" customFormat="1" ht="24.95" customHeight="1"/>
    <row r="636" s="60" customFormat="1" ht="24.95" customHeight="1"/>
    <row r="637" s="60" customFormat="1" ht="24.95" customHeight="1"/>
    <row r="638" s="60" customFormat="1" ht="24.95" customHeight="1"/>
    <row r="639" s="60" customFormat="1" ht="24.95" customHeight="1"/>
    <row r="640" s="60" customFormat="1" ht="24.95" customHeight="1"/>
    <row r="641" s="60" customFormat="1" ht="24.95" customHeight="1"/>
    <row r="642" s="60" customFormat="1" ht="24.95" customHeight="1"/>
    <row r="643" s="60" customFormat="1" ht="24.95" customHeight="1"/>
    <row r="644" s="60" customFormat="1" ht="24.95" customHeight="1"/>
    <row r="645" s="60" customFormat="1" ht="24.95" customHeight="1"/>
    <row r="646" s="60" customFormat="1" ht="24.95" customHeight="1"/>
    <row r="647" s="60" customFormat="1" ht="24.95" customHeight="1"/>
    <row r="648" s="60" customFormat="1" ht="24.95" customHeight="1"/>
    <row r="649" s="60" customFormat="1" ht="24.95" customHeight="1"/>
    <row r="650" s="60" customFormat="1" ht="24.95" customHeight="1"/>
    <row r="651" s="60" customFormat="1" ht="24.95" customHeight="1"/>
    <row r="652" s="60" customFormat="1" ht="24.95" customHeight="1"/>
    <row r="653" s="60" customFormat="1" ht="24.95" customHeight="1"/>
    <row r="654" s="60" customFormat="1" ht="24.95" customHeight="1"/>
    <row r="655" s="60" customFormat="1" ht="24.95" customHeight="1"/>
    <row r="656" s="60" customFormat="1" ht="24.95" customHeight="1"/>
    <row r="657" s="60" customFormat="1" ht="24.95" customHeight="1"/>
    <row r="658" s="60" customFormat="1" ht="24.95" customHeight="1"/>
    <row r="659" s="60" customFormat="1" ht="24.95" customHeight="1"/>
    <row r="660" s="60" customFormat="1" ht="24.95" customHeight="1"/>
    <row r="661" s="60" customFormat="1" ht="24.95" customHeight="1"/>
    <row r="662" s="60" customFormat="1" ht="24.95" customHeight="1"/>
    <row r="663" s="60" customFormat="1" ht="24.95" customHeight="1"/>
    <row r="664" s="60" customFormat="1" ht="24.95" customHeight="1"/>
    <row r="665" s="60" customFormat="1" ht="24.95" customHeight="1"/>
    <row r="666" s="60" customFormat="1" ht="24.95" customHeight="1"/>
    <row r="667" s="60" customFormat="1" ht="24.95" customHeight="1"/>
    <row r="668" s="60" customFormat="1" ht="24.95" customHeight="1"/>
    <row r="669" s="60" customFormat="1" ht="24.95" customHeight="1"/>
    <row r="670" s="60" customFormat="1" ht="24.95" customHeight="1"/>
    <row r="671" s="60" customFormat="1" ht="24.95" customHeight="1"/>
    <row r="672" s="60" customFormat="1" ht="24.95" customHeight="1"/>
    <row r="673" spans="2:15" s="60" customFormat="1" ht="24.95" customHeight="1"/>
    <row r="674" spans="2:15" s="60" customFormat="1" ht="24.95" customHeight="1"/>
    <row r="675" spans="2:15" s="60" customFormat="1" ht="24.95" customHeight="1"/>
    <row r="676" spans="2:15" s="60" customFormat="1" ht="24.95" customHeight="1"/>
    <row r="677" spans="2:15" s="60" customFormat="1" ht="24.95" customHeight="1"/>
    <row r="678" spans="2:15" s="60" customFormat="1" ht="24.95" customHeight="1"/>
    <row r="679" spans="2:15" s="60" customFormat="1" ht="24.95" customHeight="1">
      <c r="O679" s="49">
        <v>7</v>
      </c>
    </row>
    <row r="680" spans="2:15" ht="39.950000000000003" customHeight="1">
      <c r="B680" s="225" t="s">
        <v>127</v>
      </c>
      <c r="C680" s="225"/>
      <c r="D680" s="225"/>
      <c r="E680" s="225"/>
      <c r="F680" s="225"/>
      <c r="G680" s="225"/>
      <c r="H680" s="225"/>
      <c r="I680" s="225"/>
      <c r="J680" s="225"/>
      <c r="K680" s="225"/>
      <c r="L680" s="225"/>
      <c r="M680" s="225"/>
      <c r="N680" s="225"/>
      <c r="O680" s="225"/>
    </row>
    <row r="681" spans="2:15" ht="15" customHeight="1"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</row>
    <row r="682" spans="2:15" ht="30" customHeight="1">
      <c r="B682" s="224" t="s">
        <v>123</v>
      </c>
      <c r="C682" s="224"/>
      <c r="D682" s="224"/>
      <c r="E682" s="224"/>
      <c r="F682" s="224"/>
      <c r="G682" s="224"/>
      <c r="H682" s="224"/>
      <c r="I682" s="224"/>
      <c r="J682" s="224"/>
      <c r="K682" s="224"/>
      <c r="L682" s="224"/>
      <c r="M682" s="224"/>
      <c r="N682" s="224"/>
      <c r="O682" s="224"/>
    </row>
    <row r="683" spans="2:15" ht="15" customHeight="1">
      <c r="B683" s="100"/>
      <c r="C683" s="100"/>
      <c r="D683" s="100"/>
      <c r="E683" s="100"/>
      <c r="F683" s="100"/>
      <c r="G683" s="100"/>
    </row>
    <row r="684" spans="2:15" ht="24.95" customHeight="1">
      <c r="B684" s="266" t="s">
        <v>22</v>
      </c>
      <c r="C684" s="266"/>
      <c r="D684" s="266"/>
      <c r="E684" s="266"/>
      <c r="F684" s="266"/>
      <c r="G684" s="266"/>
      <c r="H684" s="266"/>
      <c r="I684" s="266"/>
      <c r="J684" s="266"/>
    </row>
    <row r="685" spans="2:15" ht="24.95" customHeight="1">
      <c r="B685" s="258" t="s">
        <v>48</v>
      </c>
      <c r="C685" s="259" t="s">
        <v>70</v>
      </c>
      <c r="D685" s="259"/>
      <c r="E685" s="259"/>
      <c r="F685" s="259" t="s">
        <v>71</v>
      </c>
      <c r="G685" s="259"/>
      <c r="H685" s="259"/>
      <c r="I685" s="157" t="s">
        <v>76</v>
      </c>
      <c r="J685" s="157" t="s">
        <v>77</v>
      </c>
    </row>
    <row r="686" spans="2:15" ht="24.95" customHeight="1">
      <c r="B686" s="258"/>
      <c r="C686" s="160" t="s">
        <v>97</v>
      </c>
      <c r="D686" s="160" t="s">
        <v>98</v>
      </c>
      <c r="E686" s="116" t="s">
        <v>99</v>
      </c>
      <c r="F686" s="160" t="s">
        <v>100</v>
      </c>
      <c r="G686" s="160" t="s">
        <v>101</v>
      </c>
      <c r="H686" s="116" t="s">
        <v>102</v>
      </c>
      <c r="I686" s="170" t="s">
        <v>133</v>
      </c>
      <c r="J686" s="170" t="s">
        <v>134</v>
      </c>
      <c r="K686" s="12"/>
      <c r="L686" s="12"/>
      <c r="M686" s="69"/>
      <c r="N686" s="12"/>
    </row>
    <row r="687" spans="2:15" ht="24.95" customHeight="1">
      <c r="B687" s="92" t="s">
        <v>5</v>
      </c>
      <c r="C687" s="190">
        <v>532</v>
      </c>
      <c r="D687" s="190">
        <v>0</v>
      </c>
      <c r="E687" s="188">
        <f>SUM(C687:D687)</f>
        <v>532</v>
      </c>
      <c r="F687" s="190">
        <v>807</v>
      </c>
      <c r="G687" s="190">
        <v>0</v>
      </c>
      <c r="H687" s="188">
        <f>SUM(F687:G687)</f>
        <v>807</v>
      </c>
      <c r="I687" s="134">
        <v>1.2637612164680458E-2</v>
      </c>
      <c r="J687" s="137">
        <v>1.5169172932330828</v>
      </c>
      <c r="K687" s="12"/>
      <c r="L687" s="72"/>
      <c r="M687" s="69"/>
      <c r="N687" s="12"/>
    </row>
    <row r="688" spans="2:15" ht="24.95" customHeight="1">
      <c r="B688" s="92" t="s">
        <v>6</v>
      </c>
      <c r="C688" s="190">
        <v>91</v>
      </c>
      <c r="D688" s="190">
        <v>1038</v>
      </c>
      <c r="E688" s="188">
        <f t="shared" ref="E688:E695" si="16">SUM(C688:D688)</f>
        <v>1129</v>
      </c>
      <c r="F688" s="190">
        <v>214</v>
      </c>
      <c r="G688" s="190">
        <v>1216</v>
      </c>
      <c r="H688" s="188">
        <f t="shared" ref="H688:H695" si="17">SUM(F688:G688)</f>
        <v>1430</v>
      </c>
      <c r="I688" s="134">
        <v>1.6928085232317255E-2</v>
      </c>
      <c r="J688" s="137">
        <v>1.2666076173604961</v>
      </c>
      <c r="K688" s="12"/>
      <c r="L688" s="72"/>
      <c r="M688" s="69"/>
      <c r="N688" s="12"/>
    </row>
    <row r="689" spans="2:15" ht="24.95" customHeight="1">
      <c r="B689" s="92" t="s">
        <v>27</v>
      </c>
      <c r="C689" s="190">
        <v>24</v>
      </c>
      <c r="D689" s="190">
        <v>0</v>
      </c>
      <c r="E689" s="188">
        <f t="shared" si="16"/>
        <v>24</v>
      </c>
      <c r="F689" s="190">
        <v>71</v>
      </c>
      <c r="G689" s="190">
        <v>0</v>
      </c>
      <c r="H689" s="188">
        <f t="shared" si="17"/>
        <v>71</v>
      </c>
      <c r="I689" s="134">
        <v>2.0498902875620739E-3</v>
      </c>
      <c r="J689" s="137">
        <v>2.9583333333333335</v>
      </c>
      <c r="K689" s="12"/>
      <c r="L689" s="72"/>
      <c r="M689" s="70"/>
      <c r="N689" s="12"/>
    </row>
    <row r="690" spans="2:15" ht="24.95" customHeight="1">
      <c r="B690" s="92" t="s">
        <v>8</v>
      </c>
      <c r="C690" s="190">
        <v>0</v>
      </c>
      <c r="D690" s="190">
        <v>0</v>
      </c>
      <c r="E690" s="188">
        <f t="shared" si="16"/>
        <v>0</v>
      </c>
      <c r="F690" s="190">
        <v>0</v>
      </c>
      <c r="G690" s="190">
        <v>0</v>
      </c>
      <c r="H690" s="188">
        <f t="shared" si="17"/>
        <v>0</v>
      </c>
      <c r="I690" s="134">
        <v>0</v>
      </c>
      <c r="J690" s="137">
        <v>0</v>
      </c>
      <c r="K690" s="12"/>
      <c r="L690" s="72"/>
      <c r="M690" s="70"/>
      <c r="N690" s="12"/>
    </row>
    <row r="691" spans="2:15" ht="24.95" customHeight="1">
      <c r="B691" s="92" t="s">
        <v>9</v>
      </c>
      <c r="C691" s="190">
        <v>0</v>
      </c>
      <c r="D691" s="190">
        <v>2038</v>
      </c>
      <c r="E691" s="188">
        <f t="shared" si="16"/>
        <v>2038</v>
      </c>
      <c r="F691" s="190">
        <v>0</v>
      </c>
      <c r="G691" s="190">
        <v>2038</v>
      </c>
      <c r="H691" s="188">
        <f t="shared" si="17"/>
        <v>2038</v>
      </c>
      <c r="I691" s="134">
        <v>5.9352884643387602E-2</v>
      </c>
      <c r="J691" s="137">
        <v>1</v>
      </c>
      <c r="K691" s="12"/>
      <c r="L691" s="72"/>
      <c r="M691" s="70"/>
      <c r="N691" s="12"/>
    </row>
    <row r="692" spans="2:15" ht="24.95" customHeight="1">
      <c r="B692" s="92" t="s">
        <v>10</v>
      </c>
      <c r="C692" s="190">
        <v>367</v>
      </c>
      <c r="D692" s="190">
        <v>97</v>
      </c>
      <c r="E692" s="188">
        <f t="shared" si="16"/>
        <v>464</v>
      </c>
      <c r="F692" s="190">
        <v>591</v>
      </c>
      <c r="G692" s="190">
        <v>107</v>
      </c>
      <c r="H692" s="188">
        <f t="shared" si="17"/>
        <v>698</v>
      </c>
      <c r="I692" s="134">
        <v>1.9343753464139232E-2</v>
      </c>
      <c r="J692" s="137">
        <v>1.5043103448275863</v>
      </c>
      <c r="K692" s="12"/>
      <c r="L692" s="72"/>
      <c r="M692" s="70"/>
      <c r="N692" s="12"/>
    </row>
    <row r="693" spans="2:15" ht="24.95" customHeight="1">
      <c r="B693" s="92" t="s">
        <v>11</v>
      </c>
      <c r="C693" s="190">
        <v>0</v>
      </c>
      <c r="D693" s="190">
        <v>0</v>
      </c>
      <c r="E693" s="188">
        <f t="shared" si="16"/>
        <v>0</v>
      </c>
      <c r="F693" s="190">
        <v>0</v>
      </c>
      <c r="G693" s="190">
        <v>0</v>
      </c>
      <c r="H693" s="188">
        <f t="shared" si="17"/>
        <v>0</v>
      </c>
      <c r="I693" s="134">
        <v>0</v>
      </c>
      <c r="J693" s="137">
        <v>0</v>
      </c>
      <c r="K693" s="12"/>
      <c r="L693" s="72"/>
      <c r="M693" s="70"/>
      <c r="N693" s="12"/>
    </row>
    <row r="694" spans="2:15" ht="24.95" customHeight="1">
      <c r="B694" s="92" t="s">
        <v>12</v>
      </c>
      <c r="C694" s="190">
        <v>132</v>
      </c>
      <c r="D694" s="190">
        <v>516</v>
      </c>
      <c r="E694" s="188">
        <f t="shared" si="16"/>
        <v>648</v>
      </c>
      <c r="F694" s="190">
        <v>198</v>
      </c>
      <c r="G694" s="190">
        <v>738</v>
      </c>
      <c r="H694" s="188">
        <f t="shared" si="17"/>
        <v>936</v>
      </c>
      <c r="I694" s="134">
        <v>4.2101475350845623E-2</v>
      </c>
      <c r="J694" s="137">
        <v>1.4444444444444444</v>
      </c>
      <c r="K694" s="12"/>
      <c r="L694" s="72"/>
      <c r="M694" s="69"/>
      <c r="N694" s="12"/>
    </row>
    <row r="695" spans="2:15" ht="24.95" customHeight="1">
      <c r="B695" s="92" t="s">
        <v>13</v>
      </c>
      <c r="C695" s="190">
        <v>0</v>
      </c>
      <c r="D695" s="190">
        <v>0</v>
      </c>
      <c r="E695" s="188">
        <f t="shared" si="16"/>
        <v>0</v>
      </c>
      <c r="F695" s="190">
        <v>0</v>
      </c>
      <c r="G695" s="190">
        <v>0</v>
      </c>
      <c r="H695" s="188">
        <f t="shared" si="17"/>
        <v>0</v>
      </c>
      <c r="I695" s="134">
        <v>0</v>
      </c>
      <c r="J695" s="137">
        <v>0</v>
      </c>
      <c r="K695" s="12"/>
      <c r="L695" s="12"/>
      <c r="M695" s="69"/>
      <c r="N695" s="12"/>
    </row>
    <row r="696" spans="2:15" ht="24.95" customHeight="1">
      <c r="B696" s="130" t="s">
        <v>16</v>
      </c>
      <c r="C696" s="191">
        <f>SUM(C687:C695)</f>
        <v>1146</v>
      </c>
      <c r="D696" s="185">
        <f>SUM(D687:D695)</f>
        <v>3689</v>
      </c>
      <c r="E696" s="183">
        <f>SUM(C696:D696)</f>
        <v>4835</v>
      </c>
      <c r="F696" s="185">
        <f>SUM(F687:F695)</f>
        <v>1881</v>
      </c>
      <c r="G696" s="185">
        <f>SUM(G687:G695)</f>
        <v>4099</v>
      </c>
      <c r="H696" s="183">
        <f>SUM(F696:G696)</f>
        <v>5980</v>
      </c>
      <c r="I696" s="166">
        <v>2.0762374965714307E-2</v>
      </c>
      <c r="J696" s="165">
        <v>1.2368148914167529</v>
      </c>
      <c r="K696" s="12"/>
      <c r="L696" s="12"/>
      <c r="M696" s="69"/>
      <c r="N696" s="12"/>
    </row>
    <row r="697" spans="2:15" ht="35.1" customHeight="1">
      <c r="B697" s="268" t="s">
        <v>175</v>
      </c>
      <c r="C697" s="268"/>
      <c r="D697" s="268"/>
      <c r="E697" s="268"/>
      <c r="F697" s="268"/>
      <c r="G697" s="268"/>
      <c r="H697" s="268"/>
      <c r="I697" s="268"/>
      <c r="J697" s="268"/>
      <c r="K697" s="268"/>
      <c r="L697" s="268"/>
      <c r="M697" s="268"/>
      <c r="N697" s="268"/>
      <c r="O697" s="268"/>
    </row>
    <row r="698" spans="2:15" ht="24.95" customHeight="1">
      <c r="B698" s="267"/>
      <c r="C698" s="267"/>
      <c r="D698" s="267"/>
      <c r="E698" s="267"/>
      <c r="F698" s="267"/>
      <c r="G698" s="267"/>
      <c r="H698" s="267"/>
      <c r="I698" s="267"/>
      <c r="J698" s="267"/>
      <c r="K698" s="267"/>
      <c r="L698" s="267"/>
      <c r="M698" s="267"/>
      <c r="N698" s="267"/>
      <c r="O698" s="267"/>
    </row>
    <row r="699" spans="2:15" s="58" customFormat="1" ht="24.95" customHeight="1">
      <c r="B699" s="86"/>
      <c r="C699" s="86"/>
      <c r="D699" s="86"/>
      <c r="E699" s="86"/>
      <c r="F699" s="86"/>
      <c r="G699" s="86"/>
      <c r="H699" s="86"/>
      <c r="I699" s="86"/>
      <c r="J699" s="86"/>
      <c r="K699" s="71"/>
      <c r="L699" s="71"/>
      <c r="M699" s="71"/>
      <c r="N699" s="71"/>
    </row>
    <row r="700" spans="2:15" ht="24.95" customHeight="1">
      <c r="B700" s="2"/>
      <c r="C700" s="2"/>
      <c r="D700" s="2"/>
      <c r="E700" s="2"/>
      <c r="G700" s="2"/>
      <c r="H700" s="2"/>
      <c r="I700" s="2"/>
      <c r="J700" s="2"/>
    </row>
    <row r="701" spans="2:15" ht="24.95" customHeight="1">
      <c r="B701" s="2"/>
      <c r="C701" s="2"/>
      <c r="D701" s="2"/>
      <c r="E701" s="2"/>
      <c r="G701" s="2"/>
      <c r="H701" s="2"/>
      <c r="I701" s="2"/>
      <c r="J701" s="2"/>
    </row>
    <row r="702" spans="2:15" ht="24.95" customHeight="1">
      <c r="B702" s="2"/>
      <c r="C702" s="2"/>
      <c r="D702" s="2"/>
      <c r="E702" s="2"/>
      <c r="G702" s="2"/>
      <c r="H702" s="2"/>
      <c r="I702" s="2"/>
      <c r="J702" s="2"/>
    </row>
    <row r="703" spans="2:15" ht="24.95" customHeight="1">
      <c r="B703" s="2"/>
      <c r="C703" s="2"/>
      <c r="D703" s="2"/>
      <c r="E703" s="2"/>
      <c r="G703" s="2"/>
      <c r="H703" s="2"/>
      <c r="I703" s="2"/>
      <c r="J703" s="2"/>
    </row>
    <row r="704" spans="2:15" ht="24.95" customHeight="1">
      <c r="B704" s="2"/>
      <c r="C704" s="2"/>
      <c r="D704" s="2"/>
      <c r="E704" s="2"/>
      <c r="G704" s="2"/>
      <c r="H704" s="2"/>
      <c r="I704" s="2"/>
      <c r="J704" s="2"/>
    </row>
    <row r="705" spans="2:15" ht="24.95" customHeight="1">
      <c r="B705" s="2"/>
      <c r="C705" s="2"/>
      <c r="D705" s="2"/>
      <c r="E705" s="2"/>
      <c r="G705" s="2"/>
      <c r="H705" s="2"/>
      <c r="I705" s="2"/>
      <c r="J705" s="2"/>
    </row>
    <row r="706" spans="2:15" ht="24.95" customHeight="1">
      <c r="B706" s="2"/>
      <c r="C706" s="2"/>
      <c r="D706" s="2"/>
      <c r="E706" s="2"/>
      <c r="G706" s="2"/>
      <c r="H706" s="2"/>
      <c r="I706" s="2"/>
      <c r="J706" s="2"/>
    </row>
    <row r="707" spans="2:15" ht="24.95" customHeight="1">
      <c r="B707" s="2"/>
      <c r="C707" s="2"/>
      <c r="D707" s="2"/>
      <c r="E707" s="2"/>
      <c r="G707" s="2"/>
      <c r="H707" s="2"/>
      <c r="I707" s="2"/>
      <c r="J707" s="2"/>
    </row>
    <row r="708" spans="2:15" ht="24.95" customHeight="1">
      <c r="B708" s="2"/>
      <c r="C708" s="2"/>
      <c r="D708" s="2"/>
      <c r="E708" s="2"/>
      <c r="G708" s="2"/>
      <c r="H708" s="2"/>
      <c r="I708" s="2"/>
      <c r="J708" s="2"/>
    </row>
    <row r="709" spans="2:15" ht="24.95" customHeight="1">
      <c r="B709" s="2"/>
      <c r="C709" s="2"/>
      <c r="D709" s="2"/>
      <c r="E709" s="2"/>
      <c r="G709" s="2"/>
      <c r="H709" s="2"/>
      <c r="I709" s="2"/>
      <c r="J709" s="2"/>
    </row>
    <row r="710" spans="2:15" ht="30" customHeight="1">
      <c r="B710" s="224" t="s">
        <v>140</v>
      </c>
      <c r="C710" s="224"/>
      <c r="D710" s="224"/>
      <c r="E710" s="224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</row>
    <row r="711" spans="2:15" ht="15" customHeight="1">
      <c r="B711" s="100"/>
      <c r="C711" s="100"/>
      <c r="D711" s="100"/>
      <c r="E711" s="100"/>
      <c r="F711" s="100"/>
      <c r="G711" s="100"/>
    </row>
    <row r="712" spans="2:15" ht="24.95" customHeight="1">
      <c r="B712" s="217" t="s">
        <v>15</v>
      </c>
      <c r="C712" s="217"/>
      <c r="D712" s="217"/>
      <c r="E712" s="217"/>
      <c r="F712" s="217"/>
      <c r="G712" s="217"/>
      <c r="H712" s="217"/>
    </row>
    <row r="713" spans="2:15" ht="24.95" customHeight="1">
      <c r="B713" s="119" t="s">
        <v>47</v>
      </c>
      <c r="C713" s="218" t="s">
        <v>90</v>
      </c>
      <c r="D713" s="218"/>
      <c r="E713" s="218" t="s">
        <v>91</v>
      </c>
      <c r="F713" s="218"/>
      <c r="G713" s="219" t="s">
        <v>0</v>
      </c>
      <c r="H713" s="219"/>
    </row>
    <row r="714" spans="2:15" ht="24.95" customHeight="1">
      <c r="B714" s="43" t="s">
        <v>138</v>
      </c>
      <c r="C714" s="220">
        <v>986</v>
      </c>
      <c r="D714" s="220"/>
      <c r="E714" s="220">
        <v>2285</v>
      </c>
      <c r="F714" s="220"/>
      <c r="G714" s="221">
        <f>C714+E714</f>
        <v>3271</v>
      </c>
      <c r="H714" s="222"/>
    </row>
    <row r="715" spans="2:15" ht="24.95" customHeight="1">
      <c r="B715" s="43" t="s">
        <v>136</v>
      </c>
      <c r="C715" s="220">
        <v>1146</v>
      </c>
      <c r="D715" s="220"/>
      <c r="E715" s="220">
        <v>3689</v>
      </c>
      <c r="F715" s="220"/>
      <c r="G715" s="221">
        <f>C715+E715</f>
        <v>4835</v>
      </c>
      <c r="H715" s="222"/>
    </row>
    <row r="716" spans="2:15" ht="24.95" customHeight="1">
      <c r="B716" s="98" t="s">
        <v>57</v>
      </c>
      <c r="C716" s="216">
        <f>(C715-C714)/C714</f>
        <v>0.16227180527383367</v>
      </c>
      <c r="D716" s="216"/>
      <c r="E716" s="216">
        <f>(E715-E714)/E714</f>
        <v>0.61444201312910285</v>
      </c>
      <c r="F716" s="216"/>
      <c r="G716" s="216">
        <f>(G715-G714)/G714</f>
        <v>0.47814124121063895</v>
      </c>
      <c r="H716" s="216"/>
    </row>
    <row r="717" spans="2:15" ht="24.95" customHeight="1"/>
    <row r="718" spans="2:15" ht="24.95" customHeight="1"/>
    <row r="719" spans="2:15" ht="24.95" customHeight="1"/>
    <row r="720" spans="2:15" ht="24.95" customHeight="1"/>
    <row r="721" spans="9:9" ht="24.95" customHeight="1"/>
    <row r="722" spans="9:9" ht="24.95" customHeight="1"/>
    <row r="723" spans="9:9" ht="24.95" customHeight="1"/>
    <row r="724" spans="9:9" ht="24.95" customHeight="1">
      <c r="I724" s="21"/>
    </row>
    <row r="725" spans="9:9" ht="24.95" customHeight="1"/>
    <row r="726" spans="9:9" ht="24.95" customHeight="1"/>
    <row r="727" spans="9:9" ht="24.95" customHeight="1"/>
    <row r="728" spans="9:9" ht="24.95" customHeight="1"/>
    <row r="729" spans="9:9" ht="24.95" customHeight="1"/>
    <row r="730" spans="9:9" ht="24.95" customHeight="1"/>
    <row r="731" spans="9:9" ht="24.95" customHeight="1"/>
    <row r="732" spans="9:9" ht="24.95" customHeight="1"/>
    <row r="733" spans="9:9" ht="24.95" customHeight="1"/>
    <row r="734" spans="9:9" ht="24.95" customHeight="1"/>
    <row r="735" spans="9:9" ht="24.95" customHeight="1"/>
    <row r="736" spans="9:9" ht="24.95" customHeight="1"/>
    <row r="737" spans="2:15" ht="24.95" customHeight="1"/>
    <row r="738" spans="2:15" ht="24.95" customHeight="1"/>
    <row r="739" spans="2:15" ht="24.95" customHeight="1"/>
    <row r="740" spans="2:15" ht="24.95" customHeight="1"/>
    <row r="741" spans="2:15" ht="24.95" customHeight="1"/>
    <row r="742" spans="2:15" ht="24.95" customHeight="1"/>
    <row r="743" spans="2:15" ht="24.95" customHeight="1">
      <c r="O743" s="49">
        <v>8</v>
      </c>
    </row>
    <row r="744" spans="2:15" ht="24.95" customHeight="1">
      <c r="B744" s="217" t="s">
        <v>17</v>
      </c>
      <c r="C744" s="217"/>
      <c r="D744" s="217"/>
      <c r="E744" s="217"/>
      <c r="F744" s="217"/>
      <c r="G744" s="217"/>
      <c r="H744" s="217"/>
      <c r="I744" s="217"/>
      <c r="J744" s="217"/>
    </row>
    <row r="745" spans="2:15" ht="24.95" customHeight="1">
      <c r="B745" s="118" t="s">
        <v>47</v>
      </c>
      <c r="C745" s="218" t="s">
        <v>92</v>
      </c>
      <c r="D745" s="218"/>
      <c r="E745" s="218" t="s">
        <v>93</v>
      </c>
      <c r="F745" s="218"/>
      <c r="G745" s="219" t="s">
        <v>1</v>
      </c>
      <c r="H745" s="219"/>
      <c r="I745" s="219" t="s">
        <v>20</v>
      </c>
      <c r="J745" s="219"/>
    </row>
    <row r="746" spans="2:15" ht="24.95" customHeight="1">
      <c r="B746" s="43" t="s">
        <v>138</v>
      </c>
      <c r="C746" s="220">
        <v>1815</v>
      </c>
      <c r="D746" s="220"/>
      <c r="E746" s="220">
        <v>2558</v>
      </c>
      <c r="F746" s="220"/>
      <c r="G746" s="221">
        <f>C746+E746</f>
        <v>4373</v>
      </c>
      <c r="H746" s="222"/>
      <c r="I746" s="214">
        <v>1.43E-2</v>
      </c>
      <c r="J746" s="215"/>
    </row>
    <row r="747" spans="2:15" ht="24.95" customHeight="1">
      <c r="B747" s="43" t="s">
        <v>136</v>
      </c>
      <c r="C747" s="220">
        <v>1881</v>
      </c>
      <c r="D747" s="220"/>
      <c r="E747" s="220">
        <v>4099</v>
      </c>
      <c r="F747" s="220"/>
      <c r="G747" s="221">
        <f>C747+E747</f>
        <v>5980</v>
      </c>
      <c r="H747" s="222"/>
      <c r="I747" s="214">
        <v>2.0799999999999999E-2</v>
      </c>
      <c r="J747" s="215"/>
    </row>
    <row r="748" spans="2:15" ht="24.95" customHeight="1">
      <c r="B748" s="98" t="s">
        <v>57</v>
      </c>
      <c r="C748" s="216">
        <f>(C747-C746)/C746</f>
        <v>3.6363636363636362E-2</v>
      </c>
      <c r="D748" s="216"/>
      <c r="E748" s="216">
        <f>(E747-E746)/E746</f>
        <v>0.60242376856919466</v>
      </c>
      <c r="F748" s="216"/>
      <c r="G748" s="216">
        <f>(G747-G746)/G746</f>
        <v>0.36748227761262292</v>
      </c>
      <c r="H748" s="216"/>
      <c r="I748" s="216">
        <f>(I747-I746)/I746</f>
        <v>0.45454545454545447</v>
      </c>
      <c r="J748" s="216"/>
    </row>
    <row r="749" spans="2:15" ht="24.95" customHeight="1"/>
    <row r="750" spans="2:15" ht="24.95" customHeight="1"/>
    <row r="751" spans="2:15" ht="24.95" customHeight="1"/>
    <row r="752" spans="2:15" ht="24.95" customHeight="1"/>
    <row r="753" ht="24.95" customHeight="1"/>
    <row r="754" ht="24.95" customHeight="1"/>
    <row r="755" ht="24.95" customHeight="1"/>
    <row r="756" ht="24.95" customHeight="1"/>
    <row r="757" ht="24.95" customHeight="1"/>
    <row r="758" ht="24.95" customHeight="1"/>
    <row r="759" ht="24.95" customHeight="1"/>
    <row r="760" ht="24.95" customHeight="1"/>
    <row r="761" ht="24.95" customHeight="1"/>
    <row r="762" ht="24.95" customHeight="1"/>
    <row r="763" ht="24.95" customHeight="1"/>
    <row r="764" ht="24.95" customHeight="1"/>
    <row r="765" ht="24.95" customHeight="1"/>
    <row r="766" ht="24.95" customHeight="1"/>
    <row r="767" ht="24.95" customHeight="1"/>
    <row r="768" ht="24.95" customHeight="1"/>
    <row r="769" ht="24.95" customHeight="1"/>
    <row r="770" ht="24.95" customHeight="1"/>
    <row r="771" ht="24.95" customHeight="1"/>
    <row r="772" ht="24.95" customHeight="1"/>
    <row r="773" ht="24.95" customHeight="1"/>
    <row r="774" ht="24.95" customHeight="1"/>
    <row r="775" ht="24.95" customHeight="1"/>
    <row r="776" ht="24.95" customHeight="1"/>
    <row r="777" ht="24.95" customHeight="1"/>
    <row r="778" ht="24.95" customHeight="1"/>
    <row r="779" ht="24.95" customHeight="1"/>
    <row r="780" ht="24.95" customHeight="1"/>
    <row r="781" ht="24.95" customHeight="1"/>
    <row r="782" ht="24.95" customHeight="1"/>
    <row r="783" ht="24.95" customHeight="1"/>
    <row r="784" ht="24.95" customHeight="1"/>
    <row r="785" ht="24.95" customHeight="1"/>
    <row r="786" ht="24.95" customHeight="1"/>
    <row r="787" ht="24.95" customHeight="1"/>
    <row r="788" ht="24.95" customHeight="1"/>
    <row r="789" ht="24.95" customHeight="1"/>
    <row r="790" ht="24.95" customHeight="1"/>
    <row r="791" ht="24.95" customHeight="1"/>
    <row r="792" ht="24.95" customHeight="1"/>
    <row r="793" ht="24.95" customHeight="1"/>
    <row r="794" ht="24.95" customHeight="1"/>
    <row r="795" ht="24.95" customHeight="1"/>
    <row r="796" ht="24.95" customHeight="1"/>
    <row r="797" ht="24.95" customHeight="1"/>
    <row r="798" ht="24.95" customHeight="1"/>
    <row r="799" ht="24.95" customHeight="1"/>
    <row r="800" ht="24.95" customHeight="1"/>
    <row r="801" spans="2:15" ht="24.95" customHeight="1"/>
    <row r="802" spans="2:15" ht="24.95" customHeight="1"/>
    <row r="803" spans="2:15" ht="24.95" customHeight="1"/>
    <row r="804" spans="2:15" ht="24.95" customHeight="1"/>
    <row r="805" spans="2:15" ht="24.95" customHeight="1"/>
    <row r="806" spans="2:15" ht="24.95" customHeight="1"/>
    <row r="807" spans="2:15" ht="24.95" customHeight="1">
      <c r="O807" s="49">
        <v>9</v>
      </c>
    </row>
    <row r="808" spans="2:15" ht="39.950000000000003" customHeight="1">
      <c r="B808" s="225" t="s">
        <v>122</v>
      </c>
      <c r="C808" s="225"/>
      <c r="D808" s="225"/>
      <c r="E808" s="225"/>
      <c r="F808" s="225"/>
      <c r="G808" s="225"/>
      <c r="H808" s="225"/>
      <c r="I808" s="225"/>
      <c r="J808" s="225"/>
      <c r="K808" s="225"/>
      <c r="L808" s="225"/>
      <c r="M808" s="225"/>
      <c r="N808" s="225"/>
      <c r="O808" s="225"/>
    </row>
    <row r="809" spans="2:15" ht="15" customHeight="1"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</row>
    <row r="810" spans="2:15" ht="30" customHeight="1">
      <c r="B810" s="261" t="s">
        <v>176</v>
      </c>
      <c r="C810" s="261"/>
      <c r="D810" s="261"/>
      <c r="E810" s="261"/>
      <c r="F810" s="261"/>
      <c r="G810" s="261"/>
      <c r="H810" s="261"/>
      <c r="I810" s="261"/>
      <c r="J810" s="261"/>
      <c r="K810" s="261"/>
      <c r="L810" s="261"/>
      <c r="M810" s="261"/>
      <c r="N810" s="261"/>
      <c r="O810" s="261"/>
    </row>
    <row r="811" spans="2:15" ht="15" customHeight="1">
      <c r="B811" s="100"/>
      <c r="C811" s="100"/>
      <c r="D811" s="100"/>
      <c r="E811" s="100"/>
      <c r="F811" s="100"/>
      <c r="G811" s="100"/>
    </row>
    <row r="812" spans="2:15" ht="24.95" customHeight="1">
      <c r="B812" s="266" t="s">
        <v>82</v>
      </c>
      <c r="C812" s="266"/>
      <c r="D812" s="266"/>
      <c r="E812" s="266"/>
      <c r="F812" s="266"/>
      <c r="G812" s="266"/>
      <c r="H812" s="266"/>
      <c r="I812" s="266"/>
      <c r="J812" s="266"/>
    </row>
    <row r="813" spans="2:15" ht="24.95" customHeight="1">
      <c r="B813" s="269" t="s">
        <v>48</v>
      </c>
      <c r="C813" s="265" t="s">
        <v>70</v>
      </c>
      <c r="D813" s="265"/>
      <c r="E813" s="265"/>
      <c r="F813" s="265" t="s">
        <v>71</v>
      </c>
      <c r="G813" s="265"/>
      <c r="H813" s="265"/>
      <c r="I813" s="157" t="s">
        <v>76</v>
      </c>
      <c r="J813" s="157" t="s">
        <v>77</v>
      </c>
    </row>
    <row r="814" spans="2:15" ht="24.95" customHeight="1">
      <c r="B814" s="269"/>
      <c r="C814" s="129" t="s">
        <v>97</v>
      </c>
      <c r="D814" s="129" t="s">
        <v>98</v>
      </c>
      <c r="E814" s="113" t="s">
        <v>99</v>
      </c>
      <c r="F814" s="129" t="s">
        <v>100</v>
      </c>
      <c r="G814" s="129" t="s">
        <v>101</v>
      </c>
      <c r="H814" s="113" t="s">
        <v>102</v>
      </c>
      <c r="I814" s="156" t="s">
        <v>133</v>
      </c>
      <c r="J814" s="156" t="s">
        <v>134</v>
      </c>
      <c r="K814" s="12"/>
      <c r="L814" s="12"/>
      <c r="M814" s="69"/>
      <c r="N814" s="12"/>
    </row>
    <row r="815" spans="2:15" ht="24.95" customHeight="1">
      <c r="B815" s="92" t="s">
        <v>5</v>
      </c>
      <c r="C815" s="190">
        <v>142</v>
      </c>
      <c r="D815" s="190">
        <v>104</v>
      </c>
      <c r="E815" s="188">
        <f>SUM(C815:D815)</f>
        <v>246</v>
      </c>
      <c r="F815" s="190">
        <v>385</v>
      </c>
      <c r="G815" s="190">
        <v>309</v>
      </c>
      <c r="H815" s="188">
        <f>SUM(F815:G815)</f>
        <v>694</v>
      </c>
      <c r="I815" s="134">
        <v>3.9695704398558601E-2</v>
      </c>
      <c r="J815" s="137">
        <v>2.821138211382114</v>
      </c>
      <c r="K815" s="12"/>
      <c r="L815" s="72"/>
      <c r="M815" s="69"/>
      <c r="N815" s="12"/>
    </row>
    <row r="816" spans="2:15" ht="24.95" customHeight="1">
      <c r="B816" s="92" t="s">
        <v>6</v>
      </c>
      <c r="C816" s="190">
        <v>487</v>
      </c>
      <c r="D816" s="190">
        <v>45</v>
      </c>
      <c r="E816" s="188">
        <f t="shared" ref="E816:E823" si="18">SUM(C816:D816)</f>
        <v>532</v>
      </c>
      <c r="F816" s="190">
        <v>627</v>
      </c>
      <c r="G816" s="190">
        <v>45</v>
      </c>
      <c r="H816" s="188">
        <f t="shared" ref="H816:H823" si="19">SUM(F816:G816)</f>
        <v>672</v>
      </c>
      <c r="I816" s="134">
        <v>2.6220297319442816E-2</v>
      </c>
      <c r="J816" s="137">
        <v>1.263157894736842</v>
      </c>
      <c r="K816" s="12"/>
      <c r="L816" s="72"/>
      <c r="M816" s="69"/>
      <c r="N816" s="12"/>
    </row>
    <row r="817" spans="2:14" ht="24.95" customHeight="1">
      <c r="B817" s="92" t="s">
        <v>27</v>
      </c>
      <c r="C817" s="190">
        <v>1101</v>
      </c>
      <c r="D817" s="190">
        <v>548</v>
      </c>
      <c r="E817" s="188">
        <f t="shared" si="18"/>
        <v>1649</v>
      </c>
      <c r="F817" s="190">
        <v>1268</v>
      </c>
      <c r="G817" s="190">
        <v>634</v>
      </c>
      <c r="H817" s="188">
        <f t="shared" si="19"/>
        <v>1902</v>
      </c>
      <c r="I817" s="134">
        <v>6.6000416406412674E-2</v>
      </c>
      <c r="J817" s="137">
        <v>1.1534263189812006</v>
      </c>
      <c r="K817" s="12"/>
      <c r="L817" s="72"/>
      <c r="M817" s="136"/>
      <c r="N817" s="12"/>
    </row>
    <row r="818" spans="2:14" ht="24.95" customHeight="1">
      <c r="B818" s="92" t="s">
        <v>8</v>
      </c>
      <c r="C818" s="190">
        <v>76</v>
      </c>
      <c r="D818" s="190">
        <v>24</v>
      </c>
      <c r="E818" s="188">
        <f t="shared" si="18"/>
        <v>100</v>
      </c>
      <c r="F818" s="190">
        <v>140</v>
      </c>
      <c r="G818" s="190">
        <v>24</v>
      </c>
      <c r="H818" s="188">
        <f t="shared" si="19"/>
        <v>164</v>
      </c>
      <c r="I818" s="134">
        <v>8.5327783558792926E-3</v>
      </c>
      <c r="J818" s="137">
        <v>1.64</v>
      </c>
      <c r="K818" s="12"/>
      <c r="L818" s="72"/>
      <c r="M818" s="70"/>
      <c r="N818" s="12"/>
    </row>
    <row r="819" spans="2:14" ht="24.95" customHeight="1">
      <c r="B819" s="92" t="s">
        <v>9</v>
      </c>
      <c r="C819" s="190">
        <v>17</v>
      </c>
      <c r="D819" s="190">
        <v>52</v>
      </c>
      <c r="E819" s="188">
        <f t="shared" si="18"/>
        <v>69</v>
      </c>
      <c r="F819" s="190">
        <v>111</v>
      </c>
      <c r="G819" s="190">
        <v>364</v>
      </c>
      <c r="H819" s="188">
        <f t="shared" si="19"/>
        <v>475</v>
      </c>
      <c r="I819" s="134">
        <v>5.1418055856245939E-2</v>
      </c>
      <c r="J819" s="137">
        <v>6.8840579710144931</v>
      </c>
      <c r="K819" s="12"/>
      <c r="L819" s="72"/>
      <c r="M819" s="70"/>
      <c r="N819" s="12"/>
    </row>
    <row r="820" spans="2:14" ht="24.95" customHeight="1">
      <c r="B820" s="92" t="s">
        <v>10</v>
      </c>
      <c r="C820" s="190">
        <v>489</v>
      </c>
      <c r="D820" s="190">
        <v>8</v>
      </c>
      <c r="E820" s="188">
        <f t="shared" si="18"/>
        <v>497</v>
      </c>
      <c r="F820" s="190">
        <v>543</v>
      </c>
      <c r="G820" s="190">
        <v>8</v>
      </c>
      <c r="H820" s="188">
        <f t="shared" si="19"/>
        <v>551</v>
      </c>
      <c r="I820" s="134">
        <v>1.9287989638393951E-2</v>
      </c>
      <c r="J820" s="137">
        <v>1.1086519114688129</v>
      </c>
      <c r="K820" s="12"/>
      <c r="L820" s="72"/>
      <c r="M820" s="70"/>
      <c r="N820" s="12"/>
    </row>
    <row r="821" spans="2:14" ht="24.95" customHeight="1">
      <c r="B821" s="92" t="s">
        <v>11</v>
      </c>
      <c r="C821" s="190">
        <v>53</v>
      </c>
      <c r="D821" s="190">
        <v>0</v>
      </c>
      <c r="E821" s="188">
        <f t="shared" si="18"/>
        <v>53</v>
      </c>
      <c r="F821" s="190">
        <v>106</v>
      </c>
      <c r="G821" s="190">
        <v>0</v>
      </c>
      <c r="H821" s="188">
        <f t="shared" si="19"/>
        <v>106</v>
      </c>
      <c r="I821" s="134">
        <v>1.4427657547298217E-2</v>
      </c>
      <c r="J821" s="137">
        <v>2</v>
      </c>
      <c r="K821" s="12"/>
      <c r="L821" s="72"/>
      <c r="M821" s="70"/>
      <c r="N821" s="12"/>
    </row>
    <row r="822" spans="2:14" ht="24.95" customHeight="1">
      <c r="B822" s="92" t="s">
        <v>12</v>
      </c>
      <c r="C822" s="190">
        <v>220</v>
      </c>
      <c r="D822" s="190">
        <v>0</v>
      </c>
      <c r="E822" s="188">
        <f t="shared" si="18"/>
        <v>220</v>
      </c>
      <c r="F822" s="190">
        <v>423</v>
      </c>
      <c r="G822" s="190">
        <v>0</v>
      </c>
      <c r="H822" s="188">
        <f t="shared" si="19"/>
        <v>423</v>
      </c>
      <c r="I822" s="134">
        <v>4.9032108496580511E-2</v>
      </c>
      <c r="J822" s="137">
        <v>1.9227272727272726</v>
      </c>
      <c r="K822" s="12"/>
      <c r="L822" s="72"/>
      <c r="M822" s="69"/>
      <c r="N822" s="12"/>
    </row>
    <row r="823" spans="2:14" ht="24.95" customHeight="1">
      <c r="B823" s="92" t="s">
        <v>13</v>
      </c>
      <c r="C823" s="190">
        <v>29</v>
      </c>
      <c r="D823" s="190">
        <v>20</v>
      </c>
      <c r="E823" s="188">
        <f t="shared" si="18"/>
        <v>49</v>
      </c>
      <c r="F823" s="190">
        <v>29</v>
      </c>
      <c r="G823" s="190">
        <v>20</v>
      </c>
      <c r="H823" s="188">
        <f t="shared" si="19"/>
        <v>49</v>
      </c>
      <c r="I823" s="134">
        <v>1.1974584555229716E-2</v>
      </c>
      <c r="J823" s="137">
        <v>1</v>
      </c>
      <c r="K823" s="12"/>
      <c r="L823" s="12"/>
      <c r="M823" s="69"/>
      <c r="N823" s="12"/>
    </row>
    <row r="824" spans="2:14" ht="24.95" customHeight="1">
      <c r="B824" s="126" t="s">
        <v>16</v>
      </c>
      <c r="C824" s="191">
        <f>SUM(C815:C823)</f>
        <v>2614</v>
      </c>
      <c r="D824" s="191">
        <f>SUM(D815:D823)</f>
        <v>801</v>
      </c>
      <c r="E824" s="192">
        <f>SUM(C824:D824)</f>
        <v>3415</v>
      </c>
      <c r="F824" s="191">
        <f>SUM(F815:F823)</f>
        <v>3632</v>
      </c>
      <c r="G824" s="185">
        <f>SUM(G815:G823)</f>
        <v>1404</v>
      </c>
      <c r="H824" s="182">
        <f>SUM(F824:G824)</f>
        <v>5036</v>
      </c>
      <c r="I824" s="166">
        <v>3.3793894820193127E-2</v>
      </c>
      <c r="J824" s="165">
        <v>1.474670571010249</v>
      </c>
      <c r="K824" s="12"/>
      <c r="L824" s="12"/>
      <c r="M824" s="69"/>
      <c r="N824" s="12"/>
    </row>
    <row r="825" spans="2:14" ht="24.95" customHeight="1">
      <c r="B825" s="208"/>
      <c r="C825" s="209"/>
      <c r="D825" s="209"/>
      <c r="E825" s="209"/>
      <c r="F825" s="209"/>
      <c r="G825" s="209"/>
      <c r="H825" s="209"/>
      <c r="I825" s="210"/>
      <c r="J825" s="211"/>
      <c r="K825" s="212"/>
      <c r="L825" s="12"/>
      <c r="M825" s="69"/>
      <c r="N825" s="12"/>
    </row>
    <row r="826" spans="2:14" ht="24.95" customHeight="1"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</row>
    <row r="827" spans="2:14" ht="24.95" customHeight="1">
      <c r="B827" s="86"/>
      <c r="C827" s="86"/>
      <c r="D827" s="86"/>
      <c r="E827" s="86"/>
      <c r="F827" s="86"/>
      <c r="G827" s="86"/>
      <c r="H827" s="86"/>
      <c r="I827" s="86"/>
      <c r="J827" s="86"/>
      <c r="K827" s="71"/>
      <c r="L827" s="71"/>
      <c r="M827" s="71"/>
      <c r="N827" s="71"/>
    </row>
    <row r="828" spans="2:14" ht="24.95" customHeight="1">
      <c r="B828" s="2"/>
      <c r="C828" s="2"/>
      <c r="D828" s="2"/>
      <c r="E828" s="2"/>
      <c r="G828" s="2"/>
      <c r="H828" s="2"/>
      <c r="I828" s="2"/>
      <c r="J828" s="2"/>
    </row>
    <row r="829" spans="2:14" ht="24.95" customHeight="1">
      <c r="B829" s="2"/>
      <c r="C829" s="2"/>
      <c r="D829" s="2"/>
      <c r="E829" s="2"/>
      <c r="G829" s="2"/>
      <c r="H829" s="2"/>
      <c r="I829" s="2"/>
      <c r="J829" s="2"/>
    </row>
    <row r="830" spans="2:14" ht="24.95" customHeight="1">
      <c r="B830" s="2"/>
      <c r="C830" s="2"/>
      <c r="D830" s="2"/>
      <c r="E830" s="2"/>
      <c r="G830" s="2"/>
      <c r="H830" s="2"/>
      <c r="I830" s="2"/>
      <c r="J830" s="2"/>
    </row>
    <row r="831" spans="2:14" ht="24.95" customHeight="1">
      <c r="B831" s="2"/>
      <c r="C831" s="2"/>
      <c r="D831" s="2"/>
      <c r="E831" s="2"/>
      <c r="G831" s="2"/>
      <c r="H831" s="2"/>
      <c r="I831" s="2"/>
      <c r="J831" s="2"/>
    </row>
    <row r="832" spans="2:14" ht="24.95" customHeight="1">
      <c r="B832" s="2"/>
      <c r="C832" s="2"/>
      <c r="D832" s="2"/>
      <c r="E832" s="2"/>
      <c r="G832" s="2"/>
      <c r="H832" s="2"/>
      <c r="I832" s="2"/>
      <c r="J832" s="2"/>
    </row>
    <row r="833" spans="2:15" ht="24.95" customHeight="1">
      <c r="B833" s="2"/>
      <c r="C833" s="2"/>
      <c r="D833" s="2"/>
      <c r="E833" s="2"/>
      <c r="G833" s="2"/>
      <c r="H833" s="2"/>
      <c r="I833" s="2"/>
      <c r="J833" s="2"/>
    </row>
    <row r="834" spans="2:15" ht="24.95" customHeight="1">
      <c r="B834" s="2"/>
      <c r="C834" s="2"/>
      <c r="D834" s="2"/>
      <c r="E834" s="2"/>
      <c r="G834" s="2"/>
      <c r="H834" s="2"/>
      <c r="I834" s="2"/>
      <c r="J834" s="2"/>
    </row>
    <row r="835" spans="2:15" ht="24.95" customHeight="1">
      <c r="B835" s="2"/>
      <c r="C835" s="2"/>
      <c r="D835" s="2"/>
      <c r="E835" s="2"/>
      <c r="G835" s="2"/>
      <c r="H835" s="2"/>
      <c r="I835" s="2"/>
      <c r="J835" s="2"/>
    </row>
    <row r="836" spans="2:15" ht="24.95" customHeight="1">
      <c r="B836" s="2"/>
      <c r="C836" s="2"/>
      <c r="D836" s="2"/>
      <c r="E836" s="2"/>
      <c r="G836" s="2"/>
      <c r="H836" s="2"/>
      <c r="I836" s="2"/>
      <c r="J836" s="2"/>
    </row>
    <row r="837" spans="2:15" ht="24.95" customHeight="1">
      <c r="B837" s="224" t="s">
        <v>177</v>
      </c>
      <c r="C837" s="224"/>
      <c r="D837" s="224"/>
      <c r="E837" s="224"/>
      <c r="F837" s="224"/>
      <c r="G837" s="224"/>
      <c r="H837" s="224"/>
      <c r="I837" s="224"/>
      <c r="J837" s="224"/>
      <c r="K837" s="224"/>
      <c r="L837" s="224"/>
      <c r="M837" s="224"/>
      <c r="N837" s="224"/>
      <c r="O837" s="224"/>
    </row>
    <row r="838" spans="2:15" ht="15" customHeight="1">
      <c r="B838" s="196"/>
      <c r="C838" s="196"/>
      <c r="D838" s="196"/>
      <c r="E838" s="196"/>
      <c r="F838" s="196"/>
      <c r="G838" s="196"/>
    </row>
    <row r="839" spans="2:15" ht="24.95" customHeight="1">
      <c r="B839" s="217" t="s">
        <v>15</v>
      </c>
      <c r="C839" s="217"/>
      <c r="D839" s="217"/>
      <c r="E839" s="217"/>
      <c r="F839" s="217"/>
      <c r="G839" s="217"/>
      <c r="H839" s="217"/>
    </row>
    <row r="840" spans="2:15" ht="24.95" customHeight="1">
      <c r="B840" s="194" t="s">
        <v>47</v>
      </c>
      <c r="C840" s="218" t="s">
        <v>90</v>
      </c>
      <c r="D840" s="218"/>
      <c r="E840" s="218" t="s">
        <v>91</v>
      </c>
      <c r="F840" s="218"/>
      <c r="G840" s="219" t="s">
        <v>0</v>
      </c>
      <c r="H840" s="219"/>
    </row>
    <row r="841" spans="2:15" ht="24.95" customHeight="1">
      <c r="B841" s="43" t="s">
        <v>138</v>
      </c>
      <c r="C841" s="220">
        <v>2462</v>
      </c>
      <c r="D841" s="220"/>
      <c r="E841" s="220">
        <v>815</v>
      </c>
      <c r="F841" s="220"/>
      <c r="G841" s="221">
        <f>C841+E841</f>
        <v>3277</v>
      </c>
      <c r="H841" s="222"/>
    </row>
    <row r="842" spans="2:15" ht="24.95" customHeight="1">
      <c r="B842" s="43" t="s">
        <v>136</v>
      </c>
      <c r="C842" s="220">
        <v>2614</v>
      </c>
      <c r="D842" s="220"/>
      <c r="E842" s="220">
        <v>801</v>
      </c>
      <c r="F842" s="220"/>
      <c r="G842" s="221">
        <f>C842+E842</f>
        <v>3415</v>
      </c>
      <c r="H842" s="222"/>
    </row>
    <row r="843" spans="2:15" ht="24.95" customHeight="1">
      <c r="B843" s="98" t="s">
        <v>57</v>
      </c>
      <c r="C843" s="216">
        <f>(C842-C841)/C841</f>
        <v>6.1738424045491472E-2</v>
      </c>
      <c r="D843" s="216"/>
      <c r="E843" s="216">
        <f>(E842-E841)/E841</f>
        <v>-1.7177914110429449E-2</v>
      </c>
      <c r="F843" s="216"/>
      <c r="G843" s="216">
        <f>(G842-G841)/G841</f>
        <v>4.2111687519072322E-2</v>
      </c>
      <c r="H843" s="216"/>
    </row>
    <row r="844" spans="2:15" s="104" customFormat="1" ht="24.95" customHeight="1">
      <c r="B844" s="102"/>
      <c r="C844" s="103"/>
      <c r="D844" s="103"/>
      <c r="E844" s="103"/>
      <c r="F844" s="103"/>
      <c r="G844" s="103"/>
      <c r="H844" s="103"/>
    </row>
    <row r="845" spans="2:15" ht="24.95" customHeight="1">
      <c r="E845" s="186"/>
    </row>
    <row r="846" spans="2:15" ht="24.95" customHeight="1"/>
    <row r="847" spans="2:15" ht="24.95" customHeight="1"/>
    <row r="848" spans="2:15" ht="24.95" customHeight="1"/>
    <row r="849" ht="24.95" customHeight="1"/>
    <row r="850" ht="24.95" customHeight="1"/>
    <row r="851" ht="24.95" customHeight="1"/>
    <row r="852" ht="24.95" customHeight="1"/>
    <row r="853" ht="24.95" customHeight="1"/>
    <row r="854" ht="24.95" customHeight="1"/>
    <row r="855" ht="24.95" customHeight="1"/>
    <row r="856" ht="24.95" customHeight="1"/>
    <row r="857" ht="24.95" customHeight="1"/>
    <row r="858" ht="24.95" customHeight="1"/>
    <row r="859" ht="24.95" customHeight="1"/>
    <row r="860" ht="24.95" customHeight="1"/>
    <row r="861" ht="24.95" customHeight="1"/>
    <row r="862" ht="24.95" customHeight="1"/>
    <row r="863" ht="24.95" customHeight="1"/>
    <row r="864" ht="24.95" customHeight="1"/>
    <row r="865" spans="2:15" ht="24.95" customHeight="1"/>
    <row r="866" spans="2:15" ht="24.95" customHeight="1"/>
    <row r="867" spans="2:15" ht="24.95" customHeight="1"/>
    <row r="868" spans="2:15" ht="24.95" customHeight="1"/>
    <row r="869" spans="2:15" ht="24.95" customHeight="1"/>
    <row r="870" spans="2:15" ht="24.95" customHeight="1"/>
    <row r="871" spans="2:15" ht="24.95" customHeight="1"/>
    <row r="872" spans="2:15" ht="24.95" customHeight="1">
      <c r="O872" s="49">
        <v>10</v>
      </c>
    </row>
    <row r="873" spans="2:15" ht="24.95" customHeight="1">
      <c r="B873" s="217" t="s">
        <v>17</v>
      </c>
      <c r="C873" s="217"/>
      <c r="D873" s="217"/>
      <c r="E873" s="217"/>
      <c r="F873" s="217"/>
      <c r="G873" s="217"/>
      <c r="H873" s="217"/>
      <c r="I873" s="217"/>
      <c r="J873" s="217"/>
    </row>
    <row r="874" spans="2:15" ht="24.95" customHeight="1">
      <c r="B874" s="195" t="s">
        <v>47</v>
      </c>
      <c r="C874" s="218" t="s">
        <v>92</v>
      </c>
      <c r="D874" s="218"/>
      <c r="E874" s="218" t="s">
        <v>93</v>
      </c>
      <c r="F874" s="218"/>
      <c r="G874" s="219" t="s">
        <v>1</v>
      </c>
      <c r="H874" s="219"/>
      <c r="I874" s="219" t="s">
        <v>20</v>
      </c>
      <c r="J874" s="219"/>
    </row>
    <row r="875" spans="2:15" ht="24.95" customHeight="1">
      <c r="B875" s="43" t="s">
        <v>138</v>
      </c>
      <c r="C875" s="220">
        <v>3921</v>
      </c>
      <c r="D875" s="220"/>
      <c r="E875" s="220">
        <v>1381</v>
      </c>
      <c r="F875" s="220"/>
      <c r="G875" s="221">
        <f>C875+E875</f>
        <v>5302</v>
      </c>
      <c r="H875" s="222"/>
      <c r="I875" s="214">
        <v>2.81E-2</v>
      </c>
      <c r="J875" s="215"/>
    </row>
    <row r="876" spans="2:15" ht="24.95" customHeight="1">
      <c r="B876" s="43" t="s">
        <v>136</v>
      </c>
      <c r="C876" s="220">
        <v>3632</v>
      </c>
      <c r="D876" s="220"/>
      <c r="E876" s="220">
        <v>1404</v>
      </c>
      <c r="F876" s="220"/>
      <c r="G876" s="221">
        <f>C876+E876</f>
        <v>5036</v>
      </c>
      <c r="H876" s="222"/>
      <c r="I876" s="214">
        <v>3.3799999999999997E-2</v>
      </c>
      <c r="J876" s="215"/>
    </row>
    <row r="877" spans="2:15" ht="24.95" customHeight="1">
      <c r="B877" s="98" t="s">
        <v>57</v>
      </c>
      <c r="C877" s="216">
        <f>(C876-C875)/C875</f>
        <v>-7.3705687324662081E-2</v>
      </c>
      <c r="D877" s="216"/>
      <c r="E877" s="216">
        <f>(E876-E875)/E875</f>
        <v>1.66545981173063E-2</v>
      </c>
      <c r="F877" s="216"/>
      <c r="G877" s="216">
        <f>(G876-G875)/G875</f>
        <v>-5.0169747265182953E-2</v>
      </c>
      <c r="H877" s="216"/>
      <c r="I877" s="216">
        <f>(I876-I875)/I875</f>
        <v>0.20284697508896785</v>
      </c>
      <c r="J877" s="216"/>
    </row>
    <row r="878" spans="2:15" ht="24.95" customHeight="1"/>
    <row r="879" spans="2:15" ht="24.95" customHeight="1"/>
    <row r="880" spans="2:15" ht="24.95" customHeight="1"/>
    <row r="881" ht="24.95" customHeight="1"/>
    <row r="882" ht="24.95" customHeight="1"/>
    <row r="883" ht="24.95" customHeight="1"/>
    <row r="884" ht="24.95" customHeight="1"/>
    <row r="885" ht="24.95" customHeight="1"/>
    <row r="886" ht="24.95" customHeight="1"/>
    <row r="887" ht="24.95" customHeight="1"/>
    <row r="888" ht="24.95" customHeight="1"/>
    <row r="889" ht="24.95" customHeight="1"/>
    <row r="890" ht="24.95" customHeight="1"/>
    <row r="891" ht="24.95" customHeight="1"/>
    <row r="892" ht="24.95" customHeight="1"/>
    <row r="893" ht="24.95" customHeight="1"/>
    <row r="894" ht="24.95" customHeight="1"/>
    <row r="895" ht="24.95" customHeight="1"/>
    <row r="896" ht="24.95" customHeight="1"/>
    <row r="897" ht="24.95" customHeight="1"/>
    <row r="898" ht="24.95" customHeight="1"/>
    <row r="899" ht="24.95" customHeight="1"/>
    <row r="900" ht="24.95" customHeight="1"/>
    <row r="901" ht="24.95" customHeight="1"/>
    <row r="902" ht="24.95" customHeight="1"/>
    <row r="903" ht="24.95" customHeight="1"/>
    <row r="904" ht="24.95" customHeight="1"/>
    <row r="905" ht="24.95" customHeight="1"/>
    <row r="906" ht="24.95" customHeight="1"/>
    <row r="907" ht="24.95" customHeight="1"/>
    <row r="908" ht="24.95" customHeight="1"/>
    <row r="909" ht="24.95" customHeight="1"/>
    <row r="910" ht="24.95" customHeight="1"/>
    <row r="911" ht="24.95" customHeight="1"/>
    <row r="912" ht="24.95" customHeight="1"/>
    <row r="913" ht="24.95" customHeight="1"/>
    <row r="914" ht="24.95" customHeight="1"/>
    <row r="915" ht="24.95" customHeight="1"/>
    <row r="916" ht="24.95" customHeight="1"/>
    <row r="917" ht="24.95" customHeight="1"/>
    <row r="918" ht="24.95" customHeight="1"/>
    <row r="919" ht="24.95" customHeight="1"/>
    <row r="920" ht="24.95" customHeight="1"/>
    <row r="921" ht="24.95" customHeight="1"/>
    <row r="922" ht="24.95" customHeight="1"/>
    <row r="923" ht="24.95" customHeight="1"/>
    <row r="924" ht="24.95" customHeight="1"/>
    <row r="925" ht="24.95" customHeight="1"/>
    <row r="926" ht="24.95" customHeight="1"/>
    <row r="927" ht="24.95" customHeight="1"/>
    <row r="928" ht="24.95" customHeight="1"/>
    <row r="929" spans="2:15" ht="24.95" customHeight="1"/>
    <row r="930" spans="2:15" ht="24.95" customHeight="1"/>
    <row r="931" spans="2:15" ht="24.95" customHeight="1"/>
    <row r="932" spans="2:15" ht="24.95" customHeight="1"/>
    <row r="933" spans="2:15" ht="24.95" customHeight="1"/>
    <row r="934" spans="2:15" ht="24.95" customHeight="1"/>
    <row r="935" spans="2:15" ht="24.95" customHeight="1"/>
    <row r="936" spans="2:15" ht="24.95" customHeight="1">
      <c r="O936" s="49">
        <v>11</v>
      </c>
    </row>
    <row r="937" spans="2:15" ht="50.1" customHeight="1">
      <c r="B937" s="270" t="s">
        <v>53</v>
      </c>
      <c r="C937" s="270"/>
      <c r="D937" s="270"/>
      <c r="E937" s="270"/>
      <c r="F937" s="270"/>
      <c r="G937" s="270"/>
      <c r="H937" s="270"/>
      <c r="I937" s="270"/>
      <c r="J937" s="270"/>
      <c r="K937" s="270"/>
      <c r="L937" s="270"/>
      <c r="M937" s="270"/>
      <c r="N937" s="270"/>
      <c r="O937" s="270"/>
    </row>
    <row r="938" spans="2:15" ht="15" customHeight="1"/>
    <row r="939" spans="2:15" ht="39.950000000000003" customHeight="1">
      <c r="B939" s="233" t="s">
        <v>130</v>
      </c>
      <c r="C939" s="233"/>
      <c r="D939" s="233"/>
      <c r="E939" s="233"/>
      <c r="F939" s="233"/>
      <c r="G939" s="233"/>
      <c r="H939" s="233"/>
      <c r="I939" s="233"/>
      <c r="J939" s="233"/>
      <c r="K939" s="233"/>
      <c r="L939" s="233"/>
      <c r="M939" s="233"/>
      <c r="N939" s="233"/>
      <c r="O939" s="233"/>
    </row>
    <row r="940" spans="2:15" ht="15" customHeight="1">
      <c r="B940" s="20"/>
      <c r="C940" s="20"/>
      <c r="D940" s="20"/>
      <c r="E940" s="20"/>
      <c r="F940" s="20"/>
      <c r="G940" s="20"/>
    </row>
    <row r="941" spans="2:15" ht="24.95" customHeight="1">
      <c r="B941" s="263" t="s">
        <v>47</v>
      </c>
      <c r="C941" s="259" t="s">
        <v>83</v>
      </c>
      <c r="D941" s="259"/>
      <c r="E941" s="259" t="s">
        <v>22</v>
      </c>
      <c r="F941" s="259"/>
      <c r="G941" s="259" t="s">
        <v>23</v>
      </c>
      <c r="H941" s="259"/>
      <c r="I941" s="259" t="s">
        <v>82</v>
      </c>
      <c r="J941" s="259"/>
      <c r="K941" s="259" t="s">
        <v>16</v>
      </c>
      <c r="L941" s="259"/>
      <c r="M941" s="73"/>
      <c r="N941" s="73"/>
    </row>
    <row r="942" spans="2:15" ht="24.95" customHeight="1">
      <c r="B942" s="263"/>
      <c r="C942" s="161" t="s">
        <v>84</v>
      </c>
      <c r="D942" s="160" t="s">
        <v>35</v>
      </c>
      <c r="E942" s="161" t="s">
        <v>84</v>
      </c>
      <c r="F942" s="160" t="s">
        <v>35</v>
      </c>
      <c r="G942" s="161" t="s">
        <v>84</v>
      </c>
      <c r="H942" s="160" t="s">
        <v>35</v>
      </c>
      <c r="I942" s="161" t="s">
        <v>84</v>
      </c>
      <c r="J942" s="160" t="s">
        <v>35</v>
      </c>
      <c r="K942" s="133" t="s">
        <v>84</v>
      </c>
      <c r="L942" s="116" t="s">
        <v>35</v>
      </c>
      <c r="M942" s="74"/>
      <c r="N942" s="32"/>
    </row>
    <row r="943" spans="2:15" ht="24.95" customHeight="1">
      <c r="B943" s="43" t="s">
        <v>138</v>
      </c>
      <c r="C943" s="96">
        <v>1893</v>
      </c>
      <c r="D943" s="96">
        <v>71393</v>
      </c>
      <c r="E943" s="96">
        <v>118</v>
      </c>
      <c r="F943" s="96">
        <v>42612</v>
      </c>
      <c r="G943" s="96">
        <v>3840</v>
      </c>
      <c r="H943" s="96">
        <v>33953</v>
      </c>
      <c r="I943" s="96">
        <v>264</v>
      </c>
      <c r="J943" s="96">
        <v>11008</v>
      </c>
      <c r="K943" s="122">
        <f>C943+E943+G943+I943</f>
        <v>6115</v>
      </c>
      <c r="L943" s="122">
        <f>D943+F943+H943+J943</f>
        <v>158966</v>
      </c>
      <c r="M943" s="75"/>
      <c r="N943" s="41"/>
    </row>
    <row r="944" spans="2:15" ht="24.95" customHeight="1">
      <c r="B944" s="43" t="s">
        <v>136</v>
      </c>
      <c r="C944" s="96">
        <v>1897</v>
      </c>
      <c r="D944" s="96">
        <v>71402</v>
      </c>
      <c r="E944" s="96">
        <v>118</v>
      </c>
      <c r="F944" s="96">
        <v>42630</v>
      </c>
      <c r="G944" s="96">
        <v>3956</v>
      </c>
      <c r="H944" s="96">
        <v>34993</v>
      </c>
      <c r="I944" s="96">
        <v>283</v>
      </c>
      <c r="J944" s="96">
        <v>11849</v>
      </c>
      <c r="K944" s="122">
        <f>C944+E944+G944+I944</f>
        <v>6254</v>
      </c>
      <c r="L944" s="122">
        <f>D944+F944+H944+J944</f>
        <v>160874</v>
      </c>
      <c r="M944" s="75"/>
      <c r="N944" s="41"/>
    </row>
    <row r="945" spans="2:15" ht="24.95" customHeight="1">
      <c r="B945" s="98" t="s">
        <v>57</v>
      </c>
      <c r="C945" s="82">
        <f t="shared" ref="C945:L945" si="20">(C944-C943)/C943</f>
        <v>2.1130480718436345E-3</v>
      </c>
      <c r="D945" s="82">
        <f t="shared" si="20"/>
        <v>1.2606277926407352E-4</v>
      </c>
      <c r="E945" s="187">
        <f t="shared" si="20"/>
        <v>0</v>
      </c>
      <c r="F945" s="82">
        <f t="shared" si="20"/>
        <v>4.2241622078287804E-4</v>
      </c>
      <c r="G945" s="82">
        <f t="shared" si="20"/>
        <v>3.0208333333333334E-2</v>
      </c>
      <c r="H945" s="82">
        <f t="shared" si="20"/>
        <v>3.0630577563101936E-2</v>
      </c>
      <c r="I945" s="82">
        <f t="shared" si="20"/>
        <v>7.1969696969696975E-2</v>
      </c>
      <c r="J945" s="82">
        <f t="shared" si="20"/>
        <v>7.6398982558139539E-2</v>
      </c>
      <c r="K945" s="82">
        <f t="shared" si="20"/>
        <v>2.2730989370400655E-2</v>
      </c>
      <c r="L945" s="82">
        <f t="shared" si="20"/>
        <v>1.2002566586565681E-2</v>
      </c>
      <c r="M945" s="29"/>
      <c r="N945" s="27"/>
    </row>
    <row r="946" spans="2:15" ht="24.95" customHeight="1">
      <c r="B946" s="22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29"/>
      <c r="N946" s="27"/>
    </row>
    <row r="947" spans="2:15" ht="24.95" customHeight="1">
      <c r="K947" s="5"/>
    </row>
    <row r="948" spans="2:15" ht="24.95" customHeight="1">
      <c r="K948" s="5"/>
    </row>
    <row r="949" spans="2:15" ht="24.95" customHeight="1"/>
    <row r="950" spans="2:15" ht="24.95" customHeight="1"/>
    <row r="951" spans="2:15" ht="24.95" customHeight="1"/>
    <row r="952" spans="2:15" ht="24.95" customHeight="1"/>
    <row r="953" spans="2:15" ht="24.95" customHeight="1"/>
    <row r="954" spans="2:15" ht="24.95" customHeight="1"/>
    <row r="955" spans="2:15" ht="24.95" customHeight="1"/>
    <row r="956" spans="2:15" ht="24.95" customHeight="1"/>
    <row r="957" spans="2:15" ht="24.95" customHeight="1"/>
    <row r="958" spans="2:15" ht="24.95" customHeight="1"/>
    <row r="959" spans="2:15" ht="39.950000000000003" customHeight="1">
      <c r="B959" s="233" t="s">
        <v>124</v>
      </c>
      <c r="C959" s="233"/>
      <c r="D959" s="233"/>
      <c r="E959" s="233"/>
      <c r="F959" s="233"/>
      <c r="G959" s="233"/>
      <c r="H959" s="233"/>
      <c r="I959" s="233"/>
      <c r="J959" s="233"/>
      <c r="K959" s="233"/>
      <c r="L959" s="233"/>
      <c r="M959" s="233"/>
      <c r="N959" s="233"/>
      <c r="O959" s="233"/>
    </row>
    <row r="960" spans="2:15" ht="15" customHeight="1">
      <c r="C960" s="5"/>
      <c r="D960" s="5"/>
      <c r="E960" s="5"/>
    </row>
    <row r="961" spans="2:14" ht="24.95" customHeight="1">
      <c r="B961" s="263" t="s">
        <v>48</v>
      </c>
      <c r="C961" s="259" t="s">
        <v>21</v>
      </c>
      <c r="D961" s="259"/>
      <c r="E961" s="259"/>
      <c r="F961" s="259" t="s">
        <v>24</v>
      </c>
      <c r="G961" s="259"/>
      <c r="H961" s="259"/>
      <c r="I961" s="259" t="s">
        <v>19</v>
      </c>
      <c r="J961" s="259"/>
      <c r="K961" s="259"/>
      <c r="L961" s="259" t="s">
        <v>16</v>
      </c>
      <c r="M961" s="259"/>
      <c r="N961" s="259"/>
    </row>
    <row r="962" spans="2:14" ht="24.95" customHeight="1">
      <c r="B962" s="263"/>
      <c r="C962" s="218" t="s">
        <v>28</v>
      </c>
      <c r="D962" s="218"/>
      <c r="E962" s="160" t="s">
        <v>35</v>
      </c>
      <c r="F962" s="218" t="s">
        <v>28</v>
      </c>
      <c r="G962" s="218"/>
      <c r="H962" s="160" t="s">
        <v>35</v>
      </c>
      <c r="I962" s="218" t="s">
        <v>28</v>
      </c>
      <c r="J962" s="218"/>
      <c r="K962" s="160" t="s">
        <v>35</v>
      </c>
      <c r="L962" s="219" t="s">
        <v>28</v>
      </c>
      <c r="M962" s="219"/>
      <c r="N962" s="123" t="s">
        <v>35</v>
      </c>
    </row>
    <row r="963" spans="2:14" ht="24.95" customHeight="1">
      <c r="B963" s="92" t="s">
        <v>5</v>
      </c>
      <c r="C963" s="220">
        <v>51</v>
      </c>
      <c r="D963" s="220"/>
      <c r="E963" s="167">
        <v>3679</v>
      </c>
      <c r="F963" s="220">
        <v>82</v>
      </c>
      <c r="G963" s="220"/>
      <c r="H963" s="167">
        <v>1844</v>
      </c>
      <c r="I963" s="220">
        <v>13</v>
      </c>
      <c r="J963" s="220"/>
      <c r="K963" s="159">
        <v>176</v>
      </c>
      <c r="L963" s="226">
        <f>C963+F963+I963</f>
        <v>146</v>
      </c>
      <c r="M963" s="226"/>
      <c r="N963" s="122">
        <f>E963+H963+K963</f>
        <v>5699</v>
      </c>
    </row>
    <row r="964" spans="2:14" ht="24.95" customHeight="1">
      <c r="B964" s="92" t="s">
        <v>6</v>
      </c>
      <c r="C964" s="220">
        <v>135</v>
      </c>
      <c r="D964" s="220"/>
      <c r="E964" s="167">
        <v>7899</v>
      </c>
      <c r="F964" s="220">
        <v>116</v>
      </c>
      <c r="G964" s="220"/>
      <c r="H964" s="167">
        <v>2643</v>
      </c>
      <c r="I964" s="220">
        <v>77</v>
      </c>
      <c r="J964" s="220"/>
      <c r="K964" s="159">
        <v>1116</v>
      </c>
      <c r="L964" s="226">
        <f t="shared" ref="L964:L972" si="21">C964+F964+I964</f>
        <v>328</v>
      </c>
      <c r="M964" s="226"/>
      <c r="N964" s="122">
        <f t="shared" ref="N964:N972" si="22">E964+H964+K964</f>
        <v>11658</v>
      </c>
    </row>
    <row r="965" spans="2:14" ht="24.95" customHeight="1">
      <c r="B965" s="92" t="s">
        <v>27</v>
      </c>
      <c r="C965" s="220">
        <v>92</v>
      </c>
      <c r="D965" s="220"/>
      <c r="E965" s="167">
        <v>7341</v>
      </c>
      <c r="F965" s="220">
        <v>201</v>
      </c>
      <c r="G965" s="220"/>
      <c r="H965" s="167">
        <v>4938</v>
      </c>
      <c r="I965" s="220">
        <v>122</v>
      </c>
      <c r="J965" s="220"/>
      <c r="K965" s="125">
        <v>1359</v>
      </c>
      <c r="L965" s="226">
        <f t="shared" si="21"/>
        <v>415</v>
      </c>
      <c r="M965" s="226"/>
      <c r="N965" s="122">
        <f t="shared" si="22"/>
        <v>13638</v>
      </c>
    </row>
    <row r="966" spans="2:14" ht="24.95" customHeight="1">
      <c r="B966" s="92" t="s">
        <v>8</v>
      </c>
      <c r="C966" s="220">
        <v>33</v>
      </c>
      <c r="D966" s="220"/>
      <c r="E966" s="167">
        <v>2158</v>
      </c>
      <c r="F966" s="220">
        <v>60</v>
      </c>
      <c r="G966" s="220"/>
      <c r="H966" s="167">
        <v>1310</v>
      </c>
      <c r="I966" s="220">
        <v>23</v>
      </c>
      <c r="J966" s="220"/>
      <c r="K966" s="125">
        <v>275</v>
      </c>
      <c r="L966" s="226">
        <f t="shared" si="21"/>
        <v>116</v>
      </c>
      <c r="M966" s="226"/>
      <c r="N966" s="122">
        <f t="shared" si="22"/>
        <v>3743</v>
      </c>
    </row>
    <row r="967" spans="2:14" ht="24.95" customHeight="1">
      <c r="B967" s="92" t="s">
        <v>9</v>
      </c>
      <c r="C967" s="220">
        <v>108</v>
      </c>
      <c r="D967" s="220"/>
      <c r="E967" s="167">
        <v>8947</v>
      </c>
      <c r="F967" s="220">
        <v>111</v>
      </c>
      <c r="G967" s="220"/>
      <c r="H967" s="167">
        <v>2639</v>
      </c>
      <c r="I967" s="220">
        <v>50</v>
      </c>
      <c r="J967" s="220"/>
      <c r="K967" s="125">
        <v>611</v>
      </c>
      <c r="L967" s="226">
        <f t="shared" si="21"/>
        <v>269</v>
      </c>
      <c r="M967" s="226"/>
      <c r="N967" s="122">
        <f t="shared" si="22"/>
        <v>12197</v>
      </c>
    </row>
    <row r="968" spans="2:14" ht="24.95" customHeight="1">
      <c r="B968" s="92" t="s">
        <v>10</v>
      </c>
      <c r="C968" s="220">
        <v>62</v>
      </c>
      <c r="D968" s="220"/>
      <c r="E968" s="167">
        <v>4411</v>
      </c>
      <c r="F968" s="220">
        <v>73</v>
      </c>
      <c r="G968" s="220"/>
      <c r="H968" s="167">
        <v>1824</v>
      </c>
      <c r="I968" s="220">
        <v>26</v>
      </c>
      <c r="J968" s="220"/>
      <c r="K968" s="125">
        <v>323</v>
      </c>
      <c r="L968" s="226">
        <f>C968+F968+I968</f>
        <v>161</v>
      </c>
      <c r="M968" s="226"/>
      <c r="N968" s="122">
        <f t="shared" si="22"/>
        <v>6558</v>
      </c>
    </row>
    <row r="969" spans="2:14" ht="24.95" customHeight="1">
      <c r="B969" s="92" t="s">
        <v>11</v>
      </c>
      <c r="C969" s="220">
        <v>39</v>
      </c>
      <c r="D969" s="220"/>
      <c r="E969" s="167">
        <v>2097</v>
      </c>
      <c r="F969" s="220">
        <v>84</v>
      </c>
      <c r="G969" s="220"/>
      <c r="H969" s="167">
        <v>1975</v>
      </c>
      <c r="I969" s="220">
        <v>21</v>
      </c>
      <c r="J969" s="220"/>
      <c r="K969" s="125">
        <v>247</v>
      </c>
      <c r="L969" s="226">
        <f t="shared" si="21"/>
        <v>144</v>
      </c>
      <c r="M969" s="226"/>
      <c r="N969" s="122">
        <f t="shared" si="22"/>
        <v>4319</v>
      </c>
    </row>
    <row r="970" spans="2:14" ht="24.95" customHeight="1">
      <c r="B970" s="92" t="s">
        <v>12</v>
      </c>
      <c r="C970" s="220">
        <v>81</v>
      </c>
      <c r="D970" s="220"/>
      <c r="E970" s="167">
        <v>7406</v>
      </c>
      <c r="F970" s="220">
        <v>63</v>
      </c>
      <c r="G970" s="220"/>
      <c r="H970" s="167">
        <v>1582</v>
      </c>
      <c r="I970" s="220">
        <v>48</v>
      </c>
      <c r="J970" s="220"/>
      <c r="K970" s="125">
        <v>659</v>
      </c>
      <c r="L970" s="226">
        <f t="shared" si="21"/>
        <v>192</v>
      </c>
      <c r="M970" s="226"/>
      <c r="N970" s="122">
        <f t="shared" si="22"/>
        <v>9647</v>
      </c>
    </row>
    <row r="971" spans="2:14" ht="24.95" customHeight="1">
      <c r="B971" s="93" t="s">
        <v>13</v>
      </c>
      <c r="C971" s="220">
        <v>47</v>
      </c>
      <c r="D971" s="220"/>
      <c r="E971" s="167">
        <v>2553</v>
      </c>
      <c r="F971" s="220">
        <v>54</v>
      </c>
      <c r="G971" s="220"/>
      <c r="H971" s="167">
        <v>1220</v>
      </c>
      <c r="I971" s="220">
        <v>15</v>
      </c>
      <c r="J971" s="220"/>
      <c r="K971" s="125">
        <v>170</v>
      </c>
      <c r="L971" s="226">
        <f t="shared" si="21"/>
        <v>116</v>
      </c>
      <c r="M971" s="226"/>
      <c r="N971" s="122">
        <f t="shared" si="22"/>
        <v>3943</v>
      </c>
    </row>
    <row r="972" spans="2:14" ht="24.95" customHeight="1">
      <c r="B972" s="126" t="s">
        <v>16</v>
      </c>
      <c r="C972" s="271">
        <f>SUM(C963:C971)</f>
        <v>648</v>
      </c>
      <c r="D972" s="271"/>
      <c r="E972" s="131">
        <f>SUM(E963:E971)</f>
        <v>46491</v>
      </c>
      <c r="F972" s="271">
        <f>SUM(F963:F971)</f>
        <v>844</v>
      </c>
      <c r="G972" s="271"/>
      <c r="H972" s="131">
        <f>SUM(H963:H971)</f>
        <v>19975</v>
      </c>
      <c r="I972" s="271">
        <f>SUM(I963:I971)</f>
        <v>395</v>
      </c>
      <c r="J972" s="271"/>
      <c r="K972" s="131">
        <f>SUM(K963:K971)</f>
        <v>4936</v>
      </c>
      <c r="L972" s="272">
        <f t="shared" si="21"/>
        <v>1887</v>
      </c>
      <c r="M972" s="272"/>
      <c r="N972" s="127">
        <f t="shared" si="22"/>
        <v>71402</v>
      </c>
    </row>
    <row r="973" spans="2:14" ht="24.95" customHeight="1"/>
    <row r="974" spans="2:14" ht="24.95" customHeight="1"/>
    <row r="975" spans="2:14" ht="24.95" customHeight="1"/>
    <row r="976" spans="2:14" ht="24.95" customHeight="1"/>
    <row r="977" spans="12:12" ht="24.95" customHeight="1"/>
    <row r="978" spans="12:12" ht="24.95" customHeight="1"/>
    <row r="979" spans="12:12" ht="24.95" customHeight="1"/>
    <row r="980" spans="12:12" ht="24.95" customHeight="1"/>
    <row r="981" spans="12:12" ht="24.95" customHeight="1"/>
    <row r="982" spans="12:12" ht="24.95" customHeight="1"/>
    <row r="983" spans="12:12" ht="24.95" customHeight="1"/>
    <row r="984" spans="12:12" ht="24.95" customHeight="1"/>
    <row r="985" spans="12:12" ht="24.95" customHeight="1"/>
    <row r="986" spans="12:12" ht="24.95" customHeight="1">
      <c r="L986" s="68"/>
    </row>
    <row r="987" spans="12:12" ht="24.95" customHeight="1">
      <c r="L987" s="68"/>
    </row>
    <row r="988" spans="12:12" ht="24.95" customHeight="1">
      <c r="L988" s="68"/>
    </row>
    <row r="989" spans="12:12" ht="24.95" customHeight="1">
      <c r="L989" s="68"/>
    </row>
    <row r="990" spans="12:12" ht="24.95" customHeight="1">
      <c r="L990" s="68"/>
    </row>
    <row r="991" spans="12:12" ht="24.95" customHeight="1">
      <c r="L991" s="68"/>
    </row>
    <row r="992" spans="12:12" ht="24.95" customHeight="1">
      <c r="L992" s="68"/>
    </row>
    <row r="993" spans="2:15" ht="24.95" customHeight="1">
      <c r="L993" s="68"/>
    </row>
    <row r="994" spans="2:15" ht="24.95" customHeight="1">
      <c r="L994" s="68"/>
    </row>
    <row r="995" spans="2:15" ht="24.95" customHeight="1">
      <c r="L995" s="68"/>
    </row>
    <row r="996" spans="2:15" ht="24.95" customHeight="1">
      <c r="L996" s="68"/>
    </row>
    <row r="997" spans="2:15" ht="24.95" customHeight="1">
      <c r="L997" s="68"/>
    </row>
    <row r="998" spans="2:15" ht="24.95" customHeight="1">
      <c r="L998" s="68"/>
    </row>
    <row r="999" spans="2:15" ht="24.95" customHeight="1">
      <c r="O999" s="48">
        <v>12</v>
      </c>
    </row>
    <row r="1000" spans="2:15" ht="39.950000000000003" customHeight="1">
      <c r="B1000" s="233" t="s">
        <v>131</v>
      </c>
      <c r="C1000" s="233"/>
      <c r="D1000" s="233"/>
      <c r="E1000" s="233"/>
      <c r="F1000" s="233"/>
      <c r="G1000" s="233"/>
      <c r="H1000" s="233"/>
      <c r="I1000" s="233"/>
      <c r="J1000" s="233"/>
      <c r="K1000" s="233"/>
      <c r="L1000" s="233"/>
      <c r="M1000" s="233"/>
      <c r="N1000" s="233"/>
      <c r="O1000" s="233"/>
    </row>
    <row r="1001" spans="2:15" ht="15" customHeight="1"/>
    <row r="1002" spans="2:15" ht="24.95" customHeight="1">
      <c r="B1002" s="217" t="s">
        <v>25</v>
      </c>
      <c r="C1002" s="217"/>
      <c r="D1002" s="217"/>
      <c r="E1002" s="217"/>
      <c r="F1002" s="217"/>
      <c r="G1002" s="217"/>
      <c r="H1002" s="217"/>
      <c r="I1002" s="217"/>
      <c r="J1002" s="217"/>
      <c r="K1002" s="217"/>
      <c r="L1002" s="217"/>
    </row>
    <row r="1003" spans="2:15" ht="24.95" customHeight="1">
      <c r="B1003" s="124" t="s">
        <v>28</v>
      </c>
      <c r="C1003" s="124" t="s">
        <v>5</v>
      </c>
      <c r="D1003" s="124" t="s">
        <v>26</v>
      </c>
      <c r="E1003" s="124" t="s">
        <v>27</v>
      </c>
      <c r="F1003" s="124" t="s">
        <v>8</v>
      </c>
      <c r="G1003" s="124" t="s">
        <v>9</v>
      </c>
      <c r="H1003" s="124" t="s">
        <v>10</v>
      </c>
      <c r="I1003" s="124" t="s">
        <v>11</v>
      </c>
      <c r="J1003" s="124" t="s">
        <v>12</v>
      </c>
      <c r="K1003" s="124" t="s">
        <v>13</v>
      </c>
      <c r="L1003" s="124" t="s">
        <v>16</v>
      </c>
      <c r="M1003" s="10"/>
      <c r="N1003" s="10"/>
    </row>
    <row r="1004" spans="2:15" ht="24.95" customHeight="1">
      <c r="B1004" s="92" t="s">
        <v>29</v>
      </c>
      <c r="C1004" s="87">
        <v>1</v>
      </c>
      <c r="D1004" s="87">
        <v>5</v>
      </c>
      <c r="E1004" s="87">
        <v>3</v>
      </c>
      <c r="F1004" s="87">
        <v>0</v>
      </c>
      <c r="G1004" s="87">
        <v>2</v>
      </c>
      <c r="H1004" s="87">
        <v>3</v>
      </c>
      <c r="I1004" s="87">
        <v>6</v>
      </c>
      <c r="J1004" s="87">
        <v>3</v>
      </c>
      <c r="K1004" s="87">
        <v>1</v>
      </c>
      <c r="L1004" s="138">
        <f>SUM(C1004:K1004)</f>
        <v>24</v>
      </c>
      <c r="M1004" s="7"/>
      <c r="N1004" s="7"/>
    </row>
    <row r="1005" spans="2:15" ht="24.95" customHeight="1">
      <c r="B1005" s="92" t="s">
        <v>30</v>
      </c>
      <c r="C1005" s="87">
        <v>14</v>
      </c>
      <c r="D1005" s="87">
        <v>13</v>
      </c>
      <c r="E1005" s="87">
        <v>33</v>
      </c>
      <c r="F1005" s="87">
        <v>5</v>
      </c>
      <c r="G1005" s="87">
        <v>18</v>
      </c>
      <c r="H1005" s="87">
        <v>3</v>
      </c>
      <c r="I1005" s="87">
        <v>2</v>
      </c>
      <c r="J1005" s="87">
        <v>1</v>
      </c>
      <c r="K1005" s="87">
        <v>5</v>
      </c>
      <c r="L1005" s="138">
        <f>SUM(C1005:K1005)</f>
        <v>94</v>
      </c>
      <c r="N1005" s="87"/>
    </row>
    <row r="1006" spans="2:15" ht="24.95" customHeight="1">
      <c r="B1006" s="92" t="s">
        <v>31</v>
      </c>
      <c r="C1006" s="87">
        <v>0</v>
      </c>
      <c r="D1006" s="87">
        <v>0</v>
      </c>
      <c r="E1006" s="87">
        <v>0</v>
      </c>
      <c r="F1006" s="87">
        <v>0</v>
      </c>
      <c r="G1006" s="87">
        <v>0</v>
      </c>
      <c r="H1006" s="87">
        <v>0</v>
      </c>
      <c r="I1006" s="87">
        <v>0</v>
      </c>
      <c r="J1006" s="87">
        <v>0</v>
      </c>
      <c r="K1006" s="87">
        <v>0</v>
      </c>
      <c r="L1006" s="138">
        <f>SUM(C1006:K1006)</f>
        <v>0</v>
      </c>
      <c r="N1006" s="87"/>
    </row>
    <row r="1007" spans="2:15" ht="24.95" customHeight="1">
      <c r="B1007" s="126" t="s">
        <v>16</v>
      </c>
      <c r="C1007" s="162">
        <f t="shared" ref="C1007:K1007" si="23">SUM(C1004:C1006)</f>
        <v>15</v>
      </c>
      <c r="D1007" s="162">
        <f t="shared" si="23"/>
        <v>18</v>
      </c>
      <c r="E1007" s="162">
        <f t="shared" si="23"/>
        <v>36</v>
      </c>
      <c r="F1007" s="162">
        <f t="shared" si="23"/>
        <v>5</v>
      </c>
      <c r="G1007" s="162">
        <f t="shared" si="23"/>
        <v>20</v>
      </c>
      <c r="H1007" s="162">
        <f t="shared" si="23"/>
        <v>6</v>
      </c>
      <c r="I1007" s="162">
        <f t="shared" si="23"/>
        <v>8</v>
      </c>
      <c r="J1007" s="162">
        <f t="shared" si="23"/>
        <v>4</v>
      </c>
      <c r="K1007" s="162">
        <f t="shared" si="23"/>
        <v>6</v>
      </c>
      <c r="L1007" s="124">
        <f>SUM(C1007:K1007)</f>
        <v>118</v>
      </c>
    </row>
    <row r="1008" spans="2:15" ht="24.95" customHeight="1">
      <c r="B1008" s="24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</row>
    <row r="1009" spans="2:14" ht="24.95" customHeight="1">
      <c r="B1009" s="24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N1009" s="68"/>
    </row>
    <row r="1010" spans="2:14" ht="24.95" customHeight="1">
      <c r="N1010" s="68"/>
    </row>
    <row r="1011" spans="2:14" ht="24.95" customHeight="1">
      <c r="N1011" s="68"/>
    </row>
    <row r="1012" spans="2:14" ht="24.95" customHeight="1">
      <c r="N1012" s="68"/>
    </row>
    <row r="1013" spans="2:14" ht="24.95" customHeight="1">
      <c r="N1013" s="68"/>
    </row>
    <row r="1014" spans="2:14" ht="24.95" customHeight="1">
      <c r="N1014" s="68"/>
    </row>
    <row r="1015" spans="2:14" ht="24.95" customHeight="1">
      <c r="N1015" s="68"/>
    </row>
    <row r="1016" spans="2:14" ht="24.95" customHeight="1">
      <c r="N1016" s="68"/>
    </row>
    <row r="1017" spans="2:14" ht="24.95" customHeight="1">
      <c r="N1017" s="68"/>
    </row>
    <row r="1018" spans="2:14" ht="24.95" customHeight="1">
      <c r="N1018" s="68"/>
    </row>
    <row r="1019" spans="2:14" ht="24.95" customHeight="1">
      <c r="N1019" s="68"/>
    </row>
    <row r="1020" spans="2:14" ht="24.95" customHeight="1">
      <c r="B1020" s="217" t="s">
        <v>32</v>
      </c>
      <c r="C1020" s="217"/>
      <c r="D1020" s="217"/>
      <c r="E1020" s="217"/>
      <c r="F1020" s="217"/>
      <c r="G1020" s="217"/>
      <c r="H1020" s="217"/>
      <c r="I1020" s="217"/>
      <c r="J1020" s="217"/>
      <c r="K1020" s="217"/>
      <c r="L1020" s="217"/>
    </row>
    <row r="1021" spans="2:14" ht="24.95" customHeight="1">
      <c r="B1021" s="124" t="s">
        <v>35</v>
      </c>
      <c r="C1021" s="124" t="s">
        <v>5</v>
      </c>
      <c r="D1021" s="124" t="s">
        <v>26</v>
      </c>
      <c r="E1021" s="124" t="s">
        <v>27</v>
      </c>
      <c r="F1021" s="124" t="s">
        <v>8</v>
      </c>
      <c r="G1021" s="124" t="s">
        <v>9</v>
      </c>
      <c r="H1021" s="124" t="s">
        <v>10</v>
      </c>
      <c r="I1021" s="124" t="s">
        <v>11</v>
      </c>
      <c r="J1021" s="124" t="s">
        <v>12</v>
      </c>
      <c r="K1021" s="124" t="s">
        <v>13</v>
      </c>
      <c r="L1021" s="124" t="s">
        <v>16</v>
      </c>
    </row>
    <row r="1022" spans="2:14" ht="24.95" customHeight="1">
      <c r="B1022" s="92" t="s">
        <v>29</v>
      </c>
      <c r="C1022" s="96">
        <v>528</v>
      </c>
      <c r="D1022" s="96">
        <v>2769</v>
      </c>
      <c r="E1022" s="96">
        <v>1135</v>
      </c>
      <c r="F1022" s="96">
        <v>0</v>
      </c>
      <c r="G1022" s="96">
        <v>894</v>
      </c>
      <c r="H1022" s="96">
        <v>1687</v>
      </c>
      <c r="I1022" s="96">
        <v>3810</v>
      </c>
      <c r="J1022" s="96">
        <v>1248</v>
      </c>
      <c r="K1022" s="96">
        <v>248</v>
      </c>
      <c r="L1022" s="122">
        <f>SUM(C1022:K1022)</f>
        <v>12319</v>
      </c>
    </row>
    <row r="1023" spans="2:14" ht="24.95" customHeight="1">
      <c r="B1023" s="92" t="s">
        <v>30</v>
      </c>
      <c r="C1023" s="96">
        <v>6717</v>
      </c>
      <c r="D1023" s="96">
        <v>4610</v>
      </c>
      <c r="E1023" s="96">
        <v>7909</v>
      </c>
      <c r="F1023" s="96">
        <v>1483</v>
      </c>
      <c r="G1023" s="96">
        <v>4709</v>
      </c>
      <c r="H1023" s="96">
        <v>649</v>
      </c>
      <c r="I1023" s="96">
        <v>840</v>
      </c>
      <c r="J1023" s="96">
        <v>38</v>
      </c>
      <c r="K1023" s="96">
        <v>3356</v>
      </c>
      <c r="L1023" s="122">
        <f>SUM(C1023:K1023)</f>
        <v>30311</v>
      </c>
    </row>
    <row r="1024" spans="2:14" ht="24.95" customHeight="1">
      <c r="B1024" s="92" t="s">
        <v>31</v>
      </c>
      <c r="C1024" s="87">
        <v>0</v>
      </c>
      <c r="D1024" s="87">
        <v>0</v>
      </c>
      <c r="E1024" s="87">
        <v>0</v>
      </c>
      <c r="F1024" s="87">
        <v>0</v>
      </c>
      <c r="G1024" s="87">
        <v>0</v>
      </c>
      <c r="H1024" s="87">
        <v>0</v>
      </c>
      <c r="I1024" s="87">
        <v>0</v>
      </c>
      <c r="J1024" s="87">
        <v>0</v>
      </c>
      <c r="K1024" s="87">
        <v>0</v>
      </c>
      <c r="L1024" s="122">
        <f>SUM(C1024:K1024)</f>
        <v>0</v>
      </c>
    </row>
    <row r="1025" spans="2:12" ht="24.95" customHeight="1">
      <c r="B1025" s="126" t="s">
        <v>16</v>
      </c>
      <c r="C1025" s="131">
        <f t="shared" ref="C1025:K1025" si="24">SUM(C1022:C1024)</f>
        <v>7245</v>
      </c>
      <c r="D1025" s="131">
        <f t="shared" si="24"/>
        <v>7379</v>
      </c>
      <c r="E1025" s="131">
        <f t="shared" si="24"/>
        <v>9044</v>
      </c>
      <c r="F1025" s="131">
        <f t="shared" si="24"/>
        <v>1483</v>
      </c>
      <c r="G1025" s="131">
        <f t="shared" si="24"/>
        <v>5603</v>
      </c>
      <c r="H1025" s="131">
        <f t="shared" si="24"/>
        <v>2336</v>
      </c>
      <c r="I1025" s="131">
        <f t="shared" si="24"/>
        <v>4650</v>
      </c>
      <c r="J1025" s="131">
        <f t="shared" si="24"/>
        <v>1286</v>
      </c>
      <c r="K1025" s="131">
        <f t="shared" si="24"/>
        <v>3604</v>
      </c>
      <c r="L1025" s="127">
        <f>SUM(C1025:K1025)</f>
        <v>42630</v>
      </c>
    </row>
    <row r="1026" spans="2:12" ht="24.95" customHeight="1"/>
    <row r="1027" spans="2:12" ht="24.95" customHeight="1"/>
    <row r="1028" spans="2:12" ht="24.95" customHeight="1"/>
    <row r="1029" spans="2:12" ht="24.95" customHeight="1"/>
    <row r="1030" spans="2:12" ht="24.95" customHeight="1"/>
    <row r="1031" spans="2:12" ht="24.95" customHeight="1"/>
    <row r="1032" spans="2:12" ht="24.95" customHeight="1"/>
    <row r="1033" spans="2:12" ht="24.95" customHeight="1"/>
    <row r="1034" spans="2:12" ht="24.95" customHeight="1"/>
    <row r="1035" spans="2:12" ht="24.95" customHeight="1"/>
    <row r="1036" spans="2:12" ht="24.95" customHeight="1"/>
    <row r="1037" spans="2:12" ht="24.95" customHeight="1"/>
    <row r="1038" spans="2:12" ht="24.95" customHeight="1"/>
    <row r="1039" spans="2:12" ht="24.95" customHeight="1"/>
    <row r="1040" spans="2:12" ht="24.95" customHeight="1"/>
    <row r="1041" ht="24.95" customHeight="1"/>
    <row r="1042" ht="24.95" customHeight="1"/>
    <row r="1043" ht="24.95" customHeight="1"/>
    <row r="1044" ht="24.95" customHeight="1"/>
    <row r="1045" ht="24.95" customHeight="1"/>
    <row r="1046" ht="24.95" customHeight="1"/>
    <row r="1047" ht="24.95" customHeight="1"/>
    <row r="1048" ht="24.95" customHeight="1"/>
    <row r="1049" ht="24.95" customHeight="1"/>
    <row r="1050" ht="24.95" customHeight="1"/>
    <row r="1051" ht="24.95" customHeight="1"/>
    <row r="1052" ht="24.95" customHeight="1"/>
    <row r="1053" ht="24.95" customHeight="1"/>
    <row r="1054" ht="24.95" customHeight="1"/>
    <row r="1055" ht="24.95" customHeight="1"/>
    <row r="1056" ht="24.95" customHeight="1"/>
    <row r="1057" spans="2:15" ht="24.95" customHeight="1"/>
    <row r="1058" spans="2:15" ht="24.95" customHeight="1"/>
    <row r="1059" spans="2:15" ht="24.95" customHeight="1"/>
    <row r="1060" spans="2:15" ht="24.95" customHeight="1"/>
    <row r="1061" spans="2:15" ht="24.95" customHeight="1"/>
    <row r="1062" spans="2:15" ht="24.95" customHeight="1"/>
    <row r="1063" spans="2:15" ht="24.95" customHeight="1">
      <c r="O1063" s="48">
        <v>13</v>
      </c>
    </row>
    <row r="1064" spans="2:15" ht="39.950000000000003" customHeight="1">
      <c r="B1064" s="233" t="s">
        <v>125</v>
      </c>
      <c r="C1064" s="233"/>
      <c r="D1064" s="233"/>
      <c r="E1064" s="233"/>
      <c r="F1064" s="233"/>
      <c r="G1064" s="233"/>
      <c r="H1064" s="233"/>
      <c r="I1064" s="233"/>
      <c r="J1064" s="233"/>
      <c r="K1064" s="233"/>
      <c r="L1064" s="233"/>
      <c r="M1064" s="233"/>
      <c r="N1064" s="233"/>
      <c r="O1064" s="233"/>
    </row>
    <row r="1065" spans="2:15" ht="15" customHeight="1"/>
    <row r="1066" spans="2:15" ht="24.95" customHeight="1">
      <c r="B1066" s="263" t="s">
        <v>48</v>
      </c>
      <c r="C1066" s="259" t="s">
        <v>33</v>
      </c>
      <c r="D1066" s="259"/>
      <c r="E1066" s="259" t="s">
        <v>34</v>
      </c>
      <c r="F1066" s="259"/>
      <c r="G1066" s="259" t="s">
        <v>58</v>
      </c>
      <c r="H1066" s="259"/>
      <c r="I1066" s="259" t="s">
        <v>78</v>
      </c>
      <c r="J1066" s="259"/>
      <c r="K1066" s="259" t="s">
        <v>16</v>
      </c>
      <c r="L1066" s="259"/>
    </row>
    <row r="1067" spans="2:15" ht="24.95" customHeight="1">
      <c r="B1067" s="263"/>
      <c r="C1067" s="160" t="s">
        <v>84</v>
      </c>
      <c r="D1067" s="160" t="s">
        <v>35</v>
      </c>
      <c r="E1067" s="160" t="s">
        <v>84</v>
      </c>
      <c r="F1067" s="160" t="s">
        <v>35</v>
      </c>
      <c r="G1067" s="160" t="s">
        <v>84</v>
      </c>
      <c r="H1067" s="160" t="s">
        <v>35</v>
      </c>
      <c r="I1067" s="160" t="s">
        <v>84</v>
      </c>
      <c r="J1067" s="160" t="s">
        <v>35</v>
      </c>
      <c r="K1067" s="123" t="s">
        <v>84</v>
      </c>
      <c r="L1067" s="123" t="s">
        <v>35</v>
      </c>
      <c r="N1067" s="68"/>
    </row>
    <row r="1068" spans="2:15" ht="24.95" customHeight="1">
      <c r="B1068" s="92" t="s">
        <v>5</v>
      </c>
      <c r="C1068" s="125">
        <v>13</v>
      </c>
      <c r="D1068" s="125">
        <v>115</v>
      </c>
      <c r="E1068" s="125">
        <v>840</v>
      </c>
      <c r="F1068" s="125">
        <v>5195</v>
      </c>
      <c r="G1068" s="125">
        <v>24</v>
      </c>
      <c r="H1068" s="125">
        <v>749</v>
      </c>
      <c r="I1068" s="125">
        <v>52</v>
      </c>
      <c r="J1068" s="125">
        <v>1121</v>
      </c>
      <c r="K1068" s="122">
        <f t="shared" ref="K1068:L1076" si="25">C1068+E1068+G1068+I1068</f>
        <v>929</v>
      </c>
      <c r="L1068" s="122">
        <f t="shared" si="25"/>
        <v>7180</v>
      </c>
      <c r="N1068" s="68"/>
    </row>
    <row r="1069" spans="2:15" ht="24.95" customHeight="1">
      <c r="B1069" s="92" t="s">
        <v>6</v>
      </c>
      <c r="C1069" s="125">
        <v>33</v>
      </c>
      <c r="D1069" s="125">
        <v>274</v>
      </c>
      <c r="E1069" s="125">
        <v>308</v>
      </c>
      <c r="F1069" s="125">
        <v>2742</v>
      </c>
      <c r="G1069" s="125">
        <v>20</v>
      </c>
      <c r="H1069" s="125">
        <v>394</v>
      </c>
      <c r="I1069" s="125">
        <v>61</v>
      </c>
      <c r="J1069" s="125">
        <v>1009</v>
      </c>
      <c r="K1069" s="122">
        <f t="shared" si="25"/>
        <v>422</v>
      </c>
      <c r="L1069" s="122">
        <f t="shared" si="25"/>
        <v>4419</v>
      </c>
      <c r="N1069" s="68"/>
    </row>
    <row r="1070" spans="2:15" ht="24.95" customHeight="1">
      <c r="B1070" s="92" t="s">
        <v>27</v>
      </c>
      <c r="C1070" s="125">
        <v>39</v>
      </c>
      <c r="D1070" s="125">
        <v>302</v>
      </c>
      <c r="E1070" s="125">
        <v>407</v>
      </c>
      <c r="F1070" s="125">
        <v>2246</v>
      </c>
      <c r="G1070" s="125">
        <v>8</v>
      </c>
      <c r="H1070" s="125">
        <v>151</v>
      </c>
      <c r="I1070" s="125">
        <v>109</v>
      </c>
      <c r="J1070" s="125">
        <v>2025</v>
      </c>
      <c r="K1070" s="122">
        <f t="shared" si="25"/>
        <v>563</v>
      </c>
      <c r="L1070" s="122">
        <f t="shared" si="25"/>
        <v>4724</v>
      </c>
      <c r="N1070" s="68"/>
    </row>
    <row r="1071" spans="2:15" ht="24.95" customHeight="1">
      <c r="B1071" s="92" t="s">
        <v>8</v>
      </c>
      <c r="C1071" s="125">
        <v>5</v>
      </c>
      <c r="D1071" s="125">
        <v>48</v>
      </c>
      <c r="E1071" s="125">
        <v>191</v>
      </c>
      <c r="F1071" s="125">
        <v>1303</v>
      </c>
      <c r="G1071" s="87">
        <v>7</v>
      </c>
      <c r="H1071" s="125">
        <v>175</v>
      </c>
      <c r="I1071" s="125">
        <v>33</v>
      </c>
      <c r="J1071" s="125">
        <v>600</v>
      </c>
      <c r="K1071" s="122">
        <f t="shared" si="25"/>
        <v>236</v>
      </c>
      <c r="L1071" s="122">
        <f t="shared" si="25"/>
        <v>2126</v>
      </c>
      <c r="N1071" s="68"/>
    </row>
    <row r="1072" spans="2:15" ht="24.95" customHeight="1">
      <c r="B1072" s="92" t="s">
        <v>9</v>
      </c>
      <c r="C1072" s="125">
        <v>15</v>
      </c>
      <c r="D1072" s="125">
        <v>93</v>
      </c>
      <c r="E1072" s="125">
        <v>470</v>
      </c>
      <c r="F1072" s="125">
        <v>2958</v>
      </c>
      <c r="G1072" s="125">
        <v>12</v>
      </c>
      <c r="H1072" s="125">
        <v>331</v>
      </c>
      <c r="I1072" s="125">
        <v>52</v>
      </c>
      <c r="J1072" s="125">
        <v>1009</v>
      </c>
      <c r="K1072" s="122">
        <f t="shared" si="25"/>
        <v>549</v>
      </c>
      <c r="L1072" s="122">
        <f t="shared" si="25"/>
        <v>4391</v>
      </c>
      <c r="N1072" s="68"/>
    </row>
    <row r="1073" spans="2:15" ht="24.95" customHeight="1">
      <c r="B1073" s="92" t="s">
        <v>10</v>
      </c>
      <c r="C1073" s="125">
        <v>13</v>
      </c>
      <c r="D1073" s="125">
        <v>100</v>
      </c>
      <c r="E1073" s="125">
        <v>384</v>
      </c>
      <c r="F1073" s="125">
        <v>2812</v>
      </c>
      <c r="G1073" s="125">
        <v>16</v>
      </c>
      <c r="H1073" s="125">
        <v>323</v>
      </c>
      <c r="I1073" s="125">
        <v>48</v>
      </c>
      <c r="J1073" s="125">
        <v>955</v>
      </c>
      <c r="K1073" s="122">
        <f t="shared" si="25"/>
        <v>461</v>
      </c>
      <c r="L1073" s="122">
        <f t="shared" si="25"/>
        <v>4190</v>
      </c>
      <c r="N1073" s="68"/>
    </row>
    <row r="1074" spans="2:15" ht="24.95" customHeight="1">
      <c r="B1074" s="92" t="s">
        <v>11</v>
      </c>
      <c r="C1074" s="125">
        <v>19</v>
      </c>
      <c r="D1074" s="125">
        <v>166</v>
      </c>
      <c r="E1074" s="125">
        <v>278</v>
      </c>
      <c r="F1074" s="125">
        <v>2103</v>
      </c>
      <c r="G1074" s="125">
        <v>16</v>
      </c>
      <c r="H1074" s="125">
        <v>351</v>
      </c>
      <c r="I1074" s="125">
        <v>48</v>
      </c>
      <c r="J1074" s="125">
        <v>854</v>
      </c>
      <c r="K1074" s="122">
        <f t="shared" si="25"/>
        <v>361</v>
      </c>
      <c r="L1074" s="122">
        <f t="shared" si="25"/>
        <v>3474</v>
      </c>
      <c r="N1074" s="68"/>
    </row>
    <row r="1075" spans="2:15" ht="24.95" customHeight="1">
      <c r="B1075" s="92" t="s">
        <v>12</v>
      </c>
      <c r="C1075" s="125">
        <v>2</v>
      </c>
      <c r="D1075" s="125">
        <v>17</v>
      </c>
      <c r="E1075" s="125">
        <v>151</v>
      </c>
      <c r="F1075" s="125">
        <v>1137</v>
      </c>
      <c r="G1075" s="125">
        <v>13</v>
      </c>
      <c r="H1075" s="125">
        <v>297</v>
      </c>
      <c r="I1075" s="125">
        <v>24</v>
      </c>
      <c r="J1075" s="125">
        <v>536</v>
      </c>
      <c r="K1075" s="122">
        <f t="shared" si="25"/>
        <v>190</v>
      </c>
      <c r="L1075" s="122">
        <f t="shared" si="25"/>
        <v>1987</v>
      </c>
      <c r="N1075" s="68"/>
    </row>
    <row r="1076" spans="2:15" ht="24.95" customHeight="1">
      <c r="B1076" s="92" t="s">
        <v>13</v>
      </c>
      <c r="C1076" s="125">
        <v>4</v>
      </c>
      <c r="D1076" s="125">
        <v>26</v>
      </c>
      <c r="E1076" s="125">
        <v>172</v>
      </c>
      <c r="F1076" s="125">
        <v>1152</v>
      </c>
      <c r="G1076" s="125">
        <v>17</v>
      </c>
      <c r="H1076" s="125">
        <v>373</v>
      </c>
      <c r="I1076" s="125">
        <v>52</v>
      </c>
      <c r="J1076" s="125">
        <v>951</v>
      </c>
      <c r="K1076" s="122">
        <f t="shared" si="25"/>
        <v>245</v>
      </c>
      <c r="L1076" s="122">
        <f t="shared" si="25"/>
        <v>2502</v>
      </c>
      <c r="N1076" s="68"/>
    </row>
    <row r="1077" spans="2:15" ht="24.95" customHeight="1">
      <c r="B1077" s="126" t="s">
        <v>16</v>
      </c>
      <c r="C1077" s="131">
        <f t="shared" ref="C1077:L1077" si="26">SUM(C1068:C1076)</f>
        <v>143</v>
      </c>
      <c r="D1077" s="131">
        <f t="shared" si="26"/>
        <v>1141</v>
      </c>
      <c r="E1077" s="131">
        <f t="shared" si="26"/>
        <v>3201</v>
      </c>
      <c r="F1077" s="131">
        <f t="shared" si="26"/>
        <v>21648</v>
      </c>
      <c r="G1077" s="131">
        <f t="shared" si="26"/>
        <v>133</v>
      </c>
      <c r="H1077" s="131">
        <f t="shared" si="26"/>
        <v>3144</v>
      </c>
      <c r="I1077" s="131">
        <f t="shared" si="26"/>
        <v>479</v>
      </c>
      <c r="J1077" s="131">
        <f t="shared" si="26"/>
        <v>9060</v>
      </c>
      <c r="K1077" s="127">
        <f t="shared" si="26"/>
        <v>3956</v>
      </c>
      <c r="L1077" s="127">
        <f t="shared" si="26"/>
        <v>34993</v>
      </c>
      <c r="N1077" s="68"/>
    </row>
    <row r="1078" spans="2:15" ht="24.95" customHeight="1">
      <c r="B1078" s="283" t="s">
        <v>94</v>
      </c>
      <c r="C1078" s="283"/>
      <c r="D1078" s="283"/>
      <c r="E1078" s="283"/>
      <c r="F1078" s="283"/>
      <c r="G1078" s="283"/>
      <c r="H1078" s="283"/>
      <c r="I1078" s="283"/>
      <c r="J1078" s="283"/>
      <c r="K1078" s="283"/>
      <c r="L1078" s="283"/>
      <c r="M1078" s="283"/>
      <c r="N1078" s="283"/>
      <c r="O1078" s="283"/>
    </row>
    <row r="1079" spans="2:15" ht="24.95" customHeight="1">
      <c r="B1079" s="56"/>
      <c r="C1079" s="16"/>
      <c r="D1079" s="16"/>
      <c r="E1079" s="16"/>
      <c r="F1079" s="16"/>
      <c r="G1079" s="16"/>
      <c r="H1079" s="16"/>
      <c r="I1079" s="11"/>
      <c r="J1079" s="11"/>
      <c r="K1079" s="11"/>
    </row>
    <row r="1080" spans="2:15" s="21" customFormat="1" ht="24.95" customHeight="1">
      <c r="B1080" s="57"/>
      <c r="C1080" s="18"/>
      <c r="D1080" s="18"/>
      <c r="E1080" s="18"/>
      <c r="F1080" s="18"/>
      <c r="G1080" s="18"/>
      <c r="H1080" s="18"/>
      <c r="I1080" s="18"/>
      <c r="J1080" s="18"/>
      <c r="K1080" s="18"/>
    </row>
    <row r="1081" spans="2:15" s="21" customFormat="1" ht="24.95" customHeight="1"/>
    <row r="1082" spans="2:15" s="21" customFormat="1" ht="24.95" customHeight="1"/>
    <row r="1083" spans="2:15" s="21" customFormat="1" ht="24.95" customHeight="1"/>
    <row r="1084" spans="2:15" s="21" customFormat="1" ht="24.95" customHeight="1"/>
    <row r="1085" spans="2:15" s="21" customFormat="1" ht="24.95" customHeight="1"/>
    <row r="1086" spans="2:15" s="21" customFormat="1" ht="24.95" customHeight="1"/>
    <row r="1087" spans="2:15" s="21" customFormat="1" ht="24.95" customHeight="1"/>
    <row r="1088" spans="2:15" s="21" customFormat="1" ht="24.95" customHeight="1"/>
    <row r="1089" s="21" customFormat="1" ht="24.95" customHeight="1"/>
    <row r="1090" s="21" customFormat="1" ht="24.95" customHeight="1"/>
    <row r="1091" s="21" customFormat="1" ht="24.95" customHeight="1"/>
    <row r="1092" s="21" customFormat="1" ht="24.95" customHeight="1"/>
    <row r="1093" s="21" customFormat="1" ht="24.95" customHeight="1"/>
    <row r="1094" s="21" customFormat="1" ht="24.95" customHeight="1"/>
    <row r="1095" s="21" customFormat="1" ht="24.95" customHeight="1"/>
    <row r="1096" s="21" customFormat="1" ht="24.95" customHeight="1"/>
    <row r="1097" s="21" customFormat="1" ht="24.95" customHeight="1"/>
    <row r="1098" s="21" customFormat="1" ht="24.95" customHeight="1"/>
    <row r="1099" s="21" customFormat="1" ht="24.95" customHeight="1"/>
    <row r="1100" s="21" customFormat="1" ht="24.95" customHeight="1"/>
    <row r="1101" s="21" customFormat="1" ht="24.95" customHeight="1"/>
    <row r="1102" s="21" customFormat="1" ht="24.95" customHeight="1"/>
    <row r="1103" s="21" customFormat="1" ht="24.95" customHeight="1"/>
    <row r="1104" s="21" customFormat="1" ht="24.95" customHeight="1"/>
    <row r="1105" s="21" customFormat="1" ht="24.95" customHeight="1"/>
    <row r="1106" s="21" customFormat="1" ht="24.95" customHeight="1"/>
    <row r="1107" s="21" customFormat="1" ht="24.95" customHeight="1"/>
    <row r="1108" s="21" customFormat="1" ht="24.95" customHeight="1"/>
    <row r="1109" s="21" customFormat="1" ht="24.95" customHeight="1"/>
    <row r="1110" s="21" customFormat="1" ht="24.95" customHeight="1"/>
    <row r="1111" s="21" customFormat="1" ht="24.95" customHeight="1"/>
    <row r="1112" s="21" customFormat="1" ht="24.95" customHeight="1"/>
    <row r="1113" s="21" customFormat="1" ht="24.95" customHeight="1"/>
    <row r="1114" s="21" customFormat="1" ht="24.95" customHeight="1"/>
    <row r="1115" s="21" customFormat="1" ht="24.95" customHeight="1"/>
    <row r="1116" s="21" customFormat="1" ht="24.95" customHeight="1"/>
    <row r="1117" s="21" customFormat="1" ht="24.95" customHeight="1"/>
    <row r="1118" s="21" customFormat="1" ht="24.95" customHeight="1"/>
    <row r="1119" s="21" customFormat="1" ht="24.95" customHeight="1"/>
    <row r="1120" s="21" customFormat="1" ht="24.95" customHeight="1"/>
    <row r="1121" spans="2:15" s="21" customFormat="1" ht="24.95" customHeight="1"/>
    <row r="1122" spans="2:15" s="21" customFormat="1" ht="24.95" customHeight="1"/>
    <row r="1123" spans="2:15" s="21" customFormat="1" ht="24.95" customHeight="1"/>
    <row r="1124" spans="2:15" s="21" customFormat="1" ht="24.95" customHeight="1"/>
    <row r="1125" spans="2:15" s="21" customFormat="1" ht="24.95" customHeight="1"/>
    <row r="1126" spans="2:15" s="21" customFormat="1" ht="24.95" customHeight="1"/>
    <row r="1127" spans="2:15" s="21" customFormat="1" ht="24.95" customHeight="1">
      <c r="O1127" s="48">
        <v>14</v>
      </c>
    </row>
    <row r="1128" spans="2:15" s="21" customFormat="1" ht="39.950000000000003" customHeight="1">
      <c r="B1128" s="233" t="s">
        <v>122</v>
      </c>
      <c r="C1128" s="233"/>
      <c r="D1128" s="233"/>
      <c r="E1128" s="233"/>
      <c r="F1128" s="233"/>
      <c r="G1128" s="233"/>
      <c r="H1128" s="233"/>
      <c r="I1128" s="233"/>
      <c r="J1128" s="233"/>
      <c r="K1128" s="233"/>
      <c r="L1128" s="233"/>
      <c r="M1128" s="233"/>
      <c r="N1128" s="233"/>
      <c r="O1128" s="233"/>
    </row>
    <row r="1129" spans="2:15" s="21" customFormat="1" ht="15" customHeight="1">
      <c r="B1129" s="76"/>
      <c r="C1129" s="77"/>
      <c r="D1129" s="77"/>
      <c r="E1129" s="77"/>
      <c r="F1129" s="77"/>
      <c r="G1129" s="77"/>
      <c r="H1129" s="77"/>
      <c r="I1129" s="77"/>
      <c r="J1129" s="77"/>
      <c r="K1129" s="77"/>
      <c r="L1129" s="77"/>
      <c r="M1129" s="77"/>
      <c r="N1129" s="77"/>
      <c r="O1129" s="78"/>
    </row>
    <row r="1130" spans="2:15" s="21" customFormat="1" ht="24.95" customHeight="1">
      <c r="C1130" s="284" t="s">
        <v>85</v>
      </c>
      <c r="D1130" s="284"/>
      <c r="E1130" s="284"/>
      <c r="F1130" s="284"/>
      <c r="G1130" s="284"/>
      <c r="H1130" s="284"/>
      <c r="I1130" s="284"/>
      <c r="J1130" s="284"/>
      <c r="K1130" s="284"/>
      <c r="L1130" s="284"/>
    </row>
    <row r="1131" spans="2:15" s="21" customFormat="1" ht="24.95" customHeight="1">
      <c r="B1131" s="128" t="s">
        <v>28</v>
      </c>
      <c r="C1131" s="124" t="s">
        <v>5</v>
      </c>
      <c r="D1131" s="124" t="s">
        <v>26</v>
      </c>
      <c r="E1131" s="124" t="s">
        <v>27</v>
      </c>
      <c r="F1131" s="124" t="s">
        <v>8</v>
      </c>
      <c r="G1131" s="124" t="s">
        <v>9</v>
      </c>
      <c r="H1131" s="124" t="s">
        <v>10</v>
      </c>
      <c r="I1131" s="124" t="s">
        <v>11</v>
      </c>
      <c r="J1131" s="124" t="s">
        <v>12</v>
      </c>
      <c r="K1131" s="124" t="s">
        <v>13</v>
      </c>
      <c r="L1131" s="124" t="s">
        <v>16</v>
      </c>
    </row>
    <row r="1132" spans="2:15" s="21" customFormat="1" ht="24.95" customHeight="1">
      <c r="B1132" s="92" t="s">
        <v>113</v>
      </c>
      <c r="C1132" s="96">
        <v>4</v>
      </c>
      <c r="D1132" s="96">
        <v>13</v>
      </c>
      <c r="E1132" s="96">
        <v>16</v>
      </c>
      <c r="F1132" s="96">
        <v>5</v>
      </c>
      <c r="G1132" s="96">
        <v>3</v>
      </c>
      <c r="H1132" s="96">
        <v>4</v>
      </c>
      <c r="I1132" s="96">
        <v>1</v>
      </c>
      <c r="J1132" s="96">
        <v>2</v>
      </c>
      <c r="K1132" s="96">
        <v>0</v>
      </c>
      <c r="L1132" s="122">
        <f>SUM(C1132:K1132)</f>
        <v>48</v>
      </c>
    </row>
    <row r="1133" spans="2:15" s="21" customFormat="1" ht="24.95" customHeight="1">
      <c r="B1133" s="92" t="s">
        <v>86</v>
      </c>
      <c r="C1133" s="96">
        <v>11</v>
      </c>
      <c r="D1133" s="96">
        <v>29</v>
      </c>
      <c r="E1133" s="96">
        <v>41</v>
      </c>
      <c r="F1133" s="96">
        <v>9</v>
      </c>
      <c r="G1133" s="96">
        <v>12</v>
      </c>
      <c r="H1133" s="96">
        <v>17</v>
      </c>
      <c r="I1133" s="96">
        <v>9</v>
      </c>
      <c r="J1133" s="96">
        <v>8</v>
      </c>
      <c r="K1133" s="96">
        <v>2</v>
      </c>
      <c r="L1133" s="122">
        <f>SUM(C1133:K1133)</f>
        <v>138</v>
      </c>
    </row>
    <row r="1134" spans="2:15" s="21" customFormat="1" ht="24.95" customHeight="1">
      <c r="B1134" s="94" t="s">
        <v>115</v>
      </c>
      <c r="C1134" s="88">
        <v>0</v>
      </c>
      <c r="D1134" s="88">
        <v>8</v>
      </c>
      <c r="E1134" s="88">
        <v>11</v>
      </c>
      <c r="F1134" s="88">
        <v>10</v>
      </c>
      <c r="G1134" s="88">
        <v>0</v>
      </c>
      <c r="H1134" s="88">
        <v>0</v>
      </c>
      <c r="I1134" s="88">
        <v>0</v>
      </c>
      <c r="J1134" s="88">
        <v>0</v>
      </c>
      <c r="K1134" s="88">
        <v>0</v>
      </c>
      <c r="L1134" s="122">
        <f>SUM(C1134:K1134)</f>
        <v>29</v>
      </c>
    </row>
    <row r="1135" spans="2:15" s="21" customFormat="1" ht="24.95" customHeight="1">
      <c r="B1135" s="94" t="s">
        <v>114</v>
      </c>
      <c r="C1135" s="88">
        <v>0</v>
      </c>
      <c r="D1135" s="88">
        <v>15</v>
      </c>
      <c r="E1135" s="88">
        <v>31</v>
      </c>
      <c r="F1135" s="88">
        <v>8</v>
      </c>
      <c r="G1135" s="88">
        <v>3</v>
      </c>
      <c r="H1135" s="88">
        <v>0</v>
      </c>
      <c r="I1135" s="88">
        <v>0</v>
      </c>
      <c r="J1135" s="88">
        <v>3</v>
      </c>
      <c r="K1135" s="88">
        <v>8</v>
      </c>
      <c r="L1135" s="122">
        <f>SUM(C1135:K1135)</f>
        <v>68</v>
      </c>
    </row>
    <row r="1136" spans="2:15" s="21" customFormat="1" ht="24.95" customHeight="1">
      <c r="B1136" s="139" t="s">
        <v>16</v>
      </c>
      <c r="C1136" s="163">
        <f>SUM(C1132:C1135)</f>
        <v>15</v>
      </c>
      <c r="D1136" s="163">
        <f t="shared" ref="D1136:L1136" si="27">SUM(D1132:D1135)</f>
        <v>65</v>
      </c>
      <c r="E1136" s="163">
        <f t="shared" si="27"/>
        <v>99</v>
      </c>
      <c r="F1136" s="163">
        <f t="shared" si="27"/>
        <v>32</v>
      </c>
      <c r="G1136" s="163">
        <f t="shared" si="27"/>
        <v>18</v>
      </c>
      <c r="H1136" s="163">
        <f t="shared" si="27"/>
        <v>21</v>
      </c>
      <c r="I1136" s="163">
        <f t="shared" si="27"/>
        <v>10</v>
      </c>
      <c r="J1136" s="163">
        <f t="shared" si="27"/>
        <v>13</v>
      </c>
      <c r="K1136" s="163">
        <f t="shared" si="27"/>
        <v>10</v>
      </c>
      <c r="L1136" s="140">
        <f t="shared" si="27"/>
        <v>283</v>
      </c>
    </row>
    <row r="1137" spans="2:12" s="21" customFormat="1" ht="24.95" customHeight="1"/>
    <row r="1138" spans="2:12" s="21" customFormat="1" ht="24.95" customHeight="1"/>
    <row r="1139" spans="2:12" s="21" customFormat="1" ht="24.95" customHeight="1"/>
    <row r="1140" spans="2:12" s="21" customFormat="1" ht="24.95" customHeight="1"/>
    <row r="1141" spans="2:12" s="21" customFormat="1" ht="24.95" customHeight="1"/>
    <row r="1142" spans="2:12" s="21" customFormat="1" ht="24.95" customHeight="1"/>
    <row r="1143" spans="2:12" s="21" customFormat="1" ht="24.95" customHeight="1"/>
    <row r="1144" spans="2:12" s="21" customFormat="1" ht="24.95" customHeight="1"/>
    <row r="1145" spans="2:12" s="21" customFormat="1" ht="24.95" customHeight="1"/>
    <row r="1146" spans="2:12" s="21" customFormat="1" ht="24.95" customHeight="1"/>
    <row r="1147" spans="2:12" s="21" customFormat="1" ht="24.95" customHeight="1"/>
    <row r="1148" spans="2:12" s="21" customFormat="1" ht="24.95" customHeight="1"/>
    <row r="1149" spans="2:12" s="21" customFormat="1" ht="24.95" customHeight="1">
      <c r="C1149" s="284" t="s">
        <v>89</v>
      </c>
      <c r="D1149" s="284"/>
      <c r="E1149" s="284"/>
      <c r="F1149" s="284"/>
      <c r="G1149" s="284"/>
      <c r="H1149" s="284"/>
      <c r="I1149" s="284"/>
      <c r="J1149" s="284"/>
      <c r="K1149" s="284"/>
      <c r="L1149" s="284"/>
    </row>
    <row r="1150" spans="2:12" s="21" customFormat="1" ht="24.95" customHeight="1">
      <c r="B1150" s="128" t="s">
        <v>35</v>
      </c>
      <c r="C1150" s="124" t="s">
        <v>5</v>
      </c>
      <c r="D1150" s="124" t="s">
        <v>26</v>
      </c>
      <c r="E1150" s="124" t="s">
        <v>27</v>
      </c>
      <c r="F1150" s="124" t="s">
        <v>8</v>
      </c>
      <c r="G1150" s="124" t="s">
        <v>9</v>
      </c>
      <c r="H1150" s="124" t="s">
        <v>10</v>
      </c>
      <c r="I1150" s="124" t="s">
        <v>11</v>
      </c>
      <c r="J1150" s="124" t="s">
        <v>12</v>
      </c>
      <c r="K1150" s="124" t="s">
        <v>13</v>
      </c>
      <c r="L1150" s="124" t="s">
        <v>16</v>
      </c>
    </row>
    <row r="1151" spans="2:12" s="21" customFormat="1" ht="24.95" customHeight="1">
      <c r="B1151" s="34" t="s">
        <v>87</v>
      </c>
      <c r="C1151" s="96">
        <v>410</v>
      </c>
      <c r="D1151" s="96">
        <v>787</v>
      </c>
      <c r="E1151" s="96">
        <v>845</v>
      </c>
      <c r="F1151" s="96">
        <v>250</v>
      </c>
      <c r="G1151" s="96">
        <v>131</v>
      </c>
      <c r="H1151" s="96">
        <v>338</v>
      </c>
      <c r="I1151" s="96">
        <v>60</v>
      </c>
      <c r="J1151" s="96">
        <v>147</v>
      </c>
      <c r="K1151" s="96">
        <v>0</v>
      </c>
      <c r="L1151" s="122">
        <f>SUM(C1151:K1151)</f>
        <v>2968</v>
      </c>
    </row>
    <row r="1152" spans="2:12" s="21" customFormat="1" ht="24.95" customHeight="1">
      <c r="B1152" s="34" t="s">
        <v>86</v>
      </c>
      <c r="C1152" s="96">
        <v>389</v>
      </c>
      <c r="D1152" s="96">
        <v>1216</v>
      </c>
      <c r="E1152" s="96">
        <v>1497</v>
      </c>
      <c r="F1152" s="96">
        <v>371</v>
      </c>
      <c r="G1152" s="96">
        <v>408</v>
      </c>
      <c r="H1152" s="96">
        <v>1230</v>
      </c>
      <c r="I1152" s="96">
        <v>318</v>
      </c>
      <c r="J1152" s="96">
        <v>336</v>
      </c>
      <c r="K1152" s="96">
        <v>17</v>
      </c>
      <c r="L1152" s="122">
        <f>SUM(C1152:K1152)</f>
        <v>5782</v>
      </c>
    </row>
    <row r="1153" spans="2:12" s="21" customFormat="1" ht="24.95" customHeight="1">
      <c r="B1153" s="79" t="s">
        <v>116</v>
      </c>
      <c r="C1153" s="88">
        <v>0</v>
      </c>
      <c r="D1153" s="88">
        <v>251</v>
      </c>
      <c r="E1153" s="88">
        <v>349</v>
      </c>
      <c r="F1153" s="88">
        <v>334</v>
      </c>
      <c r="G1153" s="88">
        <v>0</v>
      </c>
      <c r="H1153" s="88">
        <v>0</v>
      </c>
      <c r="I1153" s="88">
        <v>0</v>
      </c>
      <c r="J1153" s="88">
        <v>0</v>
      </c>
      <c r="K1153" s="88">
        <v>0</v>
      </c>
      <c r="L1153" s="122">
        <f>SUM(C1153:K1153)</f>
        <v>934</v>
      </c>
    </row>
    <row r="1154" spans="2:12" s="21" customFormat="1" ht="24.95" customHeight="1">
      <c r="B1154" s="79" t="s">
        <v>88</v>
      </c>
      <c r="C1154" s="88">
        <v>0</v>
      </c>
      <c r="D1154" s="88">
        <v>475</v>
      </c>
      <c r="E1154" s="88">
        <v>1138</v>
      </c>
      <c r="F1154" s="88">
        <v>270</v>
      </c>
      <c r="G1154" s="88">
        <v>44</v>
      </c>
      <c r="H1154" s="88">
        <v>0</v>
      </c>
      <c r="I1154" s="88">
        <v>0</v>
      </c>
      <c r="J1154" s="88">
        <v>93</v>
      </c>
      <c r="K1154" s="88">
        <v>145</v>
      </c>
      <c r="L1154" s="122">
        <f>SUM(C1154:K1154)</f>
        <v>2165</v>
      </c>
    </row>
    <row r="1155" spans="2:12" s="21" customFormat="1" ht="24.95" customHeight="1">
      <c r="B1155" s="141" t="s">
        <v>16</v>
      </c>
      <c r="C1155" s="164">
        <f t="shared" ref="C1155:L1155" si="28">SUM(C1151:C1154)</f>
        <v>799</v>
      </c>
      <c r="D1155" s="164">
        <f t="shared" si="28"/>
        <v>2729</v>
      </c>
      <c r="E1155" s="164">
        <f t="shared" si="28"/>
        <v>3829</v>
      </c>
      <c r="F1155" s="164">
        <f t="shared" si="28"/>
        <v>1225</v>
      </c>
      <c r="G1155" s="164">
        <f t="shared" si="28"/>
        <v>583</v>
      </c>
      <c r="H1155" s="164">
        <f t="shared" si="28"/>
        <v>1568</v>
      </c>
      <c r="I1155" s="164">
        <f t="shared" si="28"/>
        <v>378</v>
      </c>
      <c r="J1155" s="164">
        <f t="shared" si="28"/>
        <v>576</v>
      </c>
      <c r="K1155" s="164">
        <f t="shared" si="28"/>
        <v>162</v>
      </c>
      <c r="L1155" s="132">
        <f t="shared" si="28"/>
        <v>11849</v>
      </c>
    </row>
    <row r="1156" spans="2:12" s="21" customFormat="1" ht="24.95" customHeight="1"/>
    <row r="1157" spans="2:12" s="21" customFormat="1" ht="24.95" customHeight="1"/>
    <row r="1158" spans="2:12" s="21" customFormat="1" ht="24.95" customHeight="1"/>
    <row r="1159" spans="2:12" s="21" customFormat="1" ht="24.95" customHeight="1"/>
    <row r="1160" spans="2:12" s="21" customFormat="1" ht="24.95" customHeight="1"/>
    <row r="1161" spans="2:12" s="21" customFormat="1" ht="24.95" customHeight="1"/>
    <row r="1162" spans="2:12" s="21" customFormat="1" ht="24.95" customHeight="1"/>
    <row r="1163" spans="2:12" s="21" customFormat="1" ht="24.95" customHeight="1"/>
    <row r="1164" spans="2:12" s="21" customFormat="1" ht="24.95" customHeight="1"/>
    <row r="1165" spans="2:12" s="21" customFormat="1" ht="24.95" customHeight="1"/>
    <row r="1166" spans="2:12" s="21" customFormat="1" ht="24.95" customHeight="1"/>
    <row r="1167" spans="2:12" s="21" customFormat="1" ht="24.95" customHeight="1"/>
    <row r="1168" spans="2:12" s="21" customFormat="1" ht="24.95" customHeight="1"/>
    <row r="1169" s="21" customFormat="1" ht="24.95" customHeight="1"/>
    <row r="1170" s="21" customFormat="1" ht="24.95" customHeight="1"/>
    <row r="1171" s="21" customFormat="1" ht="24.95" customHeight="1"/>
    <row r="1172" s="21" customFormat="1" ht="24.95" customHeight="1"/>
    <row r="1173" s="21" customFormat="1" ht="24.95" customHeight="1"/>
    <row r="1174" s="21" customFormat="1" ht="24.95" customHeight="1"/>
    <row r="1175" s="21" customFormat="1" ht="24.95" customHeight="1"/>
    <row r="1176" s="21" customFormat="1" ht="24.95" customHeight="1"/>
    <row r="1177" s="21" customFormat="1" ht="24.95" customHeight="1"/>
    <row r="1178" s="21" customFormat="1" ht="24.95" customHeight="1"/>
    <row r="1179" s="21" customFormat="1" ht="24.95" customHeight="1"/>
    <row r="1180" s="21" customFormat="1" ht="24.95" customHeight="1"/>
    <row r="1181" s="21" customFormat="1" ht="24.95" customHeight="1"/>
    <row r="1182" s="21" customFormat="1" ht="24.95" customHeight="1"/>
    <row r="1183" s="21" customFormat="1" ht="24.95" customHeight="1"/>
    <row r="1184" s="21" customFormat="1" ht="24.95" customHeight="1"/>
    <row r="1185" spans="2:15" s="21" customFormat="1" ht="24.95" customHeight="1"/>
    <row r="1186" spans="2:15" s="21" customFormat="1" ht="24.95" customHeight="1"/>
    <row r="1187" spans="2:15" s="21" customFormat="1" ht="24.95" customHeight="1"/>
    <row r="1188" spans="2:15" s="21" customFormat="1" ht="24.95" customHeight="1"/>
    <row r="1189" spans="2:15" s="21" customFormat="1" ht="24.95" customHeight="1"/>
    <row r="1190" spans="2:15" ht="24.95" customHeight="1"/>
    <row r="1191" spans="2:15" ht="24.95" customHeight="1">
      <c r="O1191" s="48">
        <v>15</v>
      </c>
    </row>
    <row r="1192" spans="2:15" ht="39.950000000000003" customHeight="1">
      <c r="B1192" s="233" t="s">
        <v>132</v>
      </c>
      <c r="C1192" s="233"/>
      <c r="D1192" s="233"/>
      <c r="E1192" s="233"/>
      <c r="F1192" s="233"/>
      <c r="G1192" s="233"/>
      <c r="H1192" s="233"/>
      <c r="I1192" s="233"/>
      <c r="J1192" s="233"/>
      <c r="K1192" s="233"/>
      <c r="L1192" s="233"/>
      <c r="M1192" s="233"/>
      <c r="N1192" s="233"/>
      <c r="O1192" s="233"/>
    </row>
    <row r="1193" spans="2:15" ht="15" customHeight="1"/>
    <row r="1194" spans="2:15" ht="24.95" customHeight="1">
      <c r="B1194" s="128" t="s">
        <v>72</v>
      </c>
      <c r="C1194" s="128" t="s">
        <v>5</v>
      </c>
      <c r="D1194" s="128" t="s">
        <v>26</v>
      </c>
      <c r="E1194" s="128" t="s">
        <v>27</v>
      </c>
      <c r="F1194" s="128" t="s">
        <v>8</v>
      </c>
      <c r="G1194" s="128" t="s">
        <v>9</v>
      </c>
      <c r="H1194" s="128" t="s">
        <v>10</v>
      </c>
      <c r="I1194" s="128" t="s">
        <v>11</v>
      </c>
      <c r="J1194" s="128" t="s">
        <v>12</v>
      </c>
      <c r="K1194" s="128" t="s">
        <v>13</v>
      </c>
      <c r="L1194" s="128" t="s">
        <v>16</v>
      </c>
    </row>
    <row r="1195" spans="2:15" ht="24.95" customHeight="1">
      <c r="B1195" s="92" t="s">
        <v>28</v>
      </c>
      <c r="C1195" s="96">
        <v>595</v>
      </c>
      <c r="D1195" s="96">
        <v>835</v>
      </c>
      <c r="E1195" s="96">
        <v>1222</v>
      </c>
      <c r="F1195" s="96">
        <v>352</v>
      </c>
      <c r="G1195" s="96">
        <v>688</v>
      </c>
      <c r="H1195" s="96">
        <v>522</v>
      </c>
      <c r="I1195" s="96">
        <v>321</v>
      </c>
      <c r="J1195" s="96">
        <v>842</v>
      </c>
      <c r="K1195" s="96">
        <v>421</v>
      </c>
      <c r="L1195" s="122">
        <f>SUM(C1195:K1195)</f>
        <v>5798</v>
      </c>
    </row>
    <row r="1196" spans="2:15" ht="24.95" customHeight="1">
      <c r="B1196" s="92" t="s">
        <v>35</v>
      </c>
      <c r="C1196" s="96">
        <v>57689</v>
      </c>
      <c r="D1196" s="96">
        <v>70378</v>
      </c>
      <c r="E1196" s="96">
        <v>75819</v>
      </c>
      <c r="F1196" s="96">
        <v>32419</v>
      </c>
      <c r="G1196" s="96">
        <v>52522</v>
      </c>
      <c r="H1196" s="96">
        <v>58228</v>
      </c>
      <c r="I1196" s="96">
        <v>27092</v>
      </c>
      <c r="J1196" s="96">
        <v>89921</v>
      </c>
      <c r="K1196" s="96">
        <v>36966</v>
      </c>
      <c r="L1196" s="122">
        <f>SUM(C1196:K1196)</f>
        <v>501034</v>
      </c>
    </row>
    <row r="1197" spans="2:15" ht="24.95" customHeight="1">
      <c r="B1197" s="34"/>
      <c r="C1197" s="96"/>
      <c r="D1197" s="96"/>
      <c r="E1197" s="96"/>
      <c r="F1197" s="96"/>
      <c r="G1197" s="96"/>
      <c r="H1197" s="96"/>
      <c r="I1197" s="96"/>
      <c r="J1197" s="96"/>
      <c r="K1197" s="96"/>
      <c r="L1197" s="83"/>
      <c r="N1197" s="95"/>
    </row>
    <row r="1198" spans="2:15" ht="24.95" customHeight="1">
      <c r="B1198" s="34"/>
      <c r="C1198" s="35"/>
      <c r="D1198" s="35"/>
      <c r="E1198" s="35"/>
      <c r="F1198" s="35"/>
      <c r="G1198" s="35"/>
      <c r="H1198" s="35"/>
      <c r="I1198" s="35"/>
      <c r="J1198" s="35"/>
      <c r="K1198" s="35"/>
      <c r="L1198" s="36"/>
    </row>
    <row r="1199" spans="2:15" ht="24.95" customHeight="1">
      <c r="B1199" s="34"/>
      <c r="C1199" s="35"/>
      <c r="D1199" s="35"/>
      <c r="E1199" s="35"/>
      <c r="F1199" s="35"/>
      <c r="G1199" s="35"/>
      <c r="H1199" s="35"/>
      <c r="I1199" s="35"/>
      <c r="J1199" s="35"/>
      <c r="K1199" s="35"/>
      <c r="L1199" s="36"/>
    </row>
    <row r="1200" spans="2:15" ht="24.95" customHeight="1"/>
    <row r="1201" spans="3:13" ht="24.95" customHeight="1"/>
    <row r="1202" spans="3:13" ht="24.95" customHeight="1"/>
    <row r="1203" spans="3:13" ht="24.95" customHeight="1"/>
    <row r="1204" spans="3:13" ht="24.95" customHeight="1"/>
    <row r="1205" spans="3:13" ht="24.95" customHeight="1"/>
    <row r="1206" spans="3:13" ht="24.95" customHeight="1"/>
    <row r="1207" spans="3:13" ht="24.95" customHeight="1"/>
    <row r="1208" spans="3:13" ht="24.95" customHeight="1"/>
    <row r="1209" spans="3:13" ht="24.95" customHeight="1">
      <c r="C1209" s="68"/>
      <c r="D1209" s="68"/>
      <c r="E1209" s="68"/>
      <c r="F1209" s="68"/>
      <c r="G1209" s="68"/>
      <c r="H1209" s="68"/>
      <c r="I1209" s="68"/>
      <c r="J1209" s="68"/>
      <c r="K1209" s="68"/>
      <c r="L1209" s="68"/>
      <c r="M1209" s="68"/>
    </row>
    <row r="1210" spans="3:13" ht="24.95" customHeight="1">
      <c r="C1210" s="68"/>
      <c r="D1210" s="68"/>
      <c r="E1210" s="68"/>
      <c r="F1210" s="68"/>
      <c r="G1210" s="68"/>
      <c r="H1210" s="68"/>
      <c r="I1210" s="68"/>
      <c r="J1210" s="68"/>
      <c r="K1210" s="68"/>
      <c r="L1210" s="68"/>
      <c r="M1210" s="68"/>
    </row>
    <row r="1211" spans="3:13" ht="24.95" customHeight="1">
      <c r="C1211" s="68"/>
      <c r="D1211" s="68"/>
      <c r="E1211" s="68"/>
      <c r="F1211" s="68"/>
      <c r="G1211" s="68"/>
      <c r="H1211" s="68"/>
      <c r="I1211" s="68"/>
      <c r="J1211" s="68"/>
      <c r="K1211" s="68"/>
      <c r="L1211" s="68"/>
      <c r="M1211" s="68"/>
    </row>
    <row r="1212" spans="3:13" ht="24.95" customHeight="1">
      <c r="C1212" s="68"/>
      <c r="D1212" s="68"/>
      <c r="E1212" s="68"/>
      <c r="F1212" s="68"/>
      <c r="G1212" s="68"/>
      <c r="H1212" s="68"/>
      <c r="I1212" s="68"/>
      <c r="J1212" s="68"/>
      <c r="K1212" s="68"/>
      <c r="L1212" s="68"/>
      <c r="M1212" s="68"/>
    </row>
    <row r="1213" spans="3:13" ht="24.95" customHeight="1">
      <c r="C1213" s="68"/>
      <c r="D1213" s="68"/>
      <c r="E1213" s="68"/>
      <c r="F1213" s="68"/>
      <c r="G1213" s="68"/>
      <c r="H1213" s="68"/>
      <c r="I1213" s="68"/>
      <c r="J1213" s="68"/>
      <c r="K1213" s="68"/>
      <c r="L1213" s="68"/>
      <c r="M1213" s="68"/>
    </row>
    <row r="1214" spans="3:13" ht="24.95" customHeight="1">
      <c r="C1214" s="68"/>
      <c r="D1214" s="68"/>
      <c r="E1214" s="68"/>
      <c r="F1214" s="68"/>
      <c r="G1214" s="68"/>
      <c r="H1214" s="68"/>
      <c r="I1214" s="68"/>
      <c r="J1214" s="68"/>
      <c r="K1214" s="68"/>
      <c r="L1214" s="68"/>
      <c r="M1214" s="68"/>
    </row>
    <row r="1215" spans="3:13" ht="24.95" customHeight="1">
      <c r="C1215" s="68"/>
      <c r="D1215" s="68"/>
      <c r="E1215" s="68"/>
      <c r="F1215" s="68"/>
      <c r="G1215" s="68"/>
      <c r="H1215" s="68"/>
      <c r="I1215" s="68"/>
      <c r="J1215" s="68"/>
      <c r="K1215" s="68"/>
      <c r="L1215" s="68"/>
      <c r="M1215" s="68"/>
    </row>
    <row r="1216" spans="3:13" ht="24.95" customHeight="1">
      <c r="C1216" s="68"/>
      <c r="D1216" s="68"/>
      <c r="E1216" s="68"/>
      <c r="F1216" s="68"/>
      <c r="G1216" s="68"/>
      <c r="H1216" s="68"/>
      <c r="I1216" s="68"/>
      <c r="J1216" s="68"/>
      <c r="K1216" s="68"/>
      <c r="L1216" s="68"/>
      <c r="M1216" s="68"/>
    </row>
    <row r="1217" spans="3:13" ht="24.95" customHeight="1">
      <c r="C1217" s="68"/>
      <c r="D1217" s="68"/>
      <c r="E1217" s="68"/>
      <c r="F1217" s="68"/>
      <c r="G1217" s="68"/>
      <c r="H1217" s="68"/>
      <c r="I1217" s="68"/>
      <c r="J1217" s="68"/>
      <c r="K1217" s="68"/>
      <c r="L1217" s="68"/>
      <c r="M1217" s="68"/>
    </row>
    <row r="1218" spans="3:13" ht="24.95" customHeight="1">
      <c r="C1218" s="68"/>
      <c r="D1218" s="68"/>
      <c r="E1218" s="68"/>
      <c r="F1218" s="68"/>
      <c r="G1218" s="68"/>
      <c r="H1218" s="68"/>
      <c r="I1218" s="68"/>
      <c r="J1218" s="68"/>
      <c r="K1218" s="68"/>
      <c r="L1218" s="68"/>
      <c r="M1218" s="68"/>
    </row>
    <row r="1219" spans="3:13" ht="24.95" customHeight="1">
      <c r="C1219" s="68"/>
      <c r="D1219" s="68"/>
      <c r="E1219" s="68"/>
      <c r="F1219" s="68"/>
      <c r="G1219" s="68"/>
      <c r="H1219" s="68"/>
      <c r="I1219" s="68"/>
      <c r="J1219" s="68"/>
      <c r="K1219" s="68"/>
      <c r="L1219" s="68"/>
      <c r="M1219" s="68"/>
    </row>
    <row r="1220" spans="3:13" ht="24.95" customHeight="1">
      <c r="C1220" s="68"/>
      <c r="D1220" s="68"/>
      <c r="E1220" s="68"/>
      <c r="F1220" s="68"/>
      <c r="G1220" s="68"/>
      <c r="H1220" s="68"/>
      <c r="I1220" s="68"/>
      <c r="J1220" s="68"/>
      <c r="K1220" s="68"/>
      <c r="L1220" s="68"/>
      <c r="M1220" s="68"/>
    </row>
    <row r="1221" spans="3:13" ht="24.95" customHeight="1">
      <c r="C1221" s="68"/>
      <c r="D1221" s="68"/>
      <c r="E1221" s="68"/>
      <c r="F1221" s="68"/>
      <c r="G1221" s="68"/>
      <c r="H1221" s="68"/>
      <c r="I1221" s="68"/>
      <c r="J1221" s="68"/>
      <c r="K1221" s="68"/>
      <c r="L1221" s="68"/>
      <c r="M1221" s="68"/>
    </row>
    <row r="1222" spans="3:13" ht="24.95" customHeight="1">
      <c r="C1222" s="68"/>
      <c r="D1222" s="68"/>
      <c r="E1222" s="68"/>
      <c r="F1222" s="68"/>
      <c r="G1222" s="68"/>
      <c r="H1222" s="68"/>
      <c r="I1222" s="68"/>
      <c r="J1222" s="68"/>
      <c r="K1222" s="68"/>
      <c r="L1222" s="68"/>
      <c r="M1222" s="68"/>
    </row>
    <row r="1223" spans="3:13" ht="24.95" customHeight="1">
      <c r="C1223" s="68"/>
      <c r="D1223" s="68"/>
      <c r="E1223" s="68"/>
      <c r="F1223" s="68"/>
      <c r="G1223" s="68"/>
      <c r="H1223" s="68"/>
      <c r="I1223" s="68"/>
      <c r="J1223" s="68"/>
      <c r="K1223" s="68"/>
      <c r="L1223" s="68"/>
      <c r="M1223" s="68"/>
    </row>
    <row r="1224" spans="3:13" ht="24.95" customHeight="1">
      <c r="C1224" s="68"/>
      <c r="D1224" s="68"/>
      <c r="E1224" s="68"/>
      <c r="F1224" s="68"/>
      <c r="G1224" s="68"/>
      <c r="H1224" s="68"/>
      <c r="I1224" s="68"/>
      <c r="J1224" s="68"/>
      <c r="K1224" s="68"/>
      <c r="L1224" s="68"/>
      <c r="M1224" s="68"/>
    </row>
    <row r="1225" spans="3:13" ht="24.95" customHeight="1">
      <c r="C1225" s="68"/>
      <c r="D1225" s="68"/>
      <c r="E1225" s="68"/>
      <c r="F1225" s="68"/>
      <c r="G1225" s="68"/>
      <c r="H1225" s="68"/>
      <c r="I1225" s="68"/>
      <c r="J1225" s="68"/>
      <c r="K1225" s="68"/>
      <c r="L1225" s="68"/>
      <c r="M1225" s="68"/>
    </row>
    <row r="1226" spans="3:13" ht="24.95" customHeight="1">
      <c r="C1226" s="68"/>
      <c r="D1226" s="68"/>
      <c r="E1226" s="68"/>
      <c r="F1226" s="68"/>
      <c r="G1226" s="68"/>
      <c r="H1226" s="68"/>
      <c r="I1226" s="68"/>
      <c r="J1226" s="68"/>
      <c r="K1226" s="68"/>
      <c r="L1226" s="68"/>
      <c r="M1226" s="68"/>
    </row>
    <row r="1227" spans="3:13" ht="24.95" customHeight="1">
      <c r="C1227" s="68"/>
      <c r="D1227" s="68"/>
      <c r="E1227" s="68"/>
      <c r="F1227" s="68"/>
      <c r="G1227" s="68"/>
      <c r="H1227" s="68"/>
      <c r="I1227" s="68"/>
      <c r="J1227" s="68"/>
      <c r="K1227" s="68"/>
      <c r="L1227" s="68"/>
      <c r="M1227" s="68"/>
    </row>
    <row r="1228" spans="3:13" ht="24.95" customHeight="1">
      <c r="C1228" s="68"/>
      <c r="D1228" s="68"/>
      <c r="E1228" s="68"/>
      <c r="F1228" s="68"/>
      <c r="G1228" s="68"/>
      <c r="H1228" s="68"/>
      <c r="I1228" s="68"/>
      <c r="J1228" s="68"/>
      <c r="K1228" s="68"/>
      <c r="L1228" s="68"/>
      <c r="M1228" s="68"/>
    </row>
    <row r="1229" spans="3:13" ht="24.95" customHeight="1">
      <c r="C1229" s="68"/>
      <c r="D1229" s="68"/>
      <c r="E1229" s="68"/>
      <c r="F1229" s="68"/>
      <c r="G1229" s="68"/>
      <c r="H1229" s="68"/>
      <c r="I1229" s="68"/>
      <c r="J1229" s="68"/>
      <c r="K1229" s="68"/>
      <c r="L1229" s="68"/>
      <c r="M1229" s="68"/>
    </row>
    <row r="1230" spans="3:13" ht="24.95" customHeight="1">
      <c r="C1230" s="68"/>
      <c r="D1230" s="68"/>
      <c r="E1230" s="68"/>
      <c r="F1230" s="68"/>
      <c r="G1230" s="68"/>
      <c r="H1230" s="68"/>
      <c r="I1230" s="68"/>
      <c r="J1230" s="68"/>
      <c r="K1230" s="68"/>
      <c r="L1230" s="68"/>
      <c r="M1230" s="68"/>
    </row>
    <row r="1231" spans="3:13" ht="24.95" customHeight="1">
      <c r="C1231" s="68"/>
      <c r="D1231" s="68"/>
      <c r="E1231" s="68"/>
      <c r="F1231" s="68"/>
      <c r="G1231" s="68"/>
      <c r="H1231" s="68"/>
      <c r="I1231" s="68"/>
      <c r="J1231" s="68"/>
      <c r="K1231" s="68"/>
      <c r="L1231" s="68"/>
      <c r="M1231" s="68"/>
    </row>
    <row r="1232" spans="3:13" ht="24.95" customHeight="1">
      <c r="C1232" s="68"/>
      <c r="D1232" s="68"/>
      <c r="E1232" s="68"/>
      <c r="F1232" s="68"/>
      <c r="G1232" s="68"/>
      <c r="H1232" s="68"/>
      <c r="I1232" s="68"/>
      <c r="J1232" s="68"/>
      <c r="K1232" s="68"/>
      <c r="L1232" s="68"/>
      <c r="M1232" s="68"/>
    </row>
    <row r="1233" spans="3:13" ht="24.95" customHeight="1">
      <c r="C1233" s="68"/>
      <c r="D1233" s="68"/>
      <c r="E1233" s="68"/>
      <c r="F1233" s="68"/>
      <c r="G1233" s="68"/>
      <c r="H1233" s="68"/>
      <c r="I1233" s="68"/>
      <c r="J1233" s="68"/>
      <c r="K1233" s="68"/>
      <c r="L1233" s="68"/>
      <c r="M1233" s="68"/>
    </row>
    <row r="1234" spans="3:13" ht="24.95" customHeight="1">
      <c r="C1234" s="68"/>
      <c r="D1234" s="68"/>
      <c r="E1234" s="68"/>
      <c r="F1234" s="68"/>
      <c r="G1234" s="68"/>
      <c r="H1234" s="68"/>
      <c r="I1234" s="68"/>
      <c r="J1234" s="68"/>
      <c r="K1234" s="68"/>
      <c r="L1234" s="68"/>
      <c r="M1234" s="68"/>
    </row>
    <row r="1235" spans="3:13" ht="24.95" customHeight="1">
      <c r="C1235" s="68"/>
      <c r="D1235" s="68"/>
      <c r="E1235" s="68"/>
      <c r="F1235" s="68"/>
      <c r="G1235" s="68"/>
      <c r="H1235" s="68"/>
      <c r="I1235" s="68"/>
      <c r="J1235" s="68"/>
      <c r="K1235" s="68"/>
      <c r="L1235" s="68"/>
      <c r="M1235" s="68"/>
    </row>
    <row r="1236" spans="3:13" ht="24.95" customHeight="1">
      <c r="C1236" s="68"/>
      <c r="D1236" s="68"/>
      <c r="E1236" s="68"/>
      <c r="F1236" s="68"/>
      <c r="G1236" s="68"/>
      <c r="H1236" s="68"/>
      <c r="I1236" s="68"/>
      <c r="J1236" s="68"/>
      <c r="K1236" s="68"/>
      <c r="L1236" s="68"/>
      <c r="M1236" s="68"/>
    </row>
    <row r="1237" spans="3:13" ht="24.95" customHeight="1">
      <c r="C1237" s="68"/>
      <c r="D1237" s="68"/>
      <c r="E1237" s="68"/>
      <c r="F1237" s="68"/>
      <c r="G1237" s="68"/>
      <c r="H1237" s="68"/>
      <c r="I1237" s="68"/>
      <c r="J1237" s="68"/>
      <c r="K1237" s="68"/>
      <c r="L1237" s="68"/>
      <c r="M1237" s="68"/>
    </row>
    <row r="1238" spans="3:13" ht="24.95" customHeight="1">
      <c r="C1238" s="68"/>
      <c r="D1238" s="68"/>
      <c r="E1238" s="68"/>
      <c r="F1238" s="68"/>
      <c r="G1238" s="68"/>
      <c r="H1238" s="68"/>
      <c r="I1238" s="68"/>
      <c r="J1238" s="68"/>
      <c r="K1238" s="68"/>
      <c r="L1238" s="68"/>
      <c r="M1238" s="68"/>
    </row>
    <row r="1239" spans="3:13" ht="24.95" customHeight="1">
      <c r="C1239" s="68"/>
      <c r="D1239" s="68"/>
      <c r="E1239" s="68"/>
      <c r="F1239" s="68"/>
      <c r="G1239" s="68"/>
      <c r="H1239" s="68"/>
      <c r="I1239" s="68"/>
      <c r="J1239" s="68"/>
      <c r="K1239" s="68"/>
      <c r="L1239" s="68"/>
      <c r="M1239" s="68"/>
    </row>
    <row r="1240" spans="3:13" ht="24.95" customHeight="1">
      <c r="C1240" s="68"/>
      <c r="D1240" s="68"/>
      <c r="E1240" s="68"/>
      <c r="F1240" s="68"/>
      <c r="G1240" s="68"/>
      <c r="H1240" s="68"/>
      <c r="I1240" s="68"/>
      <c r="J1240" s="68"/>
      <c r="K1240" s="68"/>
      <c r="L1240" s="68"/>
      <c r="M1240" s="68"/>
    </row>
    <row r="1241" spans="3:13" ht="24.95" customHeight="1">
      <c r="C1241" s="68"/>
      <c r="D1241" s="68"/>
      <c r="E1241" s="68"/>
      <c r="F1241" s="68"/>
      <c r="G1241" s="68"/>
      <c r="H1241" s="68"/>
      <c r="I1241" s="68"/>
      <c r="J1241" s="68"/>
      <c r="K1241" s="68"/>
      <c r="L1241" s="68"/>
      <c r="M1241" s="68"/>
    </row>
    <row r="1242" spans="3:13" ht="24.95" customHeight="1">
      <c r="C1242" s="68"/>
      <c r="D1242" s="68"/>
      <c r="E1242" s="68"/>
      <c r="F1242" s="68"/>
      <c r="G1242" s="68"/>
      <c r="H1242" s="68"/>
      <c r="I1242" s="68"/>
      <c r="J1242" s="68"/>
      <c r="K1242" s="68"/>
      <c r="L1242" s="68"/>
      <c r="M1242" s="68"/>
    </row>
    <row r="1243" spans="3:13" ht="24.95" customHeight="1">
      <c r="C1243" s="68"/>
      <c r="D1243" s="68"/>
      <c r="E1243" s="68"/>
      <c r="F1243" s="68"/>
      <c r="G1243" s="68"/>
      <c r="H1243" s="68"/>
      <c r="I1243" s="68"/>
      <c r="J1243" s="68"/>
      <c r="K1243" s="68"/>
      <c r="L1243" s="68"/>
      <c r="M1243" s="68"/>
    </row>
    <row r="1244" spans="3:13" ht="24.95" customHeight="1">
      <c r="C1244" s="68"/>
      <c r="D1244" s="68"/>
      <c r="E1244" s="68"/>
      <c r="F1244" s="68"/>
      <c r="G1244" s="68"/>
      <c r="H1244" s="68"/>
      <c r="I1244" s="68"/>
      <c r="J1244" s="68"/>
      <c r="K1244" s="68"/>
      <c r="L1244" s="68"/>
      <c r="M1244" s="68"/>
    </row>
    <row r="1245" spans="3:13" ht="24.95" customHeight="1">
      <c r="C1245" s="68"/>
      <c r="D1245" s="68"/>
      <c r="E1245" s="68"/>
      <c r="F1245" s="68"/>
      <c r="G1245" s="68"/>
      <c r="H1245" s="68"/>
      <c r="I1245" s="68"/>
      <c r="J1245" s="68"/>
      <c r="K1245" s="68"/>
      <c r="L1245" s="68"/>
      <c r="M1245" s="68"/>
    </row>
    <row r="1246" spans="3:13" ht="24.95" customHeight="1">
      <c r="C1246" s="68"/>
      <c r="D1246" s="68"/>
      <c r="E1246" s="68"/>
      <c r="F1246" s="68"/>
      <c r="G1246" s="68"/>
      <c r="H1246" s="68"/>
      <c r="I1246" s="68"/>
      <c r="J1246" s="68"/>
      <c r="K1246" s="68"/>
      <c r="L1246" s="68"/>
      <c r="M1246" s="68"/>
    </row>
    <row r="1247" spans="3:13" ht="24.95" customHeight="1">
      <c r="C1247" s="68"/>
      <c r="D1247" s="68"/>
      <c r="E1247" s="68"/>
      <c r="F1247" s="68"/>
      <c r="G1247" s="68"/>
      <c r="H1247" s="68"/>
      <c r="I1247" s="68"/>
      <c r="J1247" s="68"/>
      <c r="K1247" s="68"/>
      <c r="L1247" s="68"/>
      <c r="M1247" s="68"/>
    </row>
    <row r="1248" spans="3:13" ht="24.95" customHeight="1">
      <c r="C1248" s="68"/>
      <c r="D1248" s="68"/>
      <c r="E1248" s="68"/>
      <c r="F1248" s="68"/>
      <c r="G1248" s="68"/>
      <c r="H1248" s="68"/>
      <c r="I1248" s="68"/>
      <c r="J1248" s="68"/>
      <c r="K1248" s="68"/>
      <c r="L1248" s="68"/>
      <c r="M1248" s="68"/>
    </row>
    <row r="1249" spans="2:15" ht="24.95" customHeight="1">
      <c r="C1249" s="68"/>
      <c r="D1249" s="68"/>
      <c r="E1249" s="68"/>
      <c r="F1249" s="68"/>
      <c r="G1249" s="68"/>
      <c r="H1249" s="68"/>
      <c r="I1249" s="68"/>
      <c r="J1249" s="68"/>
      <c r="K1249" s="68"/>
      <c r="L1249" s="68"/>
      <c r="M1249" s="68"/>
    </row>
    <row r="1250" spans="2:15" ht="24.95" customHeight="1">
      <c r="C1250" s="68"/>
      <c r="D1250" s="68"/>
      <c r="E1250" s="68"/>
      <c r="F1250" s="68"/>
      <c r="G1250" s="68"/>
      <c r="H1250" s="68"/>
      <c r="I1250" s="68"/>
      <c r="J1250" s="68"/>
      <c r="K1250" s="68"/>
      <c r="L1250" s="68"/>
      <c r="M1250" s="68"/>
    </row>
    <row r="1251" spans="2:15" ht="24.95" customHeight="1"/>
    <row r="1252" spans="2:15" ht="24.95" customHeight="1"/>
    <row r="1253" spans="2:15" ht="24.95" customHeight="1"/>
    <row r="1254" spans="2:15" ht="24.95" customHeight="1"/>
    <row r="1255" spans="2:15" ht="24.95" customHeight="1">
      <c r="O1255" s="48">
        <v>16</v>
      </c>
    </row>
    <row r="1256" spans="2:15" ht="24.95" customHeight="1">
      <c r="B1256" s="273" t="s">
        <v>36</v>
      </c>
      <c r="C1256" s="273"/>
      <c r="D1256" s="273"/>
      <c r="E1256" s="273"/>
      <c r="F1256" s="273"/>
      <c r="G1256" s="273"/>
      <c r="H1256" s="273"/>
      <c r="I1256" s="273"/>
      <c r="J1256" s="273"/>
      <c r="K1256" s="273"/>
      <c r="L1256" s="273"/>
      <c r="M1256" s="273"/>
      <c r="N1256" s="273"/>
      <c r="O1256" s="273"/>
    </row>
    <row r="1257" spans="2:15" ht="24.95" customHeight="1">
      <c r="B1257" s="277" t="s">
        <v>37</v>
      </c>
      <c r="C1257" s="277"/>
      <c r="D1257" s="277"/>
      <c r="E1257" s="277"/>
      <c r="F1257" s="277"/>
      <c r="G1257" s="277"/>
      <c r="H1257" s="277"/>
      <c r="I1257" s="277"/>
      <c r="J1257" s="277"/>
      <c r="K1257" s="277"/>
      <c r="L1257" s="277"/>
      <c r="M1257" s="277"/>
      <c r="N1257" s="277"/>
      <c r="O1257" s="277"/>
    </row>
    <row r="1258" spans="2:15" ht="24.95" customHeight="1">
      <c r="B1258" s="110"/>
      <c r="C1258" s="110"/>
      <c r="D1258" s="110"/>
      <c r="E1258" s="110"/>
      <c r="F1258" s="110"/>
      <c r="G1258" s="110"/>
      <c r="H1258" s="110"/>
      <c r="I1258" s="110"/>
      <c r="J1258" s="110"/>
      <c r="K1258" s="110"/>
      <c r="L1258" s="110"/>
      <c r="M1258" s="110"/>
      <c r="N1258" s="110"/>
      <c r="O1258" s="110"/>
    </row>
    <row r="1259" spans="2:15" ht="20.100000000000001" customHeight="1">
      <c r="B1259" s="273" t="s">
        <v>42</v>
      </c>
      <c r="C1259" s="273"/>
      <c r="D1259" s="273"/>
      <c r="E1259" s="273"/>
      <c r="F1259" s="273"/>
      <c r="G1259" s="273"/>
      <c r="H1259" s="273"/>
      <c r="I1259" s="273"/>
      <c r="J1259" s="273"/>
      <c r="K1259" s="273"/>
      <c r="L1259" s="273"/>
      <c r="M1259" s="273"/>
      <c r="N1259" s="273"/>
      <c r="O1259" s="273"/>
    </row>
    <row r="1260" spans="2:15" ht="20.100000000000001" customHeight="1">
      <c r="B1260" s="277" t="s">
        <v>38</v>
      </c>
      <c r="C1260" s="277"/>
      <c r="D1260" s="277"/>
      <c r="E1260" s="277"/>
      <c r="F1260" s="277"/>
      <c r="G1260" s="277"/>
      <c r="H1260" s="277"/>
      <c r="I1260" s="277"/>
      <c r="J1260" s="277"/>
      <c r="K1260" s="277"/>
      <c r="L1260" s="277"/>
      <c r="M1260" s="277"/>
      <c r="N1260" s="277"/>
      <c r="O1260" s="277"/>
    </row>
    <row r="1261" spans="2:15" ht="20.100000000000001" customHeight="1">
      <c r="B1261" s="277" t="s">
        <v>39</v>
      </c>
      <c r="C1261" s="277"/>
      <c r="D1261" s="277"/>
      <c r="E1261" s="277"/>
      <c r="F1261" s="277"/>
      <c r="G1261" s="277"/>
      <c r="H1261" s="277"/>
      <c r="I1261" s="277"/>
      <c r="J1261" s="277"/>
      <c r="K1261" s="277"/>
      <c r="L1261" s="277"/>
      <c r="M1261" s="277"/>
      <c r="N1261" s="277"/>
      <c r="O1261" s="277"/>
    </row>
    <row r="1262" spans="2:15" ht="20.100000000000001" customHeight="1">
      <c r="B1262" s="147"/>
      <c r="C1262" s="147"/>
      <c r="D1262" s="147"/>
      <c r="E1262" s="147"/>
      <c r="F1262" s="147"/>
      <c r="G1262" s="147"/>
      <c r="H1262" s="147"/>
      <c r="I1262" s="147"/>
      <c r="J1262" s="147"/>
      <c r="K1262" s="147"/>
      <c r="L1262" s="147"/>
      <c r="M1262" s="148"/>
      <c r="N1262" s="148"/>
      <c r="O1262" s="148"/>
    </row>
    <row r="1263" spans="2:15" ht="20.100000000000001" customHeight="1">
      <c r="B1263" s="275" t="s">
        <v>40</v>
      </c>
      <c r="C1263" s="275"/>
      <c r="D1263" s="275"/>
      <c r="E1263" s="275"/>
      <c r="F1263" s="275"/>
      <c r="G1263" s="275"/>
      <c r="H1263" s="275"/>
      <c r="I1263" s="275"/>
      <c r="J1263" s="275"/>
      <c r="K1263" s="275"/>
      <c r="L1263" s="275"/>
      <c r="M1263" s="275"/>
      <c r="N1263" s="275"/>
      <c r="O1263" s="275"/>
    </row>
    <row r="1264" spans="2:15" ht="20.100000000000001" customHeight="1">
      <c r="B1264" s="273" t="s">
        <v>59</v>
      </c>
      <c r="C1264" s="273"/>
      <c r="D1264" s="273"/>
      <c r="E1264" s="273"/>
      <c r="F1264" s="273"/>
      <c r="G1264" s="273"/>
      <c r="H1264" s="273"/>
      <c r="I1264" s="273"/>
      <c r="J1264" s="273"/>
      <c r="K1264" s="273"/>
      <c r="L1264" s="273"/>
      <c r="M1264" s="273"/>
      <c r="N1264" s="273"/>
      <c r="O1264" s="273"/>
    </row>
    <row r="1265" spans="2:15" ht="20.100000000000001" customHeight="1">
      <c r="B1265" s="273" t="s">
        <v>60</v>
      </c>
      <c r="C1265" s="273"/>
      <c r="D1265" s="273"/>
      <c r="E1265" s="273"/>
      <c r="F1265" s="273"/>
      <c r="G1265" s="273"/>
      <c r="H1265" s="273"/>
      <c r="I1265" s="273"/>
      <c r="J1265" s="273"/>
      <c r="K1265" s="273"/>
      <c r="L1265" s="273"/>
      <c r="M1265" s="273"/>
      <c r="N1265" s="273"/>
      <c r="O1265" s="273"/>
    </row>
    <row r="1266" spans="2:15" ht="20.100000000000001" customHeight="1">
      <c r="B1266" s="273" t="s">
        <v>61</v>
      </c>
      <c r="C1266" s="273"/>
      <c r="D1266" s="273"/>
      <c r="E1266" s="273"/>
      <c r="F1266" s="273"/>
      <c r="G1266" s="273"/>
      <c r="H1266" s="273"/>
      <c r="I1266" s="273"/>
      <c r="J1266" s="273"/>
      <c r="K1266" s="273"/>
      <c r="L1266" s="273"/>
      <c r="M1266" s="273"/>
      <c r="N1266" s="273"/>
      <c r="O1266" s="273"/>
    </row>
    <row r="1267" spans="2:15" ht="20.100000000000001" customHeight="1">
      <c r="B1267" s="273" t="s">
        <v>62</v>
      </c>
      <c r="C1267" s="273"/>
      <c r="D1267" s="273"/>
      <c r="E1267" s="273"/>
      <c r="F1267" s="273"/>
      <c r="G1267" s="273"/>
      <c r="H1267" s="273"/>
      <c r="I1267" s="273"/>
      <c r="J1267" s="273"/>
      <c r="K1267" s="273"/>
      <c r="L1267" s="273"/>
      <c r="M1267" s="273"/>
      <c r="N1267" s="273"/>
      <c r="O1267" s="273"/>
    </row>
    <row r="1268" spans="2:15" ht="20.100000000000001" customHeight="1">
      <c r="B1268" s="149"/>
      <c r="C1268" s="147"/>
      <c r="D1268" s="274"/>
      <c r="E1268" s="274"/>
      <c r="F1268" s="274"/>
      <c r="G1268" s="274"/>
      <c r="H1268" s="274"/>
      <c r="I1268" s="274"/>
      <c r="J1268" s="274"/>
      <c r="K1268" s="147"/>
      <c r="L1268" s="147"/>
      <c r="M1268" s="148"/>
      <c r="N1268" s="148"/>
      <c r="O1268" s="148"/>
    </row>
    <row r="1269" spans="2:15" ht="20.100000000000001" customHeight="1">
      <c r="B1269" s="275" t="s">
        <v>41</v>
      </c>
      <c r="C1269" s="275"/>
      <c r="D1269" s="275"/>
      <c r="E1269" s="275"/>
      <c r="F1269" s="275"/>
      <c r="G1269" s="275"/>
      <c r="H1269" s="275"/>
      <c r="I1269" s="275"/>
      <c r="J1269" s="275"/>
      <c r="K1269" s="275"/>
      <c r="L1269" s="275"/>
      <c r="M1269" s="275"/>
      <c r="N1269" s="275"/>
      <c r="O1269" s="275"/>
    </row>
    <row r="1270" spans="2:15" ht="19.5" customHeight="1">
      <c r="B1270" s="276" t="s">
        <v>63</v>
      </c>
      <c r="C1270" s="276"/>
      <c r="D1270" s="276"/>
      <c r="E1270" s="276"/>
      <c r="F1270" s="276"/>
      <c r="G1270" s="276"/>
      <c r="H1270" s="276"/>
      <c r="I1270" s="276"/>
      <c r="J1270" s="276"/>
      <c r="K1270" s="276"/>
      <c r="L1270" s="276"/>
      <c r="M1270" s="276"/>
      <c r="N1270" s="276"/>
      <c r="O1270" s="276"/>
    </row>
    <row r="1271" spans="2:15" ht="28.5" customHeight="1">
      <c r="B1271" s="276" t="s">
        <v>178</v>
      </c>
      <c r="C1271" s="276"/>
      <c r="D1271" s="276"/>
      <c r="E1271" s="276"/>
      <c r="F1271" s="276"/>
      <c r="G1271" s="276"/>
      <c r="H1271" s="276"/>
      <c r="I1271" s="276"/>
      <c r="J1271" s="276"/>
      <c r="K1271" s="276"/>
      <c r="L1271" s="276"/>
      <c r="M1271" s="276"/>
      <c r="N1271" s="276"/>
      <c r="O1271" s="276"/>
    </row>
    <row r="1272" spans="2:15" ht="20.100000000000001" customHeight="1">
      <c r="B1272" s="276" t="s">
        <v>64</v>
      </c>
      <c r="C1272" s="276"/>
      <c r="D1272" s="276"/>
      <c r="E1272" s="276"/>
      <c r="F1272" s="276"/>
      <c r="G1272" s="276"/>
      <c r="H1272" s="276"/>
      <c r="I1272" s="276"/>
      <c r="J1272" s="276"/>
      <c r="K1272" s="276"/>
      <c r="L1272" s="276"/>
      <c r="M1272" s="276"/>
      <c r="N1272" s="276"/>
      <c r="O1272" s="276"/>
    </row>
    <row r="1273" spans="2:15" ht="20.100000000000001" customHeight="1">
      <c r="B1273" s="276" t="s">
        <v>65</v>
      </c>
      <c r="C1273" s="276"/>
      <c r="D1273" s="276"/>
      <c r="E1273" s="276"/>
      <c r="F1273" s="276"/>
      <c r="G1273" s="276"/>
      <c r="H1273" s="276"/>
      <c r="I1273" s="276"/>
      <c r="J1273" s="276"/>
      <c r="K1273" s="276"/>
      <c r="L1273" s="276"/>
      <c r="M1273" s="276"/>
      <c r="N1273" s="276"/>
      <c r="O1273" s="276"/>
    </row>
    <row r="1274" spans="2:15" ht="20.100000000000001" customHeight="1">
      <c r="B1274" s="276" t="s">
        <v>66</v>
      </c>
      <c r="C1274" s="276"/>
      <c r="D1274" s="276"/>
      <c r="E1274" s="276"/>
      <c r="F1274" s="276"/>
      <c r="G1274" s="276"/>
      <c r="H1274" s="276"/>
      <c r="I1274" s="276"/>
      <c r="J1274" s="276"/>
      <c r="K1274" s="276"/>
      <c r="L1274" s="276"/>
      <c r="M1274" s="276"/>
      <c r="N1274" s="276"/>
      <c r="O1274" s="276"/>
    </row>
    <row r="1275" spans="2:15" ht="20.100000000000001" customHeight="1">
      <c r="B1275" s="276" t="s">
        <v>67</v>
      </c>
      <c r="C1275" s="276"/>
      <c r="D1275" s="276"/>
      <c r="E1275" s="276"/>
      <c r="F1275" s="276"/>
      <c r="G1275" s="276"/>
      <c r="H1275" s="276"/>
      <c r="I1275" s="276"/>
      <c r="J1275" s="276"/>
      <c r="K1275" s="276"/>
      <c r="L1275" s="276"/>
      <c r="M1275" s="276"/>
      <c r="N1275" s="276"/>
      <c r="O1275" s="276"/>
    </row>
    <row r="1276" spans="2:15" ht="34.5" customHeight="1">
      <c r="B1276" s="280" t="s">
        <v>95</v>
      </c>
      <c r="C1276" s="280"/>
      <c r="D1276" s="280"/>
      <c r="E1276" s="280"/>
      <c r="F1276" s="280"/>
      <c r="G1276" s="280"/>
      <c r="H1276" s="280"/>
      <c r="I1276" s="280"/>
      <c r="J1276" s="280"/>
      <c r="K1276" s="280"/>
      <c r="L1276" s="280"/>
      <c r="M1276" s="280"/>
      <c r="N1276" s="280"/>
      <c r="O1276" s="280"/>
    </row>
    <row r="1277" spans="2:15" ht="20.100000000000001" customHeight="1">
      <c r="B1277" s="149"/>
      <c r="C1277" s="150"/>
      <c r="D1277" s="150"/>
      <c r="E1277" s="150"/>
      <c r="F1277" s="150"/>
      <c r="G1277" s="150"/>
      <c r="H1277" s="150"/>
      <c r="I1277" s="150"/>
      <c r="J1277" s="150"/>
      <c r="K1277" s="150"/>
      <c r="L1277" s="150"/>
      <c r="M1277" s="150"/>
      <c r="N1277" s="150"/>
      <c r="O1277" s="150"/>
    </row>
    <row r="1278" spans="2:15" ht="20.100000000000001" customHeight="1">
      <c r="B1278" s="275" t="s">
        <v>96</v>
      </c>
      <c r="C1278" s="273"/>
      <c r="D1278" s="273"/>
      <c r="E1278" s="273"/>
      <c r="F1278" s="273"/>
      <c r="G1278" s="273"/>
      <c r="H1278" s="273"/>
      <c r="I1278" s="273"/>
      <c r="J1278" s="273"/>
      <c r="K1278" s="273"/>
      <c r="L1278" s="273"/>
      <c r="M1278" s="273"/>
      <c r="N1278" s="273"/>
      <c r="O1278" s="273"/>
    </row>
    <row r="1279" spans="2:15" ht="20.100000000000001" customHeight="1">
      <c r="B1279" s="151"/>
      <c r="C1279" s="151"/>
      <c r="D1279" s="151"/>
      <c r="E1279" s="151"/>
      <c r="F1279" s="151"/>
      <c r="G1279" s="151"/>
      <c r="H1279" s="151"/>
      <c r="I1279" s="151"/>
      <c r="J1279" s="151"/>
      <c r="K1279" s="151"/>
      <c r="L1279" s="151"/>
      <c r="M1279" s="152"/>
      <c r="N1279" s="152"/>
      <c r="O1279" s="152"/>
    </row>
    <row r="1280" spans="2:15" ht="20.100000000000001" customHeight="1">
      <c r="B1280" s="151"/>
      <c r="C1280" s="151"/>
      <c r="D1280" s="151"/>
      <c r="E1280" s="151"/>
      <c r="F1280" s="151"/>
      <c r="G1280" s="151"/>
      <c r="H1280" s="151"/>
      <c r="I1280" s="151"/>
      <c r="J1280" s="151"/>
      <c r="K1280" s="151"/>
      <c r="L1280" s="151"/>
      <c r="M1280" s="152"/>
      <c r="N1280" s="152"/>
      <c r="O1280" s="152"/>
    </row>
    <row r="1281" spans="2:15" ht="20.100000000000001" customHeight="1">
      <c r="B1281" s="151"/>
      <c r="C1281" s="151"/>
      <c r="D1281" s="151"/>
      <c r="E1281" s="151"/>
      <c r="F1281" s="151"/>
      <c r="G1281" s="151"/>
      <c r="H1281" s="151"/>
      <c r="I1281" s="151"/>
      <c r="J1281" s="151"/>
      <c r="K1281" s="151"/>
      <c r="L1281" s="151"/>
      <c r="M1281" s="152"/>
      <c r="N1281" s="110"/>
      <c r="O1281" s="110"/>
    </row>
    <row r="1282" spans="2:15" ht="20.100000000000001" customHeight="1">
      <c r="B1282" s="151"/>
      <c r="C1282" s="151"/>
      <c r="D1282" s="151"/>
      <c r="E1282" s="151"/>
      <c r="F1282" s="151"/>
      <c r="G1282" s="151"/>
      <c r="H1282" s="151"/>
      <c r="I1282" s="151"/>
      <c r="J1282" s="151"/>
      <c r="K1282" s="151"/>
      <c r="L1282" s="151"/>
      <c r="M1282" s="152"/>
      <c r="N1282" s="110"/>
      <c r="O1282" s="110"/>
    </row>
    <row r="1283" spans="2:15" ht="20.100000000000001" customHeight="1">
      <c r="B1283" s="151"/>
      <c r="C1283" s="151"/>
      <c r="D1283" s="151"/>
      <c r="E1283" s="151"/>
      <c r="F1283" s="151"/>
      <c r="G1283" s="151"/>
      <c r="H1283" s="151"/>
      <c r="I1283" s="151"/>
      <c r="J1283" s="151"/>
      <c r="K1283" s="151"/>
      <c r="L1283" s="151"/>
      <c r="M1283" s="152"/>
      <c r="N1283" s="110"/>
      <c r="O1283" s="110"/>
    </row>
    <row r="1284" spans="2:15" ht="20.100000000000001" customHeight="1">
      <c r="B1284" s="151"/>
      <c r="C1284" s="151"/>
      <c r="D1284" s="151"/>
      <c r="E1284" s="151"/>
      <c r="F1284" s="151"/>
      <c r="G1284" s="151"/>
      <c r="H1284" s="151"/>
      <c r="I1284" s="151"/>
      <c r="J1284" s="151"/>
      <c r="K1284" s="151"/>
      <c r="L1284" s="151"/>
      <c r="M1284" s="152"/>
      <c r="N1284" s="110"/>
      <c r="O1284" s="110"/>
    </row>
    <row r="1285" spans="2:15" ht="20.100000000000001" customHeight="1">
      <c r="B1285" s="151"/>
      <c r="C1285" s="151"/>
      <c r="D1285" s="151"/>
      <c r="E1285" s="151"/>
      <c r="F1285" s="151"/>
      <c r="G1285" s="151"/>
      <c r="H1285" s="151"/>
      <c r="I1285" s="151"/>
      <c r="J1285" s="151"/>
      <c r="K1285" s="151"/>
      <c r="L1285" s="151"/>
      <c r="M1285" s="152"/>
      <c r="N1285" s="110"/>
      <c r="O1285" s="110"/>
    </row>
    <row r="1286" spans="2:15" ht="20.100000000000001" customHeight="1">
      <c r="B1286" s="151"/>
      <c r="C1286" s="151"/>
      <c r="D1286" s="151"/>
      <c r="E1286" s="151"/>
      <c r="F1286" s="151"/>
      <c r="G1286" s="151"/>
      <c r="H1286" s="151"/>
      <c r="I1286" s="151"/>
      <c r="J1286" s="151"/>
      <c r="K1286" s="151"/>
      <c r="L1286" s="151"/>
      <c r="M1286" s="152"/>
      <c r="N1286" s="110"/>
      <c r="O1286" s="110"/>
    </row>
    <row r="1287" spans="2:15" ht="20.100000000000001" customHeight="1">
      <c r="B1287" s="151"/>
      <c r="C1287" s="151"/>
      <c r="D1287" s="151"/>
      <c r="E1287" s="151"/>
      <c r="F1287" s="151"/>
      <c r="G1287" s="151"/>
      <c r="H1287" s="151"/>
      <c r="I1287" s="151"/>
      <c r="J1287" s="151"/>
      <c r="K1287" s="151"/>
      <c r="L1287" s="151"/>
      <c r="M1287" s="152"/>
      <c r="N1287" s="110"/>
      <c r="O1287" s="110"/>
    </row>
    <row r="1288" spans="2:15" ht="20.100000000000001" customHeight="1">
      <c r="B1288" s="151"/>
      <c r="C1288" s="151"/>
      <c r="D1288" s="151"/>
      <c r="E1288" s="151"/>
      <c r="F1288" s="151"/>
      <c r="G1288" s="151"/>
      <c r="H1288" s="151"/>
      <c r="I1288" s="151"/>
      <c r="J1288" s="151"/>
      <c r="K1288" s="151"/>
      <c r="L1288" s="151"/>
      <c r="M1288" s="152"/>
      <c r="N1288" s="110"/>
      <c r="O1288" s="110"/>
    </row>
    <row r="1289" spans="2:15" ht="20.100000000000001" customHeight="1">
      <c r="B1289" s="151"/>
      <c r="C1289" s="151"/>
      <c r="D1289" s="151"/>
      <c r="E1289" s="151"/>
      <c r="F1289" s="151"/>
      <c r="G1289" s="151"/>
      <c r="H1289" s="151"/>
      <c r="I1289" s="151"/>
      <c r="J1289" s="151"/>
      <c r="K1289" s="151"/>
      <c r="L1289" s="151"/>
      <c r="M1289" s="152"/>
      <c r="N1289" s="110"/>
      <c r="O1289" s="110"/>
    </row>
    <row r="1290" spans="2:15" ht="20.100000000000001" customHeight="1">
      <c r="B1290" s="151"/>
      <c r="C1290" s="151"/>
      <c r="D1290" s="151"/>
      <c r="E1290" s="151"/>
      <c r="F1290" s="151"/>
      <c r="G1290" s="151"/>
      <c r="H1290" s="151"/>
      <c r="I1290" s="151"/>
      <c r="J1290" s="151"/>
      <c r="K1290" s="151"/>
      <c r="L1290" s="151"/>
      <c r="M1290" s="152"/>
      <c r="N1290" s="110"/>
      <c r="O1290" s="110"/>
    </row>
    <row r="1291" spans="2:15" ht="20.100000000000001" customHeight="1">
      <c r="B1291" s="151"/>
      <c r="C1291" s="151"/>
      <c r="D1291" s="151"/>
      <c r="E1291" s="151"/>
      <c r="F1291" s="151"/>
      <c r="G1291" s="151"/>
      <c r="H1291" s="151"/>
      <c r="I1291" s="151"/>
      <c r="J1291" s="151"/>
      <c r="K1291" s="151"/>
      <c r="L1291" s="151"/>
      <c r="M1291" s="152"/>
      <c r="N1291" s="110"/>
      <c r="O1291" s="110"/>
    </row>
    <row r="1292" spans="2:15" ht="20.100000000000001" customHeight="1">
      <c r="B1292" s="151"/>
      <c r="C1292" s="151"/>
      <c r="D1292" s="151"/>
      <c r="E1292" s="151"/>
      <c r="F1292" s="151"/>
      <c r="G1292" s="151"/>
      <c r="H1292" s="151"/>
      <c r="I1292" s="151"/>
      <c r="J1292" s="151"/>
      <c r="K1292" s="151"/>
      <c r="L1292" s="151"/>
      <c r="M1292" s="152"/>
      <c r="N1292" s="110"/>
      <c r="O1292" s="110"/>
    </row>
    <row r="1293" spans="2:15" ht="20.100000000000001" customHeight="1">
      <c r="B1293" s="151"/>
      <c r="C1293" s="151"/>
      <c r="D1293" s="151"/>
      <c r="E1293" s="151"/>
      <c r="F1293" s="151"/>
      <c r="G1293" s="151"/>
      <c r="H1293" s="151"/>
      <c r="I1293" s="151"/>
      <c r="J1293" s="151"/>
      <c r="K1293" s="151"/>
      <c r="L1293" s="151"/>
      <c r="M1293" s="152"/>
      <c r="N1293" s="110"/>
      <c r="O1293" s="110"/>
    </row>
    <row r="1294" spans="2:15" ht="20.100000000000001" customHeight="1">
      <c r="B1294" s="151"/>
      <c r="C1294" s="151"/>
      <c r="D1294" s="151"/>
      <c r="E1294" s="151"/>
      <c r="F1294" s="151"/>
      <c r="G1294" s="151"/>
      <c r="H1294" s="151"/>
      <c r="I1294" s="151"/>
      <c r="J1294" s="151"/>
      <c r="K1294" s="151"/>
      <c r="L1294" s="151"/>
      <c r="M1294" s="152"/>
      <c r="N1294" s="110"/>
      <c r="O1294" s="110"/>
    </row>
    <row r="1295" spans="2:15" ht="20.100000000000001" customHeight="1">
      <c r="B1295" s="151"/>
      <c r="C1295" s="151"/>
      <c r="D1295" s="151"/>
      <c r="E1295" s="151"/>
      <c r="F1295" s="151"/>
      <c r="G1295" s="151"/>
      <c r="H1295" s="151"/>
      <c r="I1295" s="151"/>
      <c r="J1295" s="151"/>
      <c r="K1295" s="151"/>
      <c r="L1295" s="151"/>
      <c r="M1295" s="152"/>
      <c r="N1295" s="110"/>
      <c r="O1295" s="110"/>
    </row>
    <row r="1296" spans="2:15" ht="20.100000000000001" customHeight="1">
      <c r="B1296" s="151"/>
      <c r="C1296" s="151"/>
      <c r="D1296" s="151"/>
      <c r="E1296" s="151"/>
      <c r="F1296" s="151"/>
      <c r="G1296" s="151"/>
      <c r="H1296" s="151"/>
      <c r="I1296" s="151"/>
      <c r="J1296" s="151"/>
      <c r="K1296" s="151"/>
      <c r="L1296" s="151"/>
      <c r="M1296" s="152"/>
      <c r="N1296" s="110"/>
      <c r="O1296" s="110"/>
    </row>
    <row r="1297" spans="2:15" ht="20.100000000000001" customHeight="1">
      <c r="B1297" s="151"/>
      <c r="C1297" s="151"/>
      <c r="D1297" s="151"/>
      <c r="E1297" s="151"/>
      <c r="F1297" s="151"/>
      <c r="G1297" s="151"/>
      <c r="H1297" s="151"/>
      <c r="I1297" s="151"/>
      <c r="J1297" s="151"/>
      <c r="K1297" s="151"/>
      <c r="L1297" s="151"/>
      <c r="M1297" s="152"/>
      <c r="N1297" s="110"/>
      <c r="O1297" s="110"/>
    </row>
    <row r="1298" spans="2:15" ht="20.100000000000001" customHeight="1">
      <c r="B1298" s="151"/>
      <c r="C1298" s="151"/>
      <c r="D1298" s="151"/>
      <c r="E1298" s="151"/>
      <c r="F1298" s="151"/>
      <c r="G1298" s="151"/>
      <c r="H1298" s="151"/>
      <c r="I1298" s="151"/>
      <c r="J1298" s="151"/>
      <c r="K1298" s="151"/>
      <c r="L1298" s="151"/>
      <c r="M1298" s="152"/>
      <c r="N1298" s="110"/>
      <c r="O1298" s="110"/>
    </row>
    <row r="1299" spans="2:15" ht="20.100000000000001" customHeight="1">
      <c r="B1299" s="151"/>
      <c r="C1299" s="151"/>
      <c r="D1299" s="151"/>
      <c r="E1299" s="151"/>
      <c r="F1299" s="151"/>
      <c r="G1299" s="151"/>
      <c r="H1299" s="151"/>
      <c r="I1299" s="151"/>
      <c r="J1299" s="151"/>
      <c r="K1299" s="151"/>
      <c r="L1299" s="151"/>
      <c r="M1299" s="152"/>
      <c r="N1299" s="110"/>
      <c r="O1299" s="110"/>
    </row>
    <row r="1300" spans="2:15" ht="20.100000000000001" customHeight="1">
      <c r="B1300" s="151"/>
      <c r="C1300" s="151"/>
      <c r="D1300" s="151"/>
      <c r="E1300" s="151"/>
      <c r="F1300" s="151"/>
      <c r="G1300" s="151"/>
      <c r="H1300" s="151"/>
      <c r="I1300" s="151"/>
      <c r="J1300" s="151"/>
      <c r="K1300" s="151"/>
      <c r="L1300" s="151"/>
      <c r="M1300" s="152"/>
      <c r="N1300" s="110"/>
      <c r="O1300" s="110"/>
    </row>
    <row r="1301" spans="2:15" ht="20.100000000000001" customHeight="1">
      <c r="B1301" s="151"/>
      <c r="C1301" s="151"/>
      <c r="D1301" s="151"/>
      <c r="E1301" s="151"/>
      <c r="F1301" s="151"/>
      <c r="G1301" s="151"/>
      <c r="H1301" s="151"/>
      <c r="I1301" s="151"/>
      <c r="J1301" s="151"/>
      <c r="K1301" s="151"/>
      <c r="L1301" s="151"/>
      <c r="M1301" s="152"/>
      <c r="N1301" s="110"/>
      <c r="O1301" s="110"/>
    </row>
    <row r="1302" spans="2:15" ht="20.100000000000001" customHeight="1">
      <c r="B1302" s="151"/>
      <c r="C1302" s="151"/>
      <c r="D1302" s="151"/>
      <c r="E1302" s="151"/>
      <c r="F1302" s="151"/>
      <c r="G1302" s="151"/>
      <c r="H1302" s="151"/>
      <c r="I1302" s="151"/>
      <c r="J1302" s="151"/>
      <c r="K1302" s="151"/>
      <c r="L1302" s="151"/>
      <c r="M1302" s="152"/>
      <c r="N1302" s="110"/>
      <c r="O1302" s="110"/>
    </row>
    <row r="1303" spans="2:15" ht="20.100000000000001" customHeight="1">
      <c r="B1303" s="151"/>
      <c r="C1303" s="151"/>
      <c r="D1303" s="151"/>
      <c r="E1303" s="151"/>
      <c r="F1303" s="151"/>
      <c r="G1303" s="151"/>
      <c r="H1303" s="151"/>
      <c r="I1303" s="151"/>
      <c r="J1303" s="151"/>
      <c r="K1303" s="151"/>
      <c r="L1303" s="151"/>
      <c r="M1303" s="152"/>
      <c r="N1303" s="110"/>
      <c r="O1303" s="110"/>
    </row>
    <row r="1304" spans="2:15" ht="20.100000000000001" customHeight="1">
      <c r="B1304" s="151"/>
      <c r="C1304" s="151"/>
      <c r="D1304" s="151"/>
      <c r="E1304" s="151"/>
      <c r="F1304" s="151"/>
      <c r="G1304" s="151"/>
      <c r="H1304" s="151"/>
      <c r="I1304" s="151"/>
      <c r="J1304" s="151"/>
      <c r="K1304" s="151"/>
      <c r="L1304" s="151"/>
      <c r="M1304" s="152"/>
      <c r="N1304" s="110"/>
      <c r="O1304" s="110"/>
    </row>
    <row r="1305" spans="2:15" ht="20.100000000000001" customHeight="1">
      <c r="B1305" s="151"/>
      <c r="C1305" s="151"/>
      <c r="D1305" s="151"/>
      <c r="E1305" s="151"/>
      <c r="F1305" s="151"/>
      <c r="G1305" s="151"/>
      <c r="H1305" s="151"/>
      <c r="I1305" s="151"/>
      <c r="J1305" s="151"/>
      <c r="K1305" s="151"/>
      <c r="L1305" s="151"/>
      <c r="M1305" s="152"/>
      <c r="N1305" s="110"/>
      <c r="O1305" s="110"/>
    </row>
    <row r="1306" spans="2:15" ht="20.100000000000001" customHeight="1">
      <c r="B1306" s="151"/>
      <c r="C1306" s="151"/>
      <c r="D1306" s="151"/>
      <c r="E1306" s="151"/>
      <c r="F1306" s="151"/>
      <c r="G1306" s="151"/>
      <c r="H1306" s="151"/>
      <c r="I1306" s="151"/>
      <c r="J1306" s="151"/>
      <c r="K1306" s="151"/>
      <c r="L1306" s="151"/>
      <c r="M1306" s="152"/>
      <c r="N1306" s="110"/>
      <c r="O1306" s="110"/>
    </row>
    <row r="1307" spans="2:15" ht="20.100000000000001" customHeight="1">
      <c r="B1307" s="151"/>
      <c r="C1307" s="151"/>
      <c r="D1307" s="151"/>
      <c r="E1307" s="151"/>
      <c r="F1307" s="151"/>
      <c r="G1307" s="151"/>
      <c r="H1307" s="151"/>
      <c r="I1307" s="151"/>
      <c r="J1307" s="151"/>
      <c r="K1307" s="151"/>
      <c r="L1307" s="151"/>
      <c r="M1307" s="152"/>
      <c r="N1307" s="110"/>
      <c r="O1307" s="110"/>
    </row>
    <row r="1308" spans="2:15" ht="20.100000000000001" customHeight="1">
      <c r="B1308" s="151"/>
      <c r="C1308" s="151"/>
      <c r="D1308" s="151"/>
      <c r="E1308" s="151"/>
      <c r="F1308" s="151"/>
      <c r="G1308" s="151"/>
      <c r="H1308" s="151"/>
      <c r="I1308" s="151"/>
      <c r="J1308" s="151"/>
      <c r="K1308" s="151"/>
      <c r="L1308" s="151"/>
      <c r="M1308" s="152"/>
      <c r="N1308" s="110"/>
      <c r="O1308" s="110"/>
    </row>
    <row r="1309" spans="2:15" ht="20.100000000000001" customHeight="1">
      <c r="B1309" s="151"/>
      <c r="C1309" s="151"/>
      <c r="D1309" s="151"/>
      <c r="E1309" s="151"/>
      <c r="F1309" s="151"/>
      <c r="G1309" s="151"/>
      <c r="H1309" s="151"/>
      <c r="I1309" s="151"/>
      <c r="J1309" s="151"/>
      <c r="K1309" s="151"/>
      <c r="L1309" s="151"/>
      <c r="M1309" s="152"/>
      <c r="N1309" s="110"/>
      <c r="O1309" s="110"/>
    </row>
    <row r="1310" spans="2:15" ht="20.100000000000001" customHeight="1">
      <c r="B1310" s="151"/>
      <c r="C1310" s="151"/>
      <c r="D1310" s="151"/>
      <c r="E1310" s="151"/>
      <c r="F1310" s="151"/>
      <c r="G1310" s="151"/>
      <c r="H1310" s="151"/>
      <c r="I1310" s="151"/>
      <c r="J1310" s="151"/>
      <c r="K1310" s="151"/>
      <c r="L1310" s="151"/>
      <c r="M1310" s="152"/>
      <c r="N1310" s="110"/>
      <c r="O1310" s="110"/>
    </row>
    <row r="1311" spans="2:15" ht="20.100000000000001" customHeight="1">
      <c r="B1311" s="151"/>
      <c r="C1311" s="151"/>
      <c r="D1311" s="151"/>
      <c r="E1311" s="151"/>
      <c r="F1311" s="151"/>
      <c r="G1311" s="151"/>
      <c r="H1311" s="151"/>
      <c r="I1311" s="151"/>
      <c r="J1311" s="151"/>
      <c r="K1311" s="151"/>
      <c r="L1311" s="151"/>
      <c r="M1311" s="152"/>
      <c r="N1311" s="110"/>
      <c r="O1311" s="110"/>
    </row>
    <row r="1312" spans="2:15" ht="20.100000000000001" customHeight="1">
      <c r="B1312" s="151"/>
      <c r="C1312" s="151"/>
      <c r="D1312" s="151"/>
      <c r="E1312" s="151"/>
      <c r="F1312" s="151"/>
      <c r="G1312" s="151"/>
      <c r="H1312" s="151"/>
      <c r="I1312" s="151"/>
      <c r="J1312" s="151"/>
      <c r="K1312" s="151"/>
      <c r="L1312" s="151"/>
      <c r="M1312" s="152"/>
      <c r="N1312" s="110"/>
      <c r="O1312" s="110"/>
    </row>
    <row r="1313" spans="2:15" ht="20.100000000000001" customHeight="1">
      <c r="B1313" s="151"/>
      <c r="C1313" s="151"/>
      <c r="D1313" s="151"/>
      <c r="E1313" s="151"/>
      <c r="F1313" s="151"/>
      <c r="G1313" s="151"/>
      <c r="H1313" s="151"/>
      <c r="I1313" s="151"/>
      <c r="J1313" s="151"/>
      <c r="K1313" s="151"/>
      <c r="L1313" s="151"/>
      <c r="M1313" s="152"/>
      <c r="N1313" s="110"/>
      <c r="O1313" s="110"/>
    </row>
    <row r="1314" spans="2:15" ht="20.100000000000001" customHeight="1">
      <c r="B1314" s="151"/>
      <c r="C1314" s="151"/>
      <c r="D1314" s="151"/>
      <c r="E1314" s="151"/>
      <c r="F1314" s="151"/>
      <c r="G1314" s="151"/>
      <c r="H1314" s="151"/>
      <c r="I1314" s="151"/>
      <c r="J1314" s="151"/>
      <c r="K1314" s="151"/>
      <c r="L1314" s="151"/>
      <c r="M1314" s="152"/>
      <c r="N1314" s="110"/>
      <c r="O1314" s="110"/>
    </row>
    <row r="1315" spans="2:15" ht="20.100000000000001" customHeight="1">
      <c r="B1315" s="151"/>
      <c r="C1315" s="151"/>
      <c r="D1315" s="151"/>
      <c r="E1315" s="151"/>
      <c r="F1315" s="151"/>
      <c r="G1315" s="151"/>
      <c r="H1315" s="151"/>
      <c r="I1315" s="151"/>
      <c r="J1315" s="151"/>
      <c r="K1315" s="151"/>
      <c r="L1315" s="151"/>
      <c r="M1315" s="152"/>
      <c r="N1315" s="110"/>
      <c r="O1315" s="110"/>
    </row>
    <row r="1316" spans="2:15" ht="20.100000000000001" customHeight="1">
      <c r="B1316" s="151"/>
      <c r="C1316" s="151"/>
      <c r="D1316" s="151"/>
      <c r="E1316" s="151"/>
      <c r="F1316" s="151"/>
      <c r="G1316" s="151"/>
      <c r="H1316" s="151"/>
      <c r="I1316" s="151"/>
      <c r="J1316" s="151"/>
      <c r="K1316" s="151"/>
      <c r="L1316" s="151"/>
      <c r="M1316" s="152"/>
      <c r="N1316" s="110"/>
      <c r="O1316" s="110"/>
    </row>
    <row r="1317" spans="2:15" ht="20.100000000000001" customHeight="1">
      <c r="B1317" s="151"/>
      <c r="C1317" s="151"/>
      <c r="D1317" s="151"/>
      <c r="E1317" s="151"/>
      <c r="F1317" s="151"/>
      <c r="G1317" s="151"/>
      <c r="H1317" s="151"/>
      <c r="I1317" s="151"/>
      <c r="J1317" s="151"/>
      <c r="K1317" s="151"/>
      <c r="L1317" s="151"/>
      <c r="M1317" s="152"/>
      <c r="N1317" s="110"/>
      <c r="O1317" s="110"/>
    </row>
    <row r="1318" spans="2:15" ht="20.100000000000001" customHeight="1">
      <c r="B1318" s="151"/>
      <c r="C1318" s="151"/>
      <c r="D1318" s="151"/>
      <c r="E1318" s="151"/>
      <c r="F1318" s="151"/>
      <c r="G1318" s="151"/>
      <c r="H1318" s="151"/>
      <c r="I1318" s="151"/>
      <c r="J1318" s="151"/>
      <c r="K1318" s="151"/>
      <c r="L1318" s="151"/>
      <c r="M1318" s="152"/>
      <c r="N1318" s="110"/>
      <c r="O1318" s="110"/>
    </row>
    <row r="1319" spans="2:15" ht="20.100000000000001" customHeight="1">
      <c r="B1319" s="151"/>
      <c r="C1319" s="151"/>
      <c r="D1319" s="151"/>
      <c r="E1319" s="151"/>
      <c r="F1319" s="151"/>
      <c r="G1319" s="151"/>
      <c r="H1319" s="151"/>
      <c r="I1319" s="151"/>
      <c r="J1319" s="151"/>
      <c r="K1319" s="151"/>
      <c r="L1319" s="151"/>
      <c r="M1319" s="152"/>
      <c r="N1319" s="110"/>
      <c r="O1319" s="110"/>
    </row>
    <row r="1320" spans="2:15" ht="20.100000000000001" customHeight="1">
      <c r="B1320" s="151"/>
      <c r="C1320" s="151"/>
      <c r="D1320" s="151"/>
      <c r="E1320" s="151"/>
      <c r="F1320" s="151"/>
      <c r="G1320" s="151"/>
      <c r="H1320" s="151"/>
      <c r="I1320" s="151"/>
      <c r="J1320" s="151"/>
      <c r="K1320" s="151"/>
      <c r="L1320" s="151"/>
      <c r="M1320" s="152"/>
      <c r="N1320" s="110"/>
      <c r="O1320" s="110"/>
    </row>
    <row r="1321" spans="2:15" ht="20.100000000000001" customHeight="1">
      <c r="B1321" s="151"/>
      <c r="C1321" s="151"/>
      <c r="D1321" s="151"/>
      <c r="E1321" s="151"/>
      <c r="F1321" s="151"/>
      <c r="G1321" s="151"/>
      <c r="H1321" s="151"/>
      <c r="I1321" s="151"/>
      <c r="J1321" s="151"/>
      <c r="K1321" s="151"/>
      <c r="L1321" s="151"/>
      <c r="M1321" s="152"/>
      <c r="N1321" s="110"/>
      <c r="O1321" s="110"/>
    </row>
    <row r="1322" spans="2:15" ht="20.100000000000001" customHeight="1">
      <c r="B1322" s="151"/>
      <c r="C1322" s="151"/>
      <c r="D1322" s="151"/>
      <c r="E1322" s="151"/>
      <c r="F1322" s="151"/>
      <c r="G1322" s="151"/>
      <c r="H1322" s="151"/>
      <c r="I1322" s="151"/>
      <c r="J1322" s="151"/>
      <c r="K1322" s="151"/>
      <c r="L1322" s="151"/>
      <c r="M1322" s="152"/>
      <c r="N1322" s="110"/>
      <c r="O1322" s="110"/>
    </row>
    <row r="1323" spans="2:15" ht="20.100000000000001" customHeight="1">
      <c r="B1323" s="151"/>
      <c r="C1323" s="151"/>
      <c r="D1323" s="151"/>
      <c r="E1323" s="151"/>
      <c r="F1323" s="151"/>
      <c r="G1323" s="151"/>
      <c r="H1323" s="151"/>
      <c r="I1323" s="151"/>
      <c r="J1323" s="151"/>
      <c r="K1323" s="151"/>
      <c r="L1323" s="151"/>
      <c r="M1323" s="152"/>
      <c r="N1323" s="110"/>
      <c r="O1323" s="110"/>
    </row>
    <row r="1324" spans="2:15" ht="20.100000000000001" customHeight="1">
      <c r="B1324" s="151"/>
      <c r="C1324" s="151"/>
      <c r="D1324" s="151"/>
      <c r="E1324" s="151"/>
      <c r="F1324" s="151"/>
      <c r="G1324" s="151"/>
      <c r="H1324" s="151"/>
      <c r="I1324" s="151"/>
      <c r="J1324" s="151"/>
      <c r="K1324" s="151"/>
      <c r="L1324" s="151"/>
      <c r="M1324" s="152"/>
      <c r="N1324" s="110"/>
      <c r="O1324" s="110"/>
    </row>
    <row r="1325" spans="2:15" ht="20.100000000000001" customHeight="1">
      <c r="B1325" s="151"/>
      <c r="C1325" s="151"/>
      <c r="D1325" s="151"/>
      <c r="E1325" s="151"/>
      <c r="F1325" s="151"/>
      <c r="G1325" s="151"/>
      <c r="H1325" s="151"/>
      <c r="I1325" s="151"/>
      <c r="J1325" s="151"/>
      <c r="K1325" s="151"/>
      <c r="L1325" s="151"/>
      <c r="M1325" s="152"/>
      <c r="N1325" s="110"/>
      <c r="O1325" s="110"/>
    </row>
    <row r="1326" spans="2:15" ht="20.100000000000001" customHeight="1">
      <c r="B1326" s="281"/>
      <c r="C1326" s="281"/>
      <c r="D1326" s="281"/>
      <c r="E1326" s="281"/>
      <c r="F1326" s="281"/>
      <c r="G1326" s="281"/>
      <c r="H1326" s="281"/>
      <c r="I1326" s="281"/>
      <c r="J1326" s="281"/>
      <c r="K1326" s="281"/>
      <c r="L1326" s="281"/>
      <c r="M1326" s="281"/>
      <c r="N1326" s="281"/>
      <c r="O1326" s="110"/>
    </row>
    <row r="1327" spans="2:15" ht="20.100000000000001" customHeight="1">
      <c r="B1327" s="281"/>
      <c r="C1327" s="281"/>
      <c r="D1327" s="281"/>
      <c r="E1327" s="281"/>
      <c r="F1327" s="281"/>
      <c r="G1327" s="281"/>
      <c r="H1327" s="281"/>
      <c r="I1327" s="281"/>
      <c r="J1327" s="281"/>
      <c r="K1327" s="281"/>
      <c r="L1327" s="281"/>
      <c r="M1327" s="281"/>
      <c r="N1327" s="281"/>
      <c r="O1327" s="110"/>
    </row>
    <row r="1328" spans="2:15" ht="20.100000000000001" customHeight="1">
      <c r="B1328" s="151"/>
      <c r="C1328" s="151"/>
      <c r="D1328" s="151"/>
      <c r="E1328" s="151"/>
      <c r="F1328" s="151"/>
      <c r="G1328" s="151"/>
      <c r="H1328" s="151"/>
      <c r="I1328" s="151"/>
      <c r="J1328" s="151"/>
      <c r="K1328" s="151"/>
      <c r="L1328" s="151"/>
      <c r="M1328" s="152"/>
      <c r="N1328" s="110"/>
      <c r="O1328" s="110"/>
    </row>
    <row r="1329" spans="2:15" ht="20.100000000000001" customHeight="1">
      <c r="B1329" s="151"/>
      <c r="C1329" s="151"/>
      <c r="D1329" s="151"/>
      <c r="E1329" s="151"/>
      <c r="F1329" s="151"/>
      <c r="G1329" s="151"/>
      <c r="H1329" s="151"/>
      <c r="I1329" s="151"/>
      <c r="J1329" s="151"/>
      <c r="K1329" s="151"/>
      <c r="L1329" s="151"/>
      <c r="M1329" s="152"/>
      <c r="N1329" s="110"/>
      <c r="O1329" s="110"/>
    </row>
    <row r="1330" spans="2:15" ht="20.100000000000001" customHeight="1">
      <c r="B1330" s="151"/>
      <c r="C1330" s="151"/>
      <c r="D1330" s="151"/>
      <c r="E1330" s="151"/>
      <c r="F1330" s="151"/>
      <c r="G1330" s="151"/>
      <c r="H1330" s="151"/>
      <c r="I1330" s="151"/>
      <c r="J1330" s="151"/>
      <c r="K1330" s="151"/>
      <c r="L1330" s="151"/>
      <c r="M1330" s="152"/>
      <c r="N1330" s="110"/>
      <c r="O1330" s="110"/>
    </row>
    <row r="1331" spans="2:15" ht="20.100000000000001" customHeight="1">
      <c r="B1331" s="151"/>
      <c r="C1331" s="151"/>
      <c r="D1331" s="151"/>
      <c r="E1331" s="151"/>
      <c r="F1331" s="151"/>
      <c r="G1331" s="151"/>
      <c r="H1331" s="151"/>
      <c r="I1331" s="151"/>
      <c r="J1331" s="151"/>
      <c r="K1331" s="151"/>
      <c r="L1331" s="151"/>
      <c r="M1331" s="152"/>
      <c r="N1331" s="110"/>
      <c r="O1331" s="110"/>
    </row>
    <row r="1332" spans="2:15" ht="20.100000000000001" customHeight="1">
      <c r="B1332" s="151"/>
      <c r="C1332" s="151"/>
      <c r="D1332" s="151"/>
      <c r="E1332" s="151"/>
      <c r="F1332" s="151"/>
      <c r="G1332" s="151"/>
      <c r="H1332" s="151"/>
      <c r="I1332" s="151"/>
      <c r="J1332" s="151"/>
      <c r="K1332" s="151"/>
      <c r="L1332" s="151"/>
      <c r="M1332" s="152"/>
      <c r="N1332" s="110"/>
      <c r="O1332" s="110"/>
    </row>
    <row r="1333" spans="2:15" s="5" customFormat="1" ht="20.100000000000001" customHeight="1">
      <c r="B1333" s="213"/>
      <c r="C1333" s="213"/>
      <c r="D1333" s="213"/>
      <c r="E1333" s="213"/>
      <c r="F1333" s="213"/>
      <c r="G1333" s="213"/>
      <c r="H1333" s="213"/>
      <c r="I1333" s="213"/>
      <c r="J1333" s="213"/>
      <c r="K1333" s="213"/>
      <c r="L1333" s="213"/>
      <c r="M1333" s="72"/>
    </row>
    <row r="1334" spans="2:15" ht="20.100000000000001" customHeight="1">
      <c r="B1334" s="151"/>
      <c r="C1334" s="151"/>
      <c r="D1334" s="151"/>
      <c r="E1334" s="151"/>
      <c r="F1334" s="151"/>
      <c r="G1334" s="151"/>
      <c r="H1334" s="151"/>
      <c r="I1334" s="151"/>
      <c r="J1334" s="151"/>
      <c r="K1334" s="151"/>
      <c r="L1334" s="151"/>
      <c r="M1334" s="152"/>
      <c r="N1334" s="110"/>
      <c r="O1334" s="110"/>
    </row>
    <row r="1335" spans="2:15" ht="20.100000000000001" customHeight="1">
      <c r="B1335" s="151"/>
      <c r="C1335" s="151"/>
      <c r="D1335" s="151"/>
      <c r="E1335" s="151"/>
      <c r="F1335" s="151"/>
      <c r="G1335" s="151"/>
      <c r="H1335" s="151"/>
      <c r="I1335" s="151"/>
      <c r="J1335" s="151"/>
      <c r="K1335" s="151"/>
      <c r="L1335" s="151"/>
      <c r="M1335" s="152"/>
      <c r="N1335" s="110"/>
      <c r="O1335" s="110"/>
    </row>
    <row r="1336" spans="2:15" ht="20.100000000000001" customHeight="1">
      <c r="B1336" s="151"/>
      <c r="C1336" s="151"/>
      <c r="D1336" s="151"/>
      <c r="E1336" s="151"/>
      <c r="F1336" s="151"/>
      <c r="G1336" s="151"/>
      <c r="H1336" s="151"/>
      <c r="I1336" s="151"/>
      <c r="J1336" s="151"/>
      <c r="K1336" s="151"/>
      <c r="L1336" s="151"/>
      <c r="M1336" s="152"/>
      <c r="N1336" s="110"/>
      <c r="O1336" s="110"/>
    </row>
    <row r="1337" spans="2:15" ht="20.100000000000001" customHeight="1">
      <c r="B1337" s="151"/>
      <c r="C1337" s="151"/>
      <c r="D1337" s="151"/>
      <c r="E1337" s="151"/>
      <c r="F1337" s="151"/>
      <c r="G1337" s="151"/>
      <c r="H1337" s="151"/>
      <c r="I1337" s="151"/>
      <c r="J1337" s="151"/>
      <c r="K1337" s="151"/>
      <c r="L1337" s="151"/>
      <c r="M1337" s="152"/>
      <c r="N1337" s="110"/>
      <c r="O1337" s="110"/>
    </row>
    <row r="1338" spans="2:15" ht="20.100000000000001" customHeight="1">
      <c r="B1338" s="151"/>
      <c r="C1338" s="151"/>
      <c r="D1338" s="151"/>
      <c r="E1338" s="151"/>
      <c r="F1338" s="151"/>
      <c r="G1338" s="151"/>
      <c r="H1338" s="151"/>
      <c r="I1338" s="151"/>
      <c r="J1338" s="151"/>
      <c r="K1338" s="151"/>
      <c r="L1338" s="151"/>
      <c r="M1338" s="152"/>
      <c r="N1338" s="110"/>
      <c r="O1338" s="110"/>
    </row>
    <row r="1339" spans="2:15" ht="20.100000000000001" customHeight="1">
      <c r="B1339" s="151"/>
      <c r="C1339" s="151"/>
      <c r="D1339" s="151"/>
      <c r="E1339" s="151"/>
      <c r="F1339" s="151"/>
      <c r="G1339" s="151"/>
      <c r="H1339" s="151"/>
      <c r="I1339" s="151"/>
      <c r="J1339" s="151"/>
      <c r="K1339" s="151"/>
      <c r="L1339" s="151"/>
      <c r="M1339" s="152"/>
      <c r="N1339" s="110"/>
      <c r="O1339" s="110"/>
    </row>
    <row r="1340" spans="2:15" ht="20.100000000000001" customHeight="1">
      <c r="B1340" s="151"/>
      <c r="C1340" s="151"/>
      <c r="D1340" s="151"/>
      <c r="E1340" s="151"/>
      <c r="F1340" s="151"/>
      <c r="G1340" s="151"/>
      <c r="H1340" s="151"/>
      <c r="I1340" s="151"/>
      <c r="J1340" s="151"/>
      <c r="K1340" s="151"/>
      <c r="L1340" s="151"/>
      <c r="M1340" s="152"/>
      <c r="N1340" s="110"/>
      <c r="O1340" s="110"/>
    </row>
    <row r="1341" spans="2:15" ht="20.100000000000001" customHeight="1">
      <c r="B1341" s="151"/>
      <c r="C1341" s="151"/>
      <c r="D1341" s="151"/>
      <c r="E1341" s="151"/>
      <c r="F1341" s="151"/>
      <c r="G1341" s="151"/>
      <c r="H1341" s="151"/>
      <c r="I1341" s="151"/>
      <c r="J1341" s="151"/>
      <c r="K1341" s="151"/>
      <c r="L1341" s="151"/>
      <c r="M1341" s="152"/>
      <c r="N1341" s="110"/>
      <c r="O1341" s="110"/>
    </row>
    <row r="1342" spans="2:15" ht="20.100000000000001" customHeight="1">
      <c r="B1342" s="151"/>
      <c r="C1342" s="151"/>
      <c r="D1342" s="151"/>
      <c r="E1342" s="151"/>
      <c r="F1342" s="151"/>
      <c r="G1342" s="151"/>
      <c r="H1342" s="151"/>
      <c r="I1342" s="151"/>
      <c r="J1342" s="151"/>
      <c r="K1342" s="151"/>
      <c r="L1342" s="151"/>
      <c r="M1342" s="152"/>
      <c r="N1342" s="110"/>
      <c r="O1342" s="110"/>
    </row>
    <row r="1343" spans="2:15" ht="20.100000000000001" customHeight="1">
      <c r="B1343" s="151"/>
      <c r="C1343" s="151"/>
      <c r="D1343" s="151"/>
      <c r="E1343" s="151"/>
      <c r="F1343" s="151"/>
      <c r="G1343" s="151"/>
      <c r="H1343" s="151"/>
      <c r="I1343" s="151"/>
      <c r="J1343" s="151"/>
      <c r="K1343" s="151"/>
      <c r="L1343" s="151"/>
      <c r="M1343" s="152"/>
      <c r="N1343" s="110"/>
      <c r="O1343" s="110"/>
    </row>
    <row r="1344" spans="2:15" ht="20.100000000000001" customHeight="1">
      <c r="B1344" s="151"/>
      <c r="C1344" s="151"/>
      <c r="D1344" s="151"/>
      <c r="E1344" s="151"/>
      <c r="F1344" s="151"/>
      <c r="G1344" s="151"/>
      <c r="H1344" s="151"/>
      <c r="I1344" s="151"/>
      <c r="J1344" s="151"/>
      <c r="K1344" s="151"/>
      <c r="L1344" s="151"/>
      <c r="M1344" s="152"/>
      <c r="N1344" s="110"/>
      <c r="O1344" s="110"/>
    </row>
    <row r="1345" spans="2:15" ht="20.100000000000001" customHeight="1">
      <c r="B1345" s="151"/>
      <c r="C1345" s="151"/>
      <c r="D1345" s="151"/>
      <c r="E1345" s="151"/>
      <c r="F1345" s="151"/>
      <c r="G1345" s="151"/>
      <c r="H1345" s="151"/>
      <c r="I1345" s="151"/>
      <c r="J1345" s="151"/>
      <c r="K1345" s="151"/>
      <c r="L1345" s="151"/>
      <c r="M1345" s="152"/>
      <c r="N1345" s="110"/>
      <c r="O1345" s="110"/>
    </row>
    <row r="1346" spans="2:15" ht="20.100000000000001" customHeight="1">
      <c r="B1346" s="151"/>
      <c r="C1346" s="151"/>
      <c r="D1346" s="151"/>
      <c r="E1346" s="151"/>
      <c r="F1346" s="151"/>
      <c r="G1346" s="151"/>
      <c r="H1346" s="151"/>
      <c r="I1346" s="151"/>
      <c r="J1346" s="151"/>
      <c r="K1346" s="151"/>
      <c r="L1346" s="151"/>
      <c r="M1346" s="152"/>
      <c r="N1346" s="110"/>
      <c r="O1346" s="110"/>
    </row>
    <row r="1347" spans="2:15" ht="20.100000000000001" customHeight="1">
      <c r="B1347" s="151"/>
      <c r="C1347" s="151"/>
      <c r="D1347" s="151"/>
      <c r="E1347" s="151"/>
      <c r="F1347" s="151"/>
      <c r="G1347" s="151"/>
      <c r="H1347" s="151"/>
      <c r="I1347" s="151"/>
      <c r="J1347" s="151"/>
      <c r="K1347" s="151"/>
      <c r="L1347" s="151"/>
      <c r="M1347" s="152"/>
      <c r="N1347" s="110"/>
      <c r="O1347" s="110"/>
    </row>
    <row r="1348" spans="2:15" ht="20.100000000000001" customHeight="1">
      <c r="B1348" s="151"/>
      <c r="C1348" s="151"/>
      <c r="D1348" s="151"/>
      <c r="E1348" s="151"/>
      <c r="F1348" s="151"/>
      <c r="G1348" s="151"/>
      <c r="H1348" s="151"/>
      <c r="I1348" s="151"/>
      <c r="J1348" s="151"/>
      <c r="K1348" s="151"/>
      <c r="L1348" s="151"/>
      <c r="M1348" s="152"/>
      <c r="N1348" s="110"/>
      <c r="O1348" s="110"/>
    </row>
    <row r="1349" spans="2:15" ht="20.100000000000001" customHeight="1">
      <c r="B1349" s="151"/>
      <c r="C1349" s="151"/>
      <c r="D1349" s="151"/>
      <c r="E1349" s="151"/>
      <c r="F1349" s="151"/>
      <c r="G1349" s="151"/>
      <c r="H1349" s="151"/>
      <c r="I1349" s="151"/>
      <c r="J1349" s="151"/>
      <c r="K1349" s="151"/>
      <c r="L1349" s="151"/>
      <c r="M1349" s="152"/>
      <c r="N1349" s="110"/>
      <c r="O1349" s="110"/>
    </row>
    <row r="1350" spans="2:15" ht="20.100000000000001" customHeight="1">
      <c r="B1350" s="151"/>
      <c r="C1350" s="151"/>
      <c r="D1350" s="151"/>
      <c r="E1350" s="151"/>
      <c r="F1350" s="151"/>
      <c r="G1350" s="151"/>
      <c r="H1350" s="151"/>
      <c r="I1350" s="151"/>
      <c r="J1350" s="151"/>
      <c r="K1350" s="151"/>
      <c r="L1350" s="151"/>
      <c r="M1350" s="152"/>
      <c r="N1350" s="110"/>
      <c r="O1350" s="110"/>
    </row>
    <row r="1351" spans="2:15" ht="20.100000000000001" customHeight="1">
      <c r="B1351" s="151"/>
      <c r="C1351" s="151"/>
      <c r="D1351" s="151"/>
      <c r="E1351" s="151"/>
      <c r="F1351" s="151"/>
      <c r="G1351" s="151"/>
      <c r="H1351" s="151"/>
      <c r="I1351" s="151"/>
      <c r="J1351" s="151"/>
      <c r="K1351" s="151"/>
      <c r="L1351" s="151"/>
      <c r="M1351" s="152"/>
      <c r="N1351" s="110"/>
      <c r="O1351" s="110"/>
    </row>
    <row r="1352" spans="2:15" ht="20.100000000000001" customHeight="1">
      <c r="B1352" s="151"/>
      <c r="C1352" s="151"/>
      <c r="D1352" s="151"/>
      <c r="E1352" s="151"/>
      <c r="F1352" s="151"/>
      <c r="G1352" s="151"/>
      <c r="H1352" s="151"/>
      <c r="I1352" s="151"/>
      <c r="J1352" s="151"/>
      <c r="K1352" s="151"/>
      <c r="L1352" s="151"/>
      <c r="M1352" s="152"/>
      <c r="N1352" s="110"/>
      <c r="O1352" s="110"/>
    </row>
    <row r="1353" spans="2:15" ht="20.100000000000001" customHeight="1">
      <c r="B1353" s="151"/>
      <c r="C1353" s="151"/>
      <c r="D1353" s="151"/>
      <c r="E1353" s="151"/>
      <c r="F1353" s="151"/>
      <c r="G1353" s="151"/>
      <c r="H1353" s="151"/>
      <c r="I1353" s="151"/>
      <c r="J1353" s="151"/>
      <c r="K1353" s="151"/>
      <c r="L1353" s="151"/>
      <c r="M1353" s="152"/>
      <c r="N1353" s="110"/>
      <c r="O1353" s="110"/>
    </row>
    <row r="1354" spans="2:15" ht="20.100000000000001" customHeight="1">
      <c r="B1354" s="151"/>
      <c r="C1354" s="151"/>
      <c r="D1354" s="151"/>
      <c r="E1354" s="151"/>
      <c r="F1354" s="151"/>
      <c r="G1354" s="151"/>
      <c r="H1354" s="151"/>
      <c r="I1354" s="151"/>
      <c r="J1354" s="151"/>
      <c r="K1354" s="151"/>
      <c r="L1354" s="151"/>
      <c r="M1354" s="152"/>
      <c r="N1354" s="110"/>
      <c r="O1354" s="110"/>
    </row>
    <row r="1355" spans="2:15" ht="20.100000000000001" customHeight="1">
      <c r="B1355" s="151"/>
      <c r="C1355" s="151"/>
      <c r="D1355" s="151"/>
      <c r="E1355" s="151"/>
      <c r="F1355" s="151"/>
      <c r="G1355" s="151"/>
      <c r="H1355" s="151"/>
      <c r="I1355" s="151"/>
      <c r="J1355" s="151"/>
      <c r="K1355" s="151"/>
      <c r="L1355" s="151"/>
      <c r="M1355" s="152"/>
      <c r="N1355" s="110"/>
      <c r="O1355" s="110"/>
    </row>
    <row r="1356" spans="2:15" ht="20.100000000000001" customHeight="1">
      <c r="B1356" s="151"/>
      <c r="C1356" s="151"/>
      <c r="D1356" s="151"/>
      <c r="E1356" s="151"/>
      <c r="F1356" s="151"/>
      <c r="G1356" s="151"/>
      <c r="H1356" s="151"/>
      <c r="I1356" s="151"/>
      <c r="J1356" s="151"/>
      <c r="K1356" s="151"/>
      <c r="L1356" s="151"/>
      <c r="M1356" s="152"/>
      <c r="N1356" s="110"/>
      <c r="O1356" s="110"/>
    </row>
    <row r="1357" spans="2:15" ht="20.100000000000001" customHeight="1">
      <c r="B1357" s="151"/>
      <c r="C1357" s="151"/>
      <c r="D1357" s="151"/>
      <c r="E1357" s="151"/>
      <c r="F1357" s="151"/>
      <c r="G1357" s="151"/>
      <c r="H1357" s="151"/>
      <c r="I1357" s="151"/>
      <c r="J1357" s="151"/>
      <c r="K1357" s="151"/>
      <c r="L1357" s="151"/>
      <c r="M1357" s="152"/>
      <c r="N1357" s="110"/>
      <c r="O1357" s="110"/>
    </row>
    <row r="1358" spans="2:15" ht="20.100000000000001" customHeight="1">
      <c r="B1358" s="151"/>
      <c r="C1358" s="151"/>
      <c r="D1358" s="151"/>
      <c r="E1358" s="151"/>
      <c r="F1358" s="151"/>
      <c r="G1358" s="151"/>
      <c r="H1358" s="151"/>
      <c r="I1358" s="151"/>
      <c r="J1358" s="151"/>
      <c r="K1358" s="151"/>
      <c r="L1358" s="151"/>
      <c r="M1358" s="152"/>
      <c r="N1358" s="110"/>
      <c r="O1358" s="110"/>
    </row>
    <row r="1359" spans="2:15" ht="20.100000000000001" customHeight="1">
      <c r="B1359" s="151"/>
      <c r="C1359" s="151"/>
      <c r="D1359" s="151"/>
      <c r="E1359" s="151"/>
      <c r="F1359" s="151"/>
      <c r="G1359" s="151"/>
      <c r="H1359" s="151"/>
      <c r="I1359" s="151"/>
      <c r="J1359" s="151"/>
      <c r="K1359" s="151"/>
      <c r="L1359" s="151"/>
      <c r="M1359" s="152"/>
      <c r="N1359" s="110"/>
      <c r="O1359" s="110"/>
    </row>
    <row r="1360" spans="2:15" ht="20.100000000000001" customHeight="1">
      <c r="B1360" s="151"/>
      <c r="C1360" s="151"/>
      <c r="D1360" s="151"/>
      <c r="E1360" s="151"/>
      <c r="F1360" s="151"/>
      <c r="G1360" s="151"/>
      <c r="H1360" s="151"/>
      <c r="I1360" s="151"/>
      <c r="J1360" s="151"/>
      <c r="K1360" s="151"/>
      <c r="L1360" s="151"/>
      <c r="M1360" s="152"/>
      <c r="N1360" s="110"/>
      <c r="O1360" s="110"/>
    </row>
    <row r="1361" spans="2:15" ht="20.100000000000001" customHeight="1">
      <c r="B1361" s="151"/>
      <c r="C1361" s="151"/>
      <c r="D1361" s="151"/>
      <c r="E1361" s="151"/>
      <c r="F1361" s="151"/>
      <c r="G1361" s="151"/>
      <c r="H1361" s="151"/>
      <c r="I1361" s="151"/>
      <c r="J1361" s="151"/>
      <c r="K1361" s="151"/>
      <c r="L1361" s="151"/>
      <c r="M1361" s="152"/>
      <c r="N1361" s="110"/>
      <c r="O1361" s="110"/>
    </row>
    <row r="1362" spans="2:15" ht="20.100000000000001" customHeight="1">
      <c r="B1362" s="151"/>
      <c r="C1362" s="151"/>
      <c r="D1362" s="151"/>
      <c r="E1362" s="151"/>
      <c r="F1362" s="151"/>
      <c r="G1362" s="151"/>
      <c r="H1362" s="151"/>
      <c r="I1362" s="151"/>
      <c r="J1362" s="151"/>
      <c r="K1362" s="151"/>
      <c r="L1362" s="151"/>
      <c r="M1362" s="152"/>
      <c r="N1362" s="110"/>
      <c r="O1362" s="110"/>
    </row>
    <row r="1363" spans="2:15" ht="20.100000000000001" customHeight="1">
      <c r="B1363" s="151"/>
      <c r="C1363" s="151"/>
      <c r="D1363" s="151"/>
      <c r="E1363" s="151"/>
      <c r="F1363" s="151"/>
      <c r="G1363" s="151"/>
      <c r="H1363" s="151"/>
      <c r="I1363" s="151"/>
      <c r="J1363" s="151"/>
      <c r="K1363" s="151"/>
      <c r="L1363" s="151"/>
      <c r="M1363" s="152"/>
      <c r="N1363" s="110"/>
      <c r="O1363" s="110"/>
    </row>
    <row r="1364" spans="2:15" ht="20.100000000000001" customHeight="1">
      <c r="B1364" s="110"/>
      <c r="C1364" s="110"/>
      <c r="D1364" s="110"/>
      <c r="E1364" s="110"/>
      <c r="F1364" s="110"/>
      <c r="G1364" s="110"/>
      <c r="H1364" s="110"/>
      <c r="I1364" s="110"/>
      <c r="J1364" s="110"/>
      <c r="K1364" s="110"/>
      <c r="L1364" s="110"/>
      <c r="M1364" s="110"/>
      <c r="N1364" s="110"/>
      <c r="O1364" s="110"/>
    </row>
    <row r="1365" spans="2:15" ht="20.100000000000001" customHeight="1">
      <c r="B1365" s="110"/>
      <c r="C1365" s="110"/>
      <c r="D1365" s="110"/>
      <c r="E1365" s="110"/>
      <c r="F1365" s="110"/>
      <c r="G1365" s="110"/>
      <c r="H1365" s="110"/>
      <c r="I1365" s="110"/>
      <c r="J1365" s="110"/>
      <c r="K1365" s="110"/>
      <c r="L1365" s="110"/>
      <c r="M1365" s="110"/>
      <c r="N1365" s="110"/>
      <c r="O1365" s="110"/>
    </row>
    <row r="1366" spans="2:15" ht="20.100000000000001" customHeight="1">
      <c r="B1366" s="110"/>
      <c r="C1366" s="110"/>
      <c r="D1366" s="110"/>
      <c r="E1366" s="110"/>
      <c r="F1366" s="110"/>
      <c r="G1366" s="110"/>
      <c r="H1366" s="110"/>
      <c r="I1366" s="110"/>
      <c r="J1366" s="110"/>
      <c r="K1366" s="110"/>
      <c r="L1366" s="110"/>
      <c r="M1366" s="110"/>
      <c r="N1366" s="110"/>
      <c r="O1366" s="110"/>
    </row>
    <row r="1367" spans="2:15" ht="20.100000000000001" customHeight="1">
      <c r="B1367" s="110"/>
      <c r="C1367" s="110"/>
      <c r="D1367" s="110"/>
      <c r="E1367" s="110"/>
      <c r="F1367" s="110"/>
      <c r="G1367" s="110"/>
      <c r="H1367" s="110"/>
      <c r="I1367" s="110"/>
      <c r="J1367" s="110"/>
      <c r="K1367" s="110"/>
      <c r="L1367" s="110"/>
      <c r="M1367" s="110"/>
      <c r="N1367" s="110"/>
      <c r="O1367" s="110"/>
    </row>
    <row r="1368" spans="2:15" ht="20.100000000000001" customHeight="1">
      <c r="B1368" s="110"/>
      <c r="C1368" s="110"/>
      <c r="D1368" s="110"/>
      <c r="E1368" s="110"/>
      <c r="F1368" s="110"/>
      <c r="G1368" s="110"/>
      <c r="H1368" s="110"/>
      <c r="I1368" s="110"/>
      <c r="J1368" s="110"/>
      <c r="K1368" s="110"/>
      <c r="L1368" s="110"/>
      <c r="M1368" s="110"/>
      <c r="N1368" s="110"/>
      <c r="O1368" s="110"/>
    </row>
    <row r="1369" spans="2:15" ht="20.100000000000001" customHeight="1">
      <c r="B1369" s="110"/>
      <c r="C1369" s="110"/>
      <c r="D1369" s="110"/>
      <c r="E1369" s="110"/>
      <c r="F1369" s="110"/>
      <c r="G1369" s="110"/>
      <c r="H1369" s="110"/>
      <c r="I1369" s="110"/>
      <c r="J1369" s="110"/>
      <c r="K1369" s="110"/>
      <c r="L1369" s="110"/>
      <c r="M1369" s="110"/>
      <c r="N1369" s="110"/>
      <c r="O1369" s="110"/>
    </row>
    <row r="1370" spans="2:15" ht="20.100000000000001" customHeight="1">
      <c r="B1370" s="110"/>
      <c r="C1370" s="110"/>
      <c r="D1370" s="110"/>
      <c r="E1370" s="110"/>
      <c r="F1370" s="110"/>
      <c r="G1370" s="110"/>
      <c r="H1370" s="110"/>
      <c r="I1370" s="110"/>
      <c r="J1370" s="110"/>
      <c r="K1370" s="110"/>
      <c r="L1370" s="110"/>
      <c r="M1370" s="110"/>
      <c r="N1370" s="110"/>
      <c r="O1370" s="110"/>
    </row>
    <row r="1371" spans="2:15" ht="20.100000000000001" customHeight="1">
      <c r="B1371" s="110"/>
      <c r="C1371" s="110"/>
      <c r="D1371" s="110"/>
      <c r="E1371" s="110"/>
      <c r="F1371" s="110"/>
      <c r="G1371" s="110"/>
      <c r="H1371" s="110"/>
      <c r="I1371" s="110"/>
      <c r="J1371" s="110"/>
      <c r="K1371" s="110"/>
      <c r="L1371" s="110"/>
      <c r="M1371" s="110"/>
      <c r="N1371" s="110"/>
      <c r="O1371" s="110"/>
    </row>
    <row r="1372" spans="2:15" ht="20.100000000000001" customHeight="1">
      <c r="B1372" s="110"/>
      <c r="C1372" s="110"/>
      <c r="D1372" s="110"/>
      <c r="E1372" s="110"/>
      <c r="F1372" s="110"/>
      <c r="G1372" s="110"/>
      <c r="H1372" s="110"/>
      <c r="I1372" s="110"/>
      <c r="J1372" s="110"/>
      <c r="K1372" s="110"/>
      <c r="L1372" s="110"/>
      <c r="M1372" s="110"/>
      <c r="N1372" s="110"/>
      <c r="O1372" s="110"/>
    </row>
    <row r="1373" spans="2:15" ht="20.100000000000001" customHeight="1">
      <c r="B1373" s="110"/>
      <c r="C1373" s="110"/>
      <c r="D1373" s="110"/>
      <c r="E1373" s="110"/>
      <c r="F1373" s="110"/>
      <c r="G1373" s="110"/>
      <c r="H1373" s="110"/>
      <c r="I1373" s="110"/>
      <c r="J1373" s="110"/>
      <c r="K1373" s="110"/>
      <c r="L1373" s="110"/>
      <c r="M1373" s="110"/>
      <c r="N1373" s="110"/>
      <c r="O1373" s="110"/>
    </row>
    <row r="1374" spans="2:15" ht="20.100000000000001" customHeight="1">
      <c r="B1374" s="110"/>
      <c r="C1374" s="110"/>
      <c r="D1374" s="110"/>
      <c r="E1374" s="110"/>
      <c r="F1374" s="110"/>
      <c r="G1374" s="110"/>
      <c r="H1374" s="110"/>
      <c r="I1374" s="110"/>
      <c r="J1374" s="110"/>
      <c r="K1374" s="110"/>
      <c r="L1374" s="110"/>
      <c r="M1374" s="110"/>
      <c r="N1374" s="110"/>
      <c r="O1374" s="110"/>
    </row>
    <row r="1375" spans="2:15" ht="20.100000000000001" customHeight="1">
      <c r="B1375" s="110"/>
      <c r="C1375" s="110"/>
      <c r="D1375" s="110"/>
      <c r="E1375" s="110"/>
      <c r="F1375" s="110"/>
      <c r="G1375" s="110"/>
      <c r="H1375" s="110"/>
      <c r="I1375" s="110"/>
      <c r="J1375" s="110"/>
      <c r="K1375" s="110"/>
      <c r="L1375" s="110"/>
      <c r="M1375" s="110"/>
      <c r="N1375" s="110"/>
      <c r="O1375" s="110"/>
    </row>
    <row r="1376" spans="2:15" ht="20.100000000000001" customHeight="1">
      <c r="B1376" s="110"/>
      <c r="C1376" s="110"/>
      <c r="D1376" s="110"/>
      <c r="E1376" s="110"/>
      <c r="F1376" s="110"/>
      <c r="G1376" s="110"/>
      <c r="H1376" s="110"/>
      <c r="I1376" s="110"/>
      <c r="J1376" s="110"/>
      <c r="K1376" s="110"/>
      <c r="L1376" s="110"/>
      <c r="M1376" s="110"/>
      <c r="N1376" s="110"/>
      <c r="O1376" s="110"/>
    </row>
    <row r="1377" spans="2:15" ht="20.100000000000001" customHeight="1">
      <c r="B1377" s="110"/>
      <c r="C1377" s="110"/>
      <c r="D1377" s="110"/>
      <c r="E1377" s="110"/>
      <c r="F1377" s="110"/>
      <c r="G1377" s="110"/>
      <c r="H1377" s="110"/>
      <c r="I1377" s="110"/>
      <c r="J1377" s="110"/>
      <c r="K1377" s="110"/>
      <c r="L1377" s="110"/>
      <c r="M1377" s="110"/>
      <c r="N1377" s="110"/>
      <c r="O1377" s="110"/>
    </row>
    <row r="1378" spans="2:15" ht="20.100000000000001" customHeight="1">
      <c r="B1378" s="110"/>
      <c r="C1378" s="110"/>
      <c r="D1378" s="110"/>
      <c r="E1378" s="110"/>
      <c r="F1378" s="110"/>
      <c r="G1378" s="110"/>
      <c r="H1378" s="110"/>
      <c r="I1378" s="110"/>
      <c r="J1378" s="110"/>
      <c r="K1378" s="110"/>
      <c r="L1378" s="110"/>
      <c r="M1378" s="110"/>
      <c r="N1378" s="110"/>
      <c r="O1378" s="110"/>
    </row>
    <row r="1379" spans="2:15" ht="20.100000000000001" customHeight="1">
      <c r="B1379" s="110"/>
      <c r="C1379" s="110"/>
      <c r="D1379" s="110"/>
      <c r="E1379" s="110"/>
      <c r="F1379" s="110"/>
      <c r="G1379" s="110"/>
      <c r="H1379" s="110"/>
      <c r="I1379" s="110"/>
      <c r="J1379" s="110"/>
      <c r="K1379" s="110"/>
      <c r="L1379" s="110"/>
      <c r="M1379" s="110"/>
      <c r="N1379" s="110"/>
      <c r="O1379" s="110"/>
    </row>
    <row r="1380" spans="2:15" ht="20.100000000000001" customHeight="1">
      <c r="B1380" s="110"/>
      <c r="C1380" s="110"/>
      <c r="D1380" s="110"/>
      <c r="E1380" s="110"/>
      <c r="F1380" s="110"/>
      <c r="G1380" s="110"/>
      <c r="H1380" s="110"/>
      <c r="I1380" s="110"/>
      <c r="J1380" s="110"/>
      <c r="K1380" s="110"/>
      <c r="L1380" s="110"/>
      <c r="M1380" s="110"/>
      <c r="N1380" s="110"/>
      <c r="O1380" s="110"/>
    </row>
    <row r="1381" spans="2:15" ht="20.100000000000001" customHeight="1">
      <c r="B1381" s="110"/>
      <c r="C1381" s="110"/>
      <c r="D1381" s="110"/>
      <c r="E1381" s="110"/>
      <c r="F1381" s="110"/>
      <c r="G1381" s="110"/>
      <c r="H1381" s="110"/>
      <c r="I1381" s="110"/>
      <c r="J1381" s="110"/>
      <c r="K1381" s="110"/>
      <c r="L1381" s="110"/>
      <c r="M1381" s="110"/>
      <c r="N1381" s="110"/>
      <c r="O1381" s="110"/>
    </row>
    <row r="1382" spans="2:15" ht="20.100000000000001" customHeight="1">
      <c r="B1382" s="110"/>
      <c r="C1382" s="110"/>
      <c r="D1382" s="110"/>
      <c r="E1382" s="110"/>
      <c r="F1382" s="110"/>
      <c r="G1382" s="110"/>
      <c r="H1382" s="110"/>
      <c r="I1382" s="110"/>
      <c r="J1382" s="110"/>
      <c r="K1382" s="110"/>
      <c r="L1382" s="110"/>
      <c r="M1382" s="110"/>
      <c r="N1382" s="110"/>
      <c r="O1382" s="110"/>
    </row>
    <row r="1383" spans="2:15" ht="20.100000000000001" customHeight="1">
      <c r="B1383" s="110"/>
      <c r="C1383" s="110"/>
      <c r="D1383" s="110"/>
      <c r="E1383" s="110"/>
      <c r="F1383" s="110"/>
      <c r="G1383" s="110"/>
      <c r="H1383" s="110"/>
      <c r="I1383" s="110"/>
      <c r="J1383" s="110"/>
      <c r="K1383" s="110"/>
      <c r="L1383" s="110"/>
      <c r="M1383" s="110"/>
      <c r="N1383" s="110"/>
      <c r="O1383" s="110"/>
    </row>
    <row r="1384" spans="2:15" ht="20.100000000000001" customHeight="1">
      <c r="B1384" s="110"/>
      <c r="C1384" s="110"/>
      <c r="D1384" s="110"/>
      <c r="E1384" s="110"/>
      <c r="F1384" s="110"/>
      <c r="G1384" s="110"/>
      <c r="H1384" s="110"/>
      <c r="I1384" s="110"/>
      <c r="J1384" s="110"/>
      <c r="K1384" s="110"/>
      <c r="L1384" s="110"/>
      <c r="M1384" s="110"/>
      <c r="N1384" s="110"/>
      <c r="O1384" s="110"/>
    </row>
    <row r="1385" spans="2:15" ht="20.100000000000001" customHeight="1">
      <c r="B1385" s="110"/>
      <c r="C1385" s="110"/>
      <c r="D1385" s="110"/>
      <c r="E1385" s="110"/>
      <c r="F1385" s="110"/>
      <c r="G1385" s="110"/>
      <c r="H1385" s="110"/>
      <c r="I1385" s="110"/>
      <c r="J1385" s="110"/>
      <c r="K1385" s="110"/>
      <c r="L1385" s="110"/>
      <c r="M1385" s="110"/>
      <c r="N1385" s="110"/>
      <c r="O1385" s="110"/>
    </row>
    <row r="1386" spans="2:15" ht="20.100000000000001" customHeight="1">
      <c r="B1386" s="110"/>
      <c r="C1386" s="110"/>
      <c r="D1386" s="110"/>
      <c r="E1386" s="110"/>
      <c r="F1386" s="110"/>
      <c r="G1386" s="110"/>
      <c r="H1386" s="110"/>
      <c r="I1386" s="110"/>
      <c r="J1386" s="110"/>
      <c r="K1386" s="110"/>
      <c r="L1386" s="110"/>
      <c r="M1386" s="110"/>
      <c r="N1386" s="110"/>
      <c r="O1386" s="110"/>
    </row>
    <row r="1387" spans="2:15" ht="20.100000000000001" customHeight="1">
      <c r="B1387" s="110"/>
      <c r="C1387" s="110"/>
      <c r="D1387" s="110"/>
      <c r="E1387" s="110"/>
      <c r="F1387" s="110"/>
      <c r="G1387" s="110"/>
      <c r="H1387" s="110"/>
      <c r="I1387" s="110"/>
      <c r="J1387" s="110"/>
      <c r="K1387" s="110"/>
      <c r="L1387" s="110"/>
      <c r="M1387" s="110"/>
      <c r="N1387" s="110"/>
      <c r="O1387" s="110"/>
    </row>
    <row r="1388" spans="2:15" ht="20.100000000000001" customHeight="1">
      <c r="B1388" s="110"/>
      <c r="C1388" s="110"/>
      <c r="D1388" s="110"/>
      <c r="E1388" s="110"/>
      <c r="F1388" s="110"/>
      <c r="G1388" s="110"/>
      <c r="H1388" s="110"/>
      <c r="I1388" s="110"/>
      <c r="J1388" s="110"/>
      <c r="K1388" s="110"/>
      <c r="L1388" s="110"/>
      <c r="M1388" s="110"/>
      <c r="N1388" s="110"/>
      <c r="O1388" s="110"/>
    </row>
    <row r="1389" spans="2:15" ht="20.100000000000001" customHeight="1">
      <c r="B1389" s="110"/>
      <c r="C1389" s="110"/>
      <c r="D1389" s="110"/>
      <c r="E1389" s="110"/>
      <c r="F1389" s="110"/>
      <c r="G1389" s="110"/>
      <c r="H1389" s="110"/>
      <c r="I1389" s="110"/>
      <c r="J1389" s="110"/>
      <c r="K1389" s="110"/>
      <c r="L1389" s="110"/>
      <c r="M1389" s="110"/>
      <c r="N1389" s="110"/>
      <c r="O1389" s="110"/>
    </row>
    <row r="1390" spans="2:15" ht="20.100000000000001" customHeight="1">
      <c r="B1390" s="110"/>
      <c r="C1390" s="110"/>
      <c r="D1390" s="110"/>
      <c r="E1390" s="110"/>
      <c r="F1390" s="110"/>
      <c r="G1390" s="110"/>
      <c r="H1390" s="110"/>
      <c r="I1390" s="110"/>
      <c r="J1390" s="110"/>
      <c r="K1390" s="110"/>
      <c r="L1390" s="110"/>
      <c r="M1390" s="110"/>
      <c r="N1390" s="110"/>
      <c r="O1390" s="110"/>
    </row>
    <row r="1391" spans="2:15" ht="20.100000000000001" customHeight="1">
      <c r="B1391" s="110"/>
      <c r="C1391" s="110"/>
      <c r="D1391" s="110"/>
      <c r="E1391" s="110"/>
      <c r="F1391" s="110"/>
      <c r="G1391" s="110"/>
      <c r="H1391" s="110"/>
      <c r="I1391" s="110"/>
      <c r="J1391" s="110"/>
      <c r="K1391" s="110"/>
      <c r="L1391" s="110"/>
      <c r="M1391" s="110"/>
      <c r="N1391" s="110"/>
      <c r="O1391" s="110"/>
    </row>
    <row r="1392" spans="2:15" ht="20.100000000000001" customHeight="1">
      <c r="B1392" s="110"/>
      <c r="C1392" s="110"/>
      <c r="D1392" s="110"/>
      <c r="E1392" s="110"/>
      <c r="F1392" s="110"/>
      <c r="G1392" s="110"/>
      <c r="H1392" s="110"/>
      <c r="I1392" s="110"/>
      <c r="J1392" s="110"/>
      <c r="K1392" s="110"/>
      <c r="L1392" s="110"/>
      <c r="M1392" s="110"/>
      <c r="N1392" s="110"/>
      <c r="O1392" s="110"/>
    </row>
    <row r="1393" spans="2:15" ht="20.100000000000001" customHeight="1">
      <c r="B1393" s="110"/>
      <c r="C1393" s="110"/>
      <c r="D1393" s="110"/>
      <c r="E1393" s="110"/>
      <c r="F1393" s="110"/>
      <c r="G1393" s="110"/>
      <c r="H1393" s="110"/>
      <c r="I1393" s="110"/>
      <c r="J1393" s="110"/>
      <c r="K1393" s="110"/>
      <c r="L1393" s="110"/>
      <c r="M1393" s="110"/>
      <c r="N1393" s="110"/>
      <c r="O1393" s="110"/>
    </row>
    <row r="1394" spans="2:15" ht="20.100000000000001" customHeight="1">
      <c r="B1394" s="110"/>
      <c r="C1394" s="110"/>
      <c r="D1394" s="110"/>
      <c r="E1394" s="110"/>
      <c r="F1394" s="110"/>
      <c r="G1394" s="110"/>
      <c r="H1394" s="110"/>
      <c r="I1394" s="110"/>
      <c r="J1394" s="110"/>
      <c r="K1394" s="110"/>
      <c r="L1394" s="110"/>
      <c r="M1394" s="110"/>
      <c r="N1394" s="110"/>
      <c r="O1394" s="110"/>
    </row>
    <row r="1395" spans="2:15" ht="20.100000000000001" customHeight="1">
      <c r="B1395" s="110"/>
      <c r="C1395" s="110"/>
      <c r="D1395" s="110"/>
      <c r="E1395" s="110"/>
      <c r="F1395" s="110"/>
      <c r="G1395" s="110"/>
      <c r="H1395" s="110"/>
      <c r="I1395" s="110"/>
      <c r="J1395" s="110"/>
      <c r="K1395" s="110"/>
      <c r="L1395" s="110"/>
      <c r="M1395" s="110"/>
      <c r="N1395" s="110"/>
      <c r="O1395" s="110"/>
    </row>
    <row r="1396" spans="2:15" ht="20.100000000000001" customHeight="1">
      <c r="B1396" s="110"/>
      <c r="C1396" s="110"/>
      <c r="D1396" s="110"/>
      <c r="E1396" s="110"/>
      <c r="F1396" s="110"/>
      <c r="G1396" s="110"/>
      <c r="H1396" s="110"/>
      <c r="I1396" s="110"/>
      <c r="J1396" s="110"/>
      <c r="K1396" s="110"/>
      <c r="L1396" s="110"/>
      <c r="M1396" s="110"/>
      <c r="N1396" s="110"/>
      <c r="O1396" s="110"/>
    </row>
    <row r="1397" spans="2:15" ht="20.100000000000001" customHeight="1">
      <c r="B1397" s="282"/>
      <c r="C1397" s="282"/>
      <c r="D1397" s="282"/>
      <c r="E1397" s="282"/>
      <c r="F1397" s="282"/>
      <c r="G1397" s="282"/>
      <c r="H1397" s="282"/>
      <c r="I1397" s="282"/>
      <c r="J1397" s="282"/>
      <c r="K1397" s="282"/>
      <c r="L1397" s="282"/>
      <c r="M1397" s="282"/>
      <c r="N1397" s="282"/>
      <c r="O1397" s="110"/>
    </row>
    <row r="1398" spans="2:15" ht="20.100000000000001" customHeight="1">
      <c r="B1398" s="153"/>
      <c r="C1398" s="153"/>
      <c r="D1398" s="153"/>
      <c r="E1398" s="153"/>
      <c r="F1398" s="153"/>
      <c r="G1398" s="153"/>
      <c r="H1398" s="153"/>
      <c r="I1398" s="153"/>
      <c r="J1398" s="153"/>
      <c r="K1398" s="153"/>
      <c r="L1398" s="153"/>
      <c r="M1398" s="153"/>
      <c r="N1398" s="153"/>
      <c r="O1398" s="110"/>
    </row>
    <row r="1399" spans="2:15" ht="20.100000000000001" customHeight="1">
      <c r="B1399" s="153"/>
      <c r="C1399" s="153"/>
      <c r="D1399" s="153"/>
      <c r="E1399" s="153"/>
      <c r="F1399" s="153"/>
      <c r="G1399" s="153"/>
      <c r="H1399" s="153"/>
      <c r="I1399" s="153"/>
      <c r="J1399" s="153"/>
      <c r="K1399" s="153"/>
      <c r="L1399" s="153"/>
      <c r="M1399" s="153"/>
      <c r="N1399" s="153"/>
      <c r="O1399" s="110"/>
    </row>
    <row r="1400" spans="2:15" ht="20.100000000000001" customHeight="1">
      <c r="B1400" s="153"/>
      <c r="C1400" s="153"/>
      <c r="D1400" s="153"/>
      <c r="E1400" s="153"/>
      <c r="F1400" s="153"/>
      <c r="G1400" s="153"/>
      <c r="H1400" s="153"/>
      <c r="I1400" s="153"/>
      <c r="J1400" s="153"/>
      <c r="K1400" s="153"/>
      <c r="L1400" s="153"/>
      <c r="M1400" s="153"/>
      <c r="N1400" s="153"/>
      <c r="O1400" s="110"/>
    </row>
    <row r="1401" spans="2:15" ht="20.100000000000001" customHeight="1">
      <c r="B1401" s="110"/>
      <c r="C1401" s="110"/>
      <c r="D1401" s="110"/>
      <c r="E1401" s="110"/>
      <c r="F1401" s="110"/>
      <c r="G1401" s="110"/>
      <c r="H1401" s="110"/>
      <c r="I1401" s="110"/>
      <c r="J1401" s="110"/>
      <c r="K1401" s="110"/>
      <c r="L1401" s="110"/>
      <c r="M1401" s="110"/>
      <c r="N1401" s="110"/>
      <c r="O1401" s="110"/>
    </row>
    <row r="1402" spans="2:15" ht="20.100000000000001" customHeight="1">
      <c r="B1402" s="110"/>
      <c r="C1402" s="110"/>
      <c r="D1402" s="110"/>
      <c r="E1402" s="110"/>
      <c r="F1402" s="110"/>
      <c r="G1402" s="110"/>
      <c r="H1402" s="110"/>
      <c r="I1402" s="110"/>
      <c r="J1402" s="110"/>
      <c r="K1402" s="110"/>
      <c r="L1402" s="110"/>
      <c r="M1402" s="110"/>
      <c r="N1402" s="110"/>
      <c r="O1402" s="110"/>
    </row>
    <row r="1403" spans="2:15" ht="20.100000000000001" customHeight="1">
      <c r="B1403" s="110"/>
      <c r="C1403" s="110"/>
      <c r="D1403" s="110"/>
      <c r="E1403" s="110"/>
      <c r="F1403" s="110"/>
      <c r="G1403" s="110"/>
      <c r="H1403" s="110"/>
      <c r="I1403" s="110"/>
      <c r="J1403" s="110"/>
      <c r="K1403" s="110"/>
      <c r="L1403" s="110"/>
      <c r="M1403" s="110"/>
      <c r="N1403" s="110"/>
      <c r="O1403" s="110"/>
    </row>
    <row r="1404" spans="2:15" ht="30" customHeight="1">
      <c r="B1404" s="110"/>
      <c r="C1404" s="110"/>
      <c r="D1404" s="110"/>
      <c r="E1404" s="110"/>
      <c r="F1404" s="110"/>
      <c r="G1404" s="110"/>
      <c r="H1404" s="110"/>
      <c r="I1404" s="110"/>
      <c r="J1404" s="110"/>
      <c r="K1404" s="110"/>
      <c r="L1404" s="110"/>
      <c r="M1404" s="110"/>
      <c r="N1404" s="110"/>
      <c r="O1404" s="110"/>
    </row>
    <row r="1405" spans="2:15" ht="30" customHeight="1">
      <c r="B1405" s="282" t="s">
        <v>52</v>
      </c>
      <c r="C1405" s="282"/>
      <c r="D1405" s="282"/>
      <c r="E1405" s="282"/>
      <c r="F1405" s="282"/>
      <c r="G1405" s="282"/>
      <c r="H1405" s="282"/>
      <c r="I1405" s="282"/>
      <c r="J1405" s="282"/>
      <c r="K1405" s="282"/>
      <c r="L1405" s="282"/>
      <c r="M1405" s="282"/>
      <c r="N1405" s="282"/>
      <c r="O1405" s="110"/>
    </row>
    <row r="1406" spans="2:15" ht="30" customHeight="1">
      <c r="B1406" s="282"/>
      <c r="C1406" s="282"/>
      <c r="D1406" s="282"/>
      <c r="E1406" s="282"/>
      <c r="F1406" s="282"/>
      <c r="G1406" s="282"/>
      <c r="H1406" s="282"/>
      <c r="I1406" s="282"/>
      <c r="J1406" s="282"/>
      <c r="K1406" s="282"/>
      <c r="L1406" s="282"/>
      <c r="M1406" s="282"/>
      <c r="N1406" s="282"/>
      <c r="O1406" s="110"/>
    </row>
    <row r="1407" spans="2:15" ht="30" customHeight="1">
      <c r="B1407" s="279" t="s">
        <v>75</v>
      </c>
      <c r="C1407" s="279"/>
      <c r="D1407" s="279"/>
      <c r="E1407" s="279"/>
      <c r="F1407" s="279"/>
      <c r="G1407" s="279"/>
      <c r="H1407" s="279"/>
      <c r="I1407" s="279"/>
      <c r="J1407" s="279"/>
      <c r="K1407" s="279"/>
      <c r="L1407" s="279"/>
      <c r="M1407" s="279"/>
      <c r="N1407" s="279"/>
      <c r="O1407" s="110"/>
    </row>
    <row r="1408" spans="2:15" ht="30" customHeight="1">
      <c r="B1408" s="110"/>
      <c r="C1408" s="110"/>
      <c r="D1408" s="110"/>
      <c r="E1408" s="110"/>
      <c r="F1408" s="110"/>
      <c r="G1408" s="110"/>
      <c r="H1408" s="110"/>
      <c r="I1408" s="110"/>
      <c r="J1408" s="110"/>
      <c r="K1408" s="110"/>
      <c r="L1408" s="110"/>
      <c r="M1408" s="110"/>
      <c r="N1408" s="110"/>
      <c r="O1408" s="110"/>
    </row>
    <row r="1409" spans="2:15" ht="30" customHeight="1">
      <c r="B1409" s="110"/>
      <c r="C1409" s="110"/>
      <c r="D1409" s="110"/>
      <c r="E1409" s="110"/>
      <c r="F1409" s="110"/>
      <c r="G1409" s="110"/>
      <c r="H1409" s="110"/>
      <c r="I1409" s="110"/>
      <c r="J1409" s="110"/>
      <c r="K1409" s="110"/>
      <c r="L1409" s="110"/>
      <c r="M1409" s="110"/>
      <c r="N1409" s="110"/>
      <c r="O1409" s="110"/>
    </row>
    <row r="1410" spans="2:15" ht="20.100000000000001" customHeight="1"/>
    <row r="1411" spans="2:15" ht="20.100000000000001" customHeight="1"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</row>
    <row r="1412" spans="2:15" ht="20.100000000000001" customHeight="1"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</row>
    <row r="1413" spans="2:15" ht="20.100000000000001" customHeight="1"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</row>
    <row r="1414" spans="2:15" ht="20.100000000000001" customHeight="1"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</row>
    <row r="1415" spans="2:15" ht="20.100000000000001" customHeight="1"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</row>
    <row r="1416" spans="2:15" ht="20.100000000000001" customHeight="1"/>
    <row r="1417" spans="2:15" ht="20.100000000000001" customHeight="1"/>
    <row r="1418" spans="2:15" ht="20.100000000000001" customHeight="1"/>
    <row r="1419" spans="2:15" ht="20.100000000000001" customHeight="1"/>
    <row r="1420" spans="2:15" ht="20.100000000000001" customHeight="1"/>
    <row r="1421" spans="2:15" ht="20.100000000000001" customHeight="1"/>
    <row r="1422" spans="2:15" ht="20.100000000000001" customHeight="1"/>
    <row r="1423" spans="2:15" ht="20.100000000000001" customHeight="1"/>
    <row r="1424" spans="2:15" ht="20.100000000000001" customHeight="1"/>
    <row r="1425" ht="20.100000000000001" customHeight="1"/>
    <row r="1426" ht="20.100000000000001" customHeight="1"/>
    <row r="1427" ht="20.100000000000001" customHeight="1"/>
    <row r="1428" ht="20.100000000000001" customHeight="1"/>
    <row r="1429" ht="20.100000000000001" customHeight="1"/>
    <row r="1430" ht="20.100000000000001" customHeight="1"/>
  </sheetData>
  <mergeCells count="298">
    <mergeCell ref="B595:L595"/>
    <mergeCell ref="B623:L623"/>
    <mergeCell ref="B1407:N1407"/>
    <mergeCell ref="B391:L391"/>
    <mergeCell ref="B468:L468"/>
    <mergeCell ref="M468:O468"/>
    <mergeCell ref="B504:L504"/>
    <mergeCell ref="B528:L528"/>
    <mergeCell ref="B1276:O1276"/>
    <mergeCell ref="B1278:O1278"/>
    <mergeCell ref="B1326:N1327"/>
    <mergeCell ref="B1397:N1397"/>
    <mergeCell ref="B1405:N1405"/>
    <mergeCell ref="B1406:N1406"/>
    <mergeCell ref="B1271:O1271"/>
    <mergeCell ref="B1272:O1272"/>
    <mergeCell ref="B1273:O1273"/>
    <mergeCell ref="B1274:O1274"/>
    <mergeCell ref="B1078:O1078"/>
    <mergeCell ref="C1130:L1130"/>
    <mergeCell ref="C1149:L1149"/>
    <mergeCell ref="B1256:O1256"/>
    <mergeCell ref="B1275:O1275"/>
    <mergeCell ref="B1265:O1265"/>
    <mergeCell ref="B1266:O1266"/>
    <mergeCell ref="B1267:O1267"/>
    <mergeCell ref="D1268:J1268"/>
    <mergeCell ref="B1269:O1269"/>
    <mergeCell ref="B1270:O1270"/>
    <mergeCell ref="B1257:O1257"/>
    <mergeCell ref="B1259:O1259"/>
    <mergeCell ref="B1260:O1260"/>
    <mergeCell ref="B1261:O1261"/>
    <mergeCell ref="B1263:O1263"/>
    <mergeCell ref="B1264:O1264"/>
    <mergeCell ref="C970:D970"/>
    <mergeCell ref="F970:G970"/>
    <mergeCell ref="I970:J970"/>
    <mergeCell ref="L970:M970"/>
    <mergeCell ref="C968:D968"/>
    <mergeCell ref="F968:G968"/>
    <mergeCell ref="I968:J968"/>
    <mergeCell ref="L968:M968"/>
    <mergeCell ref="I1066:J1066"/>
    <mergeCell ref="K1066:L1066"/>
    <mergeCell ref="C971:D971"/>
    <mergeCell ref="F971:G971"/>
    <mergeCell ref="I971:J971"/>
    <mergeCell ref="L971:M971"/>
    <mergeCell ref="C972:D972"/>
    <mergeCell ref="F972:G972"/>
    <mergeCell ref="I972:J972"/>
    <mergeCell ref="L972:M972"/>
    <mergeCell ref="B1002:L1002"/>
    <mergeCell ref="B1020:L1020"/>
    <mergeCell ref="B1066:B1067"/>
    <mergeCell ref="C1066:D1066"/>
    <mergeCell ref="E1066:F1066"/>
    <mergeCell ref="G1066:H1066"/>
    <mergeCell ref="I963:J963"/>
    <mergeCell ref="L963:M963"/>
    <mergeCell ref="C964:D964"/>
    <mergeCell ref="F964:G964"/>
    <mergeCell ref="I964:J964"/>
    <mergeCell ref="L964:M964"/>
    <mergeCell ref="C969:D969"/>
    <mergeCell ref="F969:G969"/>
    <mergeCell ref="I969:J969"/>
    <mergeCell ref="L969:M969"/>
    <mergeCell ref="C967:D967"/>
    <mergeCell ref="F967:G967"/>
    <mergeCell ref="I967:J967"/>
    <mergeCell ref="L967:M967"/>
    <mergeCell ref="C965:D965"/>
    <mergeCell ref="F965:G965"/>
    <mergeCell ref="I965:J965"/>
    <mergeCell ref="L965:M965"/>
    <mergeCell ref="C966:D966"/>
    <mergeCell ref="F966:G966"/>
    <mergeCell ref="I966:J966"/>
    <mergeCell ref="L966:M966"/>
    <mergeCell ref="C963:D963"/>
    <mergeCell ref="F963:G963"/>
    <mergeCell ref="B961:B962"/>
    <mergeCell ref="C961:E961"/>
    <mergeCell ref="F961:H961"/>
    <mergeCell ref="I961:K961"/>
    <mergeCell ref="L961:N961"/>
    <mergeCell ref="C962:D962"/>
    <mergeCell ref="F962:G962"/>
    <mergeCell ref="I962:J962"/>
    <mergeCell ref="L962:M962"/>
    <mergeCell ref="B937:O937"/>
    <mergeCell ref="B939:O939"/>
    <mergeCell ref="B941:B942"/>
    <mergeCell ref="C941:D941"/>
    <mergeCell ref="E941:F941"/>
    <mergeCell ref="G941:H941"/>
    <mergeCell ref="I941:J941"/>
    <mergeCell ref="K941:L941"/>
    <mergeCell ref="B959:O959"/>
    <mergeCell ref="I746:J746"/>
    <mergeCell ref="C747:D747"/>
    <mergeCell ref="E747:F747"/>
    <mergeCell ref="G747:H747"/>
    <mergeCell ref="I747:J747"/>
    <mergeCell ref="C746:D746"/>
    <mergeCell ref="E746:F746"/>
    <mergeCell ref="B812:J812"/>
    <mergeCell ref="B813:B814"/>
    <mergeCell ref="C813:E813"/>
    <mergeCell ref="F813:H813"/>
    <mergeCell ref="B808:O808"/>
    <mergeCell ref="B810:O810"/>
    <mergeCell ref="C748:D748"/>
    <mergeCell ref="E748:F748"/>
    <mergeCell ref="G748:H748"/>
    <mergeCell ref="I748:J748"/>
    <mergeCell ref="G746:H746"/>
    <mergeCell ref="C716:D716"/>
    <mergeCell ref="E716:F716"/>
    <mergeCell ref="G716:H716"/>
    <mergeCell ref="B744:J744"/>
    <mergeCell ref="C745:D745"/>
    <mergeCell ref="E745:F745"/>
    <mergeCell ref="G745:H745"/>
    <mergeCell ref="I745:J745"/>
    <mergeCell ref="C714:D714"/>
    <mergeCell ref="E714:F714"/>
    <mergeCell ref="G714:H714"/>
    <mergeCell ref="C715:D715"/>
    <mergeCell ref="E715:F715"/>
    <mergeCell ref="G715:H715"/>
    <mergeCell ref="B712:H712"/>
    <mergeCell ref="C713:D713"/>
    <mergeCell ref="E713:F713"/>
    <mergeCell ref="G713:H713"/>
    <mergeCell ref="B684:J684"/>
    <mergeCell ref="B685:B686"/>
    <mergeCell ref="C685:E685"/>
    <mergeCell ref="F685:H685"/>
    <mergeCell ref="B698:O698"/>
    <mergeCell ref="B697:O697"/>
    <mergeCell ref="I618:J618"/>
    <mergeCell ref="G619:H619"/>
    <mergeCell ref="I619:J619"/>
    <mergeCell ref="C620:D620"/>
    <mergeCell ref="E620:F620"/>
    <mergeCell ref="G620:H620"/>
    <mergeCell ref="I620:J620"/>
    <mergeCell ref="B616:J616"/>
    <mergeCell ref="C617:D617"/>
    <mergeCell ref="E617:F617"/>
    <mergeCell ref="G617:H617"/>
    <mergeCell ref="I617:J617"/>
    <mergeCell ref="C618:D618"/>
    <mergeCell ref="E618:F618"/>
    <mergeCell ref="G618:H618"/>
    <mergeCell ref="C619:D619"/>
    <mergeCell ref="E619:F619"/>
    <mergeCell ref="C587:D587"/>
    <mergeCell ref="E587:F587"/>
    <mergeCell ref="G587:H587"/>
    <mergeCell ref="B581:O581"/>
    <mergeCell ref="B583:H583"/>
    <mergeCell ref="C584:D584"/>
    <mergeCell ref="E584:F584"/>
    <mergeCell ref="G584:H584"/>
    <mergeCell ref="C585:D585"/>
    <mergeCell ref="E585:F585"/>
    <mergeCell ref="G585:H585"/>
    <mergeCell ref="B552:P552"/>
    <mergeCell ref="B554:O554"/>
    <mergeCell ref="B556:J556"/>
    <mergeCell ref="B557:B558"/>
    <mergeCell ref="C557:E557"/>
    <mergeCell ref="F557:H557"/>
    <mergeCell ref="C586:D586"/>
    <mergeCell ref="E586:F586"/>
    <mergeCell ref="G586:H586"/>
    <mergeCell ref="B517:N517"/>
    <mergeCell ref="B518:B519"/>
    <mergeCell ref="C518:F518"/>
    <mergeCell ref="G518:J518"/>
    <mergeCell ref="K518:N518"/>
    <mergeCell ref="B490:K490"/>
    <mergeCell ref="B491:B492"/>
    <mergeCell ref="C491:E491"/>
    <mergeCell ref="F491:H491"/>
    <mergeCell ref="I491:K491"/>
    <mergeCell ref="B424:O424"/>
    <mergeCell ref="B453:J453"/>
    <mergeCell ref="B454:B455"/>
    <mergeCell ref="C454:E454"/>
    <mergeCell ref="F454:H454"/>
    <mergeCell ref="B488:O488"/>
    <mergeCell ref="B426:O426"/>
    <mergeCell ref="B427:G427"/>
    <mergeCell ref="B428:J428"/>
    <mergeCell ref="B429:B430"/>
    <mergeCell ref="C429:E429"/>
    <mergeCell ref="F429:H429"/>
    <mergeCell ref="C361:D361"/>
    <mergeCell ref="E361:F361"/>
    <mergeCell ref="G361:H361"/>
    <mergeCell ref="I361:J361"/>
    <mergeCell ref="C324:D324"/>
    <mergeCell ref="E324:F324"/>
    <mergeCell ref="G324:H324"/>
    <mergeCell ref="C325:D325"/>
    <mergeCell ref="E325:F325"/>
    <mergeCell ref="G325:H325"/>
    <mergeCell ref="B48:N48"/>
    <mergeCell ref="B49:N49"/>
    <mergeCell ref="F58:J58"/>
    <mergeCell ref="F75:N78"/>
    <mergeCell ref="B109:N117"/>
    <mergeCell ref="B118:N122"/>
    <mergeCell ref="B231:O231"/>
    <mergeCell ref="B233:O233"/>
    <mergeCell ref="B243:C243"/>
    <mergeCell ref="D238:E238"/>
    <mergeCell ref="E239:F239"/>
    <mergeCell ref="E240:F240"/>
    <mergeCell ref="B241:C241"/>
    <mergeCell ref="E241:F241"/>
    <mergeCell ref="D242:E242"/>
    <mergeCell ref="B1128:O1128"/>
    <mergeCell ref="B1064:O1064"/>
    <mergeCell ref="B1000:O1000"/>
    <mergeCell ref="B1192:O1192"/>
    <mergeCell ref="E235:F235"/>
    <mergeCell ref="E236:F236"/>
    <mergeCell ref="B237:C237"/>
    <mergeCell ref="E237:F237"/>
    <mergeCell ref="B249:C249"/>
    <mergeCell ref="B250:C250"/>
    <mergeCell ref="B321:H321"/>
    <mergeCell ref="I321:N321"/>
    <mergeCell ref="C322:D322"/>
    <mergeCell ref="E322:F322"/>
    <mergeCell ref="G322:H322"/>
    <mergeCell ref="C323:D323"/>
    <mergeCell ref="E323:F323"/>
    <mergeCell ref="G323:H323"/>
    <mergeCell ref="B274:C274"/>
    <mergeCell ref="B275:C275"/>
    <mergeCell ref="I364:J364"/>
    <mergeCell ref="B384:L384"/>
    <mergeCell ref="C362:D362"/>
    <mergeCell ref="E362:F362"/>
    <mergeCell ref="B295:O295"/>
    <mergeCell ref="C841:D841"/>
    <mergeCell ref="E841:F841"/>
    <mergeCell ref="G841:H841"/>
    <mergeCell ref="B837:O837"/>
    <mergeCell ref="B839:H839"/>
    <mergeCell ref="C842:D842"/>
    <mergeCell ref="E842:F842"/>
    <mergeCell ref="G842:H842"/>
    <mergeCell ref="B319:O319"/>
    <mergeCell ref="B680:O680"/>
    <mergeCell ref="B682:O682"/>
    <mergeCell ref="B710:O710"/>
    <mergeCell ref="G362:H362"/>
    <mergeCell ref="I362:J362"/>
    <mergeCell ref="C363:D363"/>
    <mergeCell ref="E363:F363"/>
    <mergeCell ref="G363:H363"/>
    <mergeCell ref="I363:J363"/>
    <mergeCell ref="C364:D364"/>
    <mergeCell ref="E364:F364"/>
    <mergeCell ref="G364:H364"/>
    <mergeCell ref="B346:L346"/>
    <mergeCell ref="B360:J360"/>
    <mergeCell ref="C843:D843"/>
    <mergeCell ref="E843:F843"/>
    <mergeCell ref="G843:H843"/>
    <mergeCell ref="C840:D840"/>
    <mergeCell ref="E840:F840"/>
    <mergeCell ref="G840:H840"/>
    <mergeCell ref="C876:D876"/>
    <mergeCell ref="E876:F876"/>
    <mergeCell ref="G876:H876"/>
    <mergeCell ref="I876:J876"/>
    <mergeCell ref="C877:D877"/>
    <mergeCell ref="E877:F877"/>
    <mergeCell ref="G877:H877"/>
    <mergeCell ref="I877:J877"/>
    <mergeCell ref="B873:J873"/>
    <mergeCell ref="C874:D874"/>
    <mergeCell ref="E874:F874"/>
    <mergeCell ref="G874:H874"/>
    <mergeCell ref="I874:J874"/>
    <mergeCell ref="C875:D875"/>
    <mergeCell ref="E875:F875"/>
    <mergeCell ref="G875:H875"/>
    <mergeCell ref="I875:J875"/>
  </mergeCells>
  <conditionalFormatting sqref="N945:N946 C748 E748 G748 I748 C716 E716 G716 C620 E620 G620 C587:C594 E587:E594 D588:D594 G587 I583:L594 C388:L390 C364:J365 C350:L359 C393:L399 C495:L503 C516:L516 C523:N526 C522:E522 I620 E325:H345 D326:D345 C325:C345 C945:L946">
    <cfRule type="cellIs" dxfId="17" priority="41" stopIfTrue="1" operator="lessThanOrEqual">
      <formula>0</formula>
    </cfRule>
    <cfRule type="cellIs" dxfId="16" priority="42" stopIfTrue="1" operator="greaterThanOrEqual">
      <formula>0</formula>
    </cfRule>
  </conditionalFormatting>
  <conditionalFormatting sqref="F522">
    <cfRule type="cellIs" dxfId="15" priority="29" stopIfTrue="1" operator="lessThanOrEqual">
      <formula>0</formula>
    </cfRule>
    <cfRule type="cellIs" dxfId="14" priority="30" stopIfTrue="1" operator="greaterThanOrEqual">
      <formula>0</formula>
    </cfRule>
  </conditionalFormatting>
  <conditionalFormatting sqref="G522:I522">
    <cfRule type="cellIs" dxfId="13" priority="27" stopIfTrue="1" operator="lessThanOrEqual">
      <formula>0</formula>
    </cfRule>
    <cfRule type="cellIs" dxfId="12" priority="28" stopIfTrue="1" operator="greaterThanOrEqual">
      <formula>0</formula>
    </cfRule>
  </conditionalFormatting>
  <conditionalFormatting sqref="J522">
    <cfRule type="cellIs" dxfId="11" priority="25" stopIfTrue="1" operator="lessThanOrEqual">
      <formula>0</formula>
    </cfRule>
    <cfRule type="cellIs" dxfId="10" priority="26" stopIfTrue="1" operator="greaterThanOrEqual">
      <formula>0</formula>
    </cfRule>
  </conditionalFormatting>
  <conditionalFormatting sqref="K522:M522">
    <cfRule type="cellIs" dxfId="9" priority="23" stopIfTrue="1" operator="lessThanOrEqual">
      <formula>0</formula>
    </cfRule>
    <cfRule type="cellIs" dxfId="8" priority="24" stopIfTrue="1" operator="greaterThanOrEqual">
      <formula>0</formula>
    </cfRule>
  </conditionalFormatting>
  <conditionalFormatting sqref="N522">
    <cfRule type="cellIs" dxfId="7" priority="21" stopIfTrue="1" operator="lessThanOrEqual">
      <formula>0</formula>
    </cfRule>
    <cfRule type="cellIs" dxfId="6" priority="22" stopIfTrue="1" operator="greaterThanOrEqual">
      <formula>0</formula>
    </cfRule>
  </conditionalFormatting>
  <conditionalFormatting sqref="E945">
    <cfRule type="cellIs" dxfId="5" priority="8" operator="greaterThanOrEqual">
      <formula>0</formula>
    </cfRule>
  </conditionalFormatting>
  <conditionalFormatting sqref="C945:L945">
    <cfRule type="cellIs" dxfId="4" priority="7" operator="greaterThanOrEqual">
      <formula>0</formula>
    </cfRule>
  </conditionalFormatting>
  <conditionalFormatting sqref="C877 E877 G877 I877">
    <cfRule type="cellIs" dxfId="3" priority="1" stopIfTrue="1" operator="lessThanOrEqual">
      <formula>0</formula>
    </cfRule>
    <cfRule type="cellIs" dxfId="2" priority="2" stopIfTrue="1" operator="greaterThanOrEqual">
      <formula>0</formula>
    </cfRule>
  </conditionalFormatting>
  <conditionalFormatting sqref="C843:C844 E843:E844 G843:G844">
    <cfRule type="cellIs" dxfId="1" priority="3" stopIfTrue="1" operator="lessThanOrEqual">
      <formula>0</formula>
    </cfRule>
    <cfRule type="cellIs" dxfId="0" priority="4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1" orientation="portrait" r:id="rId1"/>
  <headerFooter alignWithMargins="0"/>
  <rowBreaks count="11" manualBreakCount="11">
    <brk id="105" min="1" max="14" man="1"/>
    <brk id="230" min="5" max="14" man="1"/>
    <brk id="294" min="1" max="14" man="1"/>
    <brk id="423" min="5" max="14" man="1"/>
    <brk id="487" min="5" max="14" man="1"/>
    <brk id="551" min="5" max="14" man="1"/>
    <brk id="679" min="5" max="14" man="1"/>
    <brk id="936" min="5" max="14" man="1"/>
    <brk id="999" min="5" max="14" man="1"/>
    <brk id="1063" min="5" max="14" man="1"/>
    <brk id="1255" min="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</vt:lpstr>
      <vt:lpstr>ENERO!Área_de_impresión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2018-02-16T09:11:39Z</cp:lastPrinted>
  <dcterms:created xsi:type="dcterms:W3CDTF">2011-10-19T11:12:35Z</dcterms:created>
  <dcterms:modified xsi:type="dcterms:W3CDTF">2018-02-19T09:42:49Z</dcterms:modified>
</cp:coreProperties>
</file>