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emarva\AppData\Local\Microsoft\Windows\INetCache\Content.Outlook\87DJ71FO\"/>
    </mc:Choice>
  </mc:AlternateContent>
  <bookViews>
    <workbookView xWindow="0" yWindow="0" windowWidth="28800" windowHeight="12135"/>
  </bookViews>
  <sheets>
    <sheet name="SEPTIEMBRE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SEPTIEMBRE!#REF!</definedName>
    <definedName name="_xlnm.Print_Area" localSheetId="0">SEPTIEMBRE!$A$1:$M$1911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56" i="4" l="1"/>
  <c r="M1660" i="4" l="1"/>
  <c r="M1661" i="4"/>
  <c r="M1662" i="4"/>
  <c r="M1663" i="4"/>
  <c r="M1664" i="4"/>
  <c r="M1665" i="4"/>
  <c r="M1666" i="4"/>
  <c r="M1667" i="4"/>
  <c r="M1668" i="4"/>
  <c r="E1457" i="4" l="1"/>
  <c r="C874" i="4" l="1"/>
  <c r="E874" i="4"/>
  <c r="L1633" i="4" l="1"/>
  <c r="K1633" i="4"/>
  <c r="K1570" i="4"/>
  <c r="L1570" i="4"/>
  <c r="J1536" i="4"/>
  <c r="J1537" i="4"/>
  <c r="J1538" i="4"/>
  <c r="J1539" i="4"/>
  <c r="J1540" i="4"/>
  <c r="J1541" i="4"/>
  <c r="J1542" i="4"/>
  <c r="J1535" i="4"/>
  <c r="J1534" i="4"/>
  <c r="J1508" i="4"/>
  <c r="J1509" i="4"/>
  <c r="J1510" i="4"/>
  <c r="J1511" i="4"/>
  <c r="J1512" i="4"/>
  <c r="J1513" i="4"/>
  <c r="J1514" i="4"/>
  <c r="J1507" i="4"/>
  <c r="J1506" i="4"/>
  <c r="I1506" i="4"/>
  <c r="L1707" i="4" l="1"/>
  <c r="K1707" i="4"/>
  <c r="J1707" i="4"/>
  <c r="I1707" i="4"/>
  <c r="H1707" i="4"/>
  <c r="G1707" i="4"/>
  <c r="F1707" i="4"/>
  <c r="E1707" i="4"/>
  <c r="D1707" i="4"/>
  <c r="L1706" i="4"/>
  <c r="K1706" i="4"/>
  <c r="J1706" i="4"/>
  <c r="I1706" i="4"/>
  <c r="H1706" i="4"/>
  <c r="G1706" i="4"/>
  <c r="F1706" i="4"/>
  <c r="E1706" i="4"/>
  <c r="D1706" i="4"/>
  <c r="M1705" i="4"/>
  <c r="M1704" i="4"/>
  <c r="M1703" i="4"/>
  <c r="M1702" i="4"/>
  <c r="M1701" i="4"/>
  <c r="M1700" i="4"/>
  <c r="M1699" i="4"/>
  <c r="M1698" i="4"/>
  <c r="M1697" i="4"/>
  <c r="M1696" i="4"/>
  <c r="E1670" i="4"/>
  <c r="F1670" i="4"/>
  <c r="G1670" i="4"/>
  <c r="H1670" i="4"/>
  <c r="I1670" i="4"/>
  <c r="J1670" i="4"/>
  <c r="K1670" i="4"/>
  <c r="L1670" i="4"/>
  <c r="E1671" i="4"/>
  <c r="F1671" i="4"/>
  <c r="G1671" i="4"/>
  <c r="H1671" i="4"/>
  <c r="I1671" i="4"/>
  <c r="J1671" i="4"/>
  <c r="K1671" i="4"/>
  <c r="L1671" i="4"/>
  <c r="D1671" i="4"/>
  <c r="D1670" i="4"/>
  <c r="M1669" i="4"/>
  <c r="M1706" i="4" l="1"/>
  <c r="F1454" i="4" s="1"/>
  <c r="G1454" i="4" s="1"/>
  <c r="M1707" i="4"/>
  <c r="F1455" i="4" s="1"/>
  <c r="G1455" i="4" s="1"/>
  <c r="M1670" i="4"/>
  <c r="F1452" i="4" s="1"/>
  <c r="M1671" i="4"/>
  <c r="J1642" i="4"/>
  <c r="I1642" i="4"/>
  <c r="H1642" i="4"/>
  <c r="G1642" i="4"/>
  <c r="F1642" i="4"/>
  <c r="E1642" i="4"/>
  <c r="D1642" i="4"/>
  <c r="C1642" i="4"/>
  <c r="L1641" i="4"/>
  <c r="K1641" i="4"/>
  <c r="L1640" i="4"/>
  <c r="K1640" i="4"/>
  <c r="L1639" i="4"/>
  <c r="K1639" i="4"/>
  <c r="L1638" i="4"/>
  <c r="K1638" i="4"/>
  <c r="L1637" i="4"/>
  <c r="K1637" i="4"/>
  <c r="L1636" i="4"/>
  <c r="K1636" i="4"/>
  <c r="L1635" i="4"/>
  <c r="K1635" i="4"/>
  <c r="L1634" i="4"/>
  <c r="K1634" i="4"/>
  <c r="H1543" i="4"/>
  <c r="G1543" i="4"/>
  <c r="F1543" i="4"/>
  <c r="E1543" i="4"/>
  <c r="D1543" i="4"/>
  <c r="C1543" i="4"/>
  <c r="I1542" i="4"/>
  <c r="I1541" i="4"/>
  <c r="I1540" i="4"/>
  <c r="I1539" i="4"/>
  <c r="I1538" i="4"/>
  <c r="I1537" i="4"/>
  <c r="I1536" i="4"/>
  <c r="I1535" i="4"/>
  <c r="I1534" i="4"/>
  <c r="K1642" i="4" l="1"/>
  <c r="F1450" i="4" s="1"/>
  <c r="G1450" i="4" s="1"/>
  <c r="L1642" i="4"/>
  <c r="F1451" i="4" s="1"/>
  <c r="G1451" i="4" s="1"/>
  <c r="F1453" i="4"/>
  <c r="G1453" i="4" s="1"/>
  <c r="G1452" i="4"/>
  <c r="J1543" i="4"/>
  <c r="I1543" i="4"/>
  <c r="F1446" i="4" s="1"/>
  <c r="F1447" i="4" l="1"/>
  <c r="G1447" i="4" s="1"/>
  <c r="G1446" i="4"/>
  <c r="I1408" i="4"/>
  <c r="E1408" i="4"/>
  <c r="C1408" i="4"/>
  <c r="E1382" i="4"/>
  <c r="C1382" i="4"/>
  <c r="I1281" i="4"/>
  <c r="E1281" i="4"/>
  <c r="C1281" i="4"/>
  <c r="E1255" i="4"/>
  <c r="C1255" i="4"/>
  <c r="G1255" i="4"/>
  <c r="G1408" i="4" l="1"/>
  <c r="G1382" i="4"/>
  <c r="G1281" i="4"/>
  <c r="D1515" i="4"/>
  <c r="I1238" i="4" l="1"/>
  <c r="I1365" i="4"/>
  <c r="E967" i="4" l="1"/>
  <c r="C646" i="4" l="1"/>
  <c r="I900" i="4" l="1"/>
  <c r="E900" i="4"/>
  <c r="C900" i="4"/>
  <c r="I773" i="4"/>
  <c r="E773" i="4"/>
  <c r="C773" i="4"/>
  <c r="E747" i="4"/>
  <c r="C747" i="4"/>
  <c r="I730" i="4"/>
  <c r="E730" i="4"/>
  <c r="C730" i="4"/>
  <c r="E713" i="4"/>
  <c r="C713" i="4"/>
  <c r="G900" i="4" l="1"/>
  <c r="G713" i="4"/>
  <c r="G730" i="4"/>
  <c r="G747" i="4"/>
  <c r="G773" i="4"/>
  <c r="E620" i="4"/>
  <c r="C620" i="4"/>
  <c r="I603" i="4"/>
  <c r="E603" i="4"/>
  <c r="C603" i="4"/>
  <c r="I646" i="4"/>
  <c r="E646" i="4"/>
  <c r="I857" i="4"/>
  <c r="E857" i="4"/>
  <c r="C857" i="4"/>
  <c r="E840" i="4"/>
  <c r="C840" i="4"/>
  <c r="E586" i="4"/>
  <c r="C586" i="4"/>
  <c r="G840" i="4" l="1"/>
  <c r="G857" i="4"/>
  <c r="G874" i="4"/>
  <c r="G646" i="4"/>
  <c r="G603" i="4"/>
  <c r="G620" i="4"/>
  <c r="G586" i="4"/>
  <c r="I1154" i="4" l="1"/>
  <c r="E1154" i="4"/>
  <c r="C1154" i="4"/>
  <c r="E1128" i="4"/>
  <c r="C1128" i="4"/>
  <c r="I1027" i="4"/>
  <c r="E1027" i="4"/>
  <c r="C1027" i="4"/>
  <c r="E1001" i="4"/>
  <c r="C1001" i="4"/>
  <c r="I984" i="4"/>
  <c r="E984" i="4"/>
  <c r="C984" i="4"/>
  <c r="C967" i="4"/>
  <c r="G1128" i="4" l="1"/>
  <c r="G1154" i="4"/>
  <c r="G1001" i="4"/>
  <c r="G1027" i="4"/>
  <c r="G984" i="4"/>
  <c r="G967" i="4"/>
  <c r="K516" i="4" l="1"/>
  <c r="J516" i="4"/>
  <c r="I516" i="4"/>
  <c r="H516" i="4"/>
  <c r="G516" i="4"/>
  <c r="F516" i="4"/>
  <c r="E516" i="4"/>
  <c r="D516" i="4"/>
  <c r="C516" i="4"/>
  <c r="I491" i="4"/>
  <c r="E491" i="4"/>
  <c r="C491" i="4"/>
  <c r="K455" i="4"/>
  <c r="J455" i="4"/>
  <c r="I455" i="4"/>
  <c r="H455" i="4"/>
  <c r="G455" i="4"/>
  <c r="F455" i="4"/>
  <c r="E455" i="4"/>
  <c r="D455" i="4"/>
  <c r="C455" i="4"/>
  <c r="E430" i="4"/>
  <c r="C430" i="4"/>
  <c r="L455" i="4" l="1"/>
  <c r="G491" i="4"/>
  <c r="L516" i="4"/>
  <c r="G430" i="4"/>
  <c r="E1365" i="4" l="1"/>
  <c r="E1348" i="4"/>
  <c r="E1238" i="4"/>
  <c r="E1221" i="4"/>
  <c r="C1365" i="4" l="1"/>
  <c r="G1365" i="4"/>
  <c r="C1238" i="4"/>
  <c r="G1238" i="4"/>
  <c r="G1221" i="4"/>
  <c r="C1221" i="4"/>
  <c r="C1348" i="4" l="1"/>
  <c r="G1348" i="4"/>
  <c r="I1111" i="4" l="1"/>
  <c r="E1094" i="4"/>
  <c r="L1726" i="4" l="1"/>
  <c r="L1725" i="4"/>
  <c r="J1579" i="4"/>
  <c r="I1579" i="4"/>
  <c r="H1579" i="4"/>
  <c r="G1579" i="4"/>
  <c r="F1579" i="4"/>
  <c r="E1579" i="4"/>
  <c r="D1579" i="4"/>
  <c r="C1579" i="4"/>
  <c r="L1578" i="4"/>
  <c r="K1578" i="4"/>
  <c r="L1577" i="4"/>
  <c r="K1577" i="4"/>
  <c r="L1576" i="4"/>
  <c r="K1576" i="4"/>
  <c r="L1575" i="4"/>
  <c r="K1575" i="4"/>
  <c r="L1574" i="4"/>
  <c r="K1574" i="4"/>
  <c r="L1573" i="4"/>
  <c r="K1573" i="4"/>
  <c r="L1572" i="4"/>
  <c r="K1572" i="4"/>
  <c r="L1571" i="4"/>
  <c r="K1571" i="4"/>
  <c r="H1515" i="4"/>
  <c r="G1515" i="4"/>
  <c r="F1515" i="4"/>
  <c r="E1515" i="4"/>
  <c r="C1515" i="4"/>
  <c r="I1514" i="4"/>
  <c r="I1513" i="4"/>
  <c r="I1512" i="4"/>
  <c r="I1511" i="4"/>
  <c r="I1510" i="4"/>
  <c r="I1509" i="4"/>
  <c r="I1508" i="4"/>
  <c r="I1507" i="4"/>
  <c r="E1111" i="4"/>
  <c r="K414" i="4"/>
  <c r="J414" i="4"/>
  <c r="I414" i="4"/>
  <c r="H414" i="4"/>
  <c r="G414" i="4"/>
  <c r="F414" i="4"/>
  <c r="E414" i="4"/>
  <c r="D414" i="4"/>
  <c r="C414" i="4"/>
  <c r="I399" i="4"/>
  <c r="E399" i="4"/>
  <c r="C399" i="4"/>
  <c r="K382" i="4"/>
  <c r="J382" i="4"/>
  <c r="I382" i="4"/>
  <c r="H382" i="4"/>
  <c r="G382" i="4"/>
  <c r="F382" i="4"/>
  <c r="E382" i="4"/>
  <c r="D382" i="4"/>
  <c r="C382" i="4"/>
  <c r="E367" i="4"/>
  <c r="C367" i="4"/>
  <c r="J1515" i="4" l="1"/>
  <c r="F1445" i="4" s="1"/>
  <c r="C1111" i="4"/>
  <c r="G1111" i="4"/>
  <c r="C1094" i="4"/>
  <c r="G1094" i="4"/>
  <c r="I1515" i="4"/>
  <c r="F1444" i="4" s="1"/>
  <c r="K1579" i="4"/>
  <c r="F1448" i="4" s="1"/>
  <c r="L1579" i="4"/>
  <c r="F1449" i="4" s="1"/>
  <c r="G367" i="4"/>
  <c r="G399" i="4"/>
  <c r="L382" i="4"/>
  <c r="L414" i="4"/>
  <c r="G1444" i="4" l="1"/>
  <c r="G1449" i="4"/>
  <c r="F1456" i="4"/>
  <c r="G1456" i="4" s="1"/>
  <c r="F1457" i="4"/>
  <c r="G1457" i="4" s="1"/>
  <c r="G1445" i="4"/>
  <c r="G1448" i="4" l="1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<sst xmlns="http://schemas.openxmlformats.org/spreadsheetml/2006/main" count="796" uniqueCount="177">
  <si>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</si>
  <si>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</si>
  <si>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</si>
  <si>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</si>
  <si>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</si>
  <si>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</si>
  <si>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</si>
  <si>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</si>
  <si>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</si>
  <si>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</si>
  <si>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</si>
  <si>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</si>
  <si>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</si>
  <si>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</si>
  <si>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</si>
  <si>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</si>
  <si>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</si>
  <si>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</si>
  <si>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</si>
  <si>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</si>
  <si>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</si>
  <si>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</si>
  <si>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</si>
  <si>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</si>
  <si>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</si>
  <si>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</si>
  <si>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</si>
  <si>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</si>
  <si>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</si>
  <si>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</si>
  <si>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</si>
  <si>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</si>
  <si>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</si>
  <si>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</si>
  <si>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</si>
  <si>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</si>
  <si>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</si>
  <si>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</si>
  <si>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</si>
  <si>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</si>
  <si>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</si>
  <si>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</si>
  <si>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</si>
  <si>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</si>
  <si>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</si>
  <si>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</si>
  <si>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</si>
  <si>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</si>
  <si>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</si>
  <si>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</si>
  <si>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</si>
  <si>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</si>
  <si>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</si>
  <si>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</si>
  <si>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</si>
  <si>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</si>
  <si>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</si>
  <si>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</si>
  <si>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</si>
  <si>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</si>
  <si>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</si>
  <si>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</si>
  <si>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</si>
  <si>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</si>
  <si>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</si>
  <si>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</si>
  <si>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</si>
  <si>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</si>
  <si>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</si>
  <si>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</si>
  <si>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</si>
  <si>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</si>
  <si>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</si>
  <si>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</si>
  <si>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</si>
  <si>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</si>
  <si>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</si>
  <si>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</si>
  <si>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</si>
  <si>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</si>
  <si>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</si>
  <si>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</si>
  <si>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</si>
  <si>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</si>
  <si>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</si>
  <si>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</si>
  <si>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</si>
  <si>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</si>
  <si>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</si>
  <si>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</si>
  <si>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</si>
  <si>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</si>
  <si>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</si>
  <si>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</si>
  <si>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</si>
  <si>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</si>
  <si>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</si>
  <si>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</si>
  <si>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</si>
  <si>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</si>
  <si>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</si>
  <si>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</si>
  <si>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</si>
  <si>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</si>
  <si>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</si>
  <si>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</si>
  <si>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</si>
  <si>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</si>
  <si>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</si>
  <si>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</si>
  <si>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</si>
  <si>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</si>
  <si>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</si>
  <si>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</si>
  <si>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</si>
  <si>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</si>
  <si>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</si>
  <si>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</si>
  <si>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</si>
  <si>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</si>
  <si>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</si>
  <si>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</si>
  <si>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</si>
  <si>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</si>
  <si>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</si>
  <si>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</si>
  <si>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</si>
  <si>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</si>
  <si>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</si>
  <si>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</si>
  <si>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</si>
  <si>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</si>
  <si>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</si>
  <si>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</si>
  <si>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</si>
  <si>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</si>
  <si>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</si>
  <si>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</si>
  <si>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</si>
  <si>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</si>
  <si>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</si>
  <si>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</si>
  <si>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</si>
  <si>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</si>
  <si>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</si>
  <si>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</si>
  <si>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</si>
  <si>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</si>
  <si>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</si>
  <si>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</si>
  <si>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</si>
  <si>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</si>
  <si>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</si>
  <si>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t>AÑO 2020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</si>
  <si>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</si>
  <si>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</si>
  <si>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SEPTIEMBRE 2021</t>
  </si>
  <si>
    <t>1B.- COMPARACIONES SEPTIEMBRE 2020 Y SEPTIEMBRE 2021</t>
  </si>
  <si>
    <t>1C.- COMPARACIONES DE DATOS ACUMULADOS DE ENERO - SEPTIEMBRE 2020 - 2021</t>
  </si>
  <si>
    <t>ENERO - SEPTIEMBRE 2020</t>
  </si>
  <si>
    <t>ENERO - SEPTIEMBRE 2021</t>
  </si>
  <si>
    <t>2B.- COMPARACIONES SEPTIEMBRE 2020 Y SEPTIEMBRE 2021</t>
  </si>
  <si>
    <t>2C.- COMPARACIONES DE DATOS ACUMULADOS DE ENERO - SEPTIEMBRE 2020 - 2021</t>
  </si>
  <si>
    <t>3B.- COMPARACIONES SEPTIEMBRE 2020 Y SEPTIEMBRE 2021</t>
  </si>
  <si>
    <t>3C.- COMPARACIONES DE DATOS ACUMULADOS DE ENERO - SEPTIEMBRE 2020 - 2021</t>
  </si>
  <si>
    <t>4B.- COMPARACIONES SEPTIEMBRE 2020 Y SEPTIEMBRE 2021</t>
  </si>
  <si>
    <t>4C.- COMPARACIONES DE DATOS ACUMULADOS DE ENERO - SEPTIEMBRE 2020 - 2021</t>
  </si>
  <si>
    <t>5B.- COMPARACIONES SEPTIEMBRE 2020 Y SEPTIEMBRE 2021</t>
  </si>
  <si>
    <t>5C.- COMPARACIONES DE DATOS ACUMULADOS DE ENERO - SEPTIEMBRE 2020 - 2021</t>
  </si>
  <si>
    <t>6B.- COMPARACIONES SEPTIEMBRE 2020 Y SEPTIEMBRE 2021</t>
  </si>
  <si>
    <t>6C.- COMPARACIONES DE DATOS ACUMULADOS DE ENERO - SEPTIEMBRE 2020 - 2021</t>
  </si>
  <si>
    <t>7B.- COMPARACIONES SEPTIEMBRE 2020 Y SEPTIEMBRE 2021</t>
  </si>
  <si>
    <t>7C.- COMPARACIONES DE DATOS ACUMULADOS DE ENERO - SEPTIEMBRE 2020 - 2021</t>
  </si>
  <si>
    <t>8B.- COMPARACIONES SEPTIEMBRE 2020 Y SEPTIEMBRE 2021</t>
  </si>
  <si>
    <t>8C.- COMPARACIONES DE DATOS ACUMULADOS DE ENERO - SEPTIEMBRE 2020 - 2021</t>
  </si>
  <si>
    <t>SEPTIEMBRE</t>
  </si>
  <si>
    <t>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</si>
</sst>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11"/>
      <color theme="0"/>
      <name val="Arial"/>
      <family val="2"/>
    </font>
    <font>
      <sz val="11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6600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b/>
      <sz val="9"/>
      <color rgb="FF595959"/>
      <name val="Arial"/>
    </font>
    <font>
      <sz val="10"/>
      <color rgb="FF595959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FF660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</cellStyleXfs>
  <cellXfs count="327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10" fontId="1" fillId="3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0" fontId="2" fillId="5" borderId="2" xfId="0" applyNumberFormat="1" applyFont="1" applyFill="1" applyBorder="1" applyAlignment="1">
      <alignment horizontal="center"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9" fillId="0" borderId="3" xfId="0" applyFont="1" applyBorder="1" applyAlignment="1">
      <alignment vertical="center"/>
    </xf>
    <xf numFmtId="0" fontId="39" fillId="0" borderId="3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33" fillId="10" borderId="2" xfId="0" applyFont="1" applyFill="1" applyBorder="1" applyAlignment="1">
      <alignment horizontal="left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right" vertical="center"/>
    </xf>
    <xf numFmtId="0" fontId="38" fillId="8" borderId="1" xfId="0" applyFont="1" applyFill="1" applyBorder="1" applyAlignment="1">
      <alignment vertical="center"/>
    </xf>
    <xf numFmtId="0" fontId="38" fillId="8" borderId="1" xfId="0" applyFont="1" applyFill="1" applyBorder="1" applyAlignment="1">
      <alignment horizontal="right" vertical="center"/>
    </xf>
    <xf numFmtId="0" fontId="42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3" fontId="37" fillId="0" borderId="0" xfId="0" applyNumberFormat="1" applyFont="1" applyFill="1" applyBorder="1" applyAlignment="1">
      <alignment horizontal="center" vertical="center"/>
    </xf>
    <xf numFmtId="49" fontId="44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7" fillId="12" borderId="0" xfId="0" applyFont="1" applyFill="1" applyAlignment="1">
      <alignment vertical="center"/>
    </xf>
    <xf numFmtId="49" fontId="48" fillId="12" borderId="0" xfId="0" applyNumberFormat="1" applyFont="1" applyFill="1" applyAlignment="1">
      <alignment vertical="center"/>
    </xf>
    <xf numFmtId="3" fontId="36" fillId="0" borderId="0" xfId="0" applyNumberFormat="1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9" fillId="4" borderId="2" xfId="0" applyFont="1" applyFill="1" applyBorder="1" applyAlignment="1">
      <alignment horizontal="center" vertical="center"/>
    </xf>
    <xf numFmtId="10" fontId="50" fillId="4" borderId="1" xfId="2" applyNumberFormat="1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vertical="center"/>
    </xf>
    <xf numFmtId="0" fontId="51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52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52" fillId="1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4" fillId="4" borderId="2" xfId="0" applyFont="1" applyFill="1" applyBorder="1" applyAlignment="1">
      <alignment vertical="center"/>
    </xf>
    <xf numFmtId="0" fontId="54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5" fillId="3" borderId="0" xfId="0" applyFont="1" applyFill="1" applyAlignment="1">
      <alignment vertical="center"/>
    </xf>
    <xf numFmtId="0" fontId="55" fillId="3" borderId="7" xfId="0" applyFont="1" applyFill="1" applyBorder="1" applyAlignment="1">
      <alignment vertical="center"/>
    </xf>
    <xf numFmtId="0" fontId="55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5" fillId="3" borderId="8" xfId="0" applyFont="1" applyFill="1" applyBorder="1" applyAlignment="1">
      <alignment vertical="center"/>
    </xf>
    <xf numFmtId="0" fontId="56" fillId="3" borderId="5" xfId="0" applyFont="1" applyFill="1" applyBorder="1" applyAlignment="1">
      <alignment vertical="center"/>
    </xf>
    <xf numFmtId="0" fontId="58" fillId="12" borderId="0" xfId="0" applyFont="1" applyFill="1" applyBorder="1" applyAlignment="1">
      <alignment vertical="center"/>
    </xf>
    <xf numFmtId="0" fontId="56" fillId="3" borderId="0" xfId="0" applyFont="1" applyFill="1" applyBorder="1" applyAlignment="1">
      <alignment vertical="center"/>
    </xf>
    <xf numFmtId="0" fontId="60" fillId="3" borderId="7" xfId="0" applyFont="1" applyFill="1" applyBorder="1" applyAlignment="1">
      <alignment vertical="center"/>
    </xf>
    <xf numFmtId="0" fontId="60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2" fillId="12" borderId="0" xfId="0" applyFont="1" applyFill="1" applyBorder="1" applyAlignment="1">
      <alignment vertical="center"/>
    </xf>
    <xf numFmtId="0" fontId="41" fillId="12" borderId="0" xfId="0" applyFont="1" applyFill="1" applyBorder="1" applyAlignment="1">
      <alignment vertical="center"/>
    </xf>
    <xf numFmtId="0" fontId="53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10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62" fillId="4" borderId="2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10" fontId="37" fillId="0" borderId="3" xfId="0" applyNumberFormat="1" applyFont="1" applyFill="1" applyBorder="1" applyAlignment="1">
      <alignment horizontal="center"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9" fillId="12" borderId="0" xfId="0" applyFont="1" applyFill="1" applyBorder="1" applyAlignment="1">
      <alignment vertical="center"/>
    </xf>
    <xf numFmtId="0" fontId="55" fillId="3" borderId="10" xfId="0" applyFont="1" applyFill="1" applyBorder="1" applyAlignment="1">
      <alignment vertical="center"/>
    </xf>
    <xf numFmtId="0" fontId="55" fillId="3" borderId="11" xfId="0" applyFont="1" applyFill="1" applyBorder="1" applyAlignment="1">
      <alignment vertical="center"/>
    </xf>
    <xf numFmtId="0" fontId="55" fillId="3" borderId="12" xfId="0" applyFont="1" applyFill="1" applyBorder="1" applyAlignment="1">
      <alignment vertical="center"/>
    </xf>
    <xf numFmtId="0" fontId="58" fillId="12" borderId="13" xfId="0" applyFont="1" applyFill="1" applyBorder="1" applyAlignment="1">
      <alignment vertical="center"/>
    </xf>
    <xf numFmtId="0" fontId="60" fillId="3" borderId="14" xfId="0" applyFont="1" applyFill="1" applyBorder="1" applyAlignment="1">
      <alignment vertical="center"/>
    </xf>
    <xf numFmtId="0" fontId="56" fillId="3" borderId="13" xfId="0" applyFont="1" applyFill="1" applyBorder="1" applyAlignment="1">
      <alignment vertical="center"/>
    </xf>
    <xf numFmtId="0" fontId="55" fillId="3" borderId="15" xfId="0" applyFont="1" applyFill="1" applyBorder="1" applyAlignment="1">
      <alignment vertical="center"/>
    </xf>
    <xf numFmtId="0" fontId="60" fillId="3" borderId="16" xfId="0" applyFont="1" applyFill="1" applyBorder="1" applyAlignment="1">
      <alignment vertical="center"/>
    </xf>
    <xf numFmtId="0" fontId="55" fillId="3" borderId="17" xfId="0" applyFont="1" applyFill="1" applyBorder="1" applyAlignment="1">
      <alignment vertical="center"/>
    </xf>
    <xf numFmtId="0" fontId="55" fillId="3" borderId="16" xfId="0" applyFont="1" applyFill="1" applyBorder="1" applyAlignment="1">
      <alignment vertical="center"/>
    </xf>
    <xf numFmtId="0" fontId="58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71" fillId="0" borderId="21" xfId="0" applyNumberFormat="1" applyFont="1" applyBorder="1" applyAlignment="1">
      <alignment horizontal="right" vertical="center"/>
    </xf>
    <xf numFmtId="3" fontId="71" fillId="0" borderId="0" xfId="0" applyNumberFormat="1" applyFont="1" applyAlignment="1">
      <alignment horizontal="right" vertical="center"/>
    </xf>
    <xf numFmtId="3" fontId="72" fillId="14" borderId="22" xfId="0" applyNumberFormat="1" applyFont="1" applyFill="1" applyBorder="1" applyAlignment="1">
      <alignment horizontal="right" vertical="center"/>
    </xf>
    <xf numFmtId="10" fontId="72" fillId="14" borderId="22" xfId="0" applyNumberFormat="1" applyFont="1" applyFill="1" applyBorder="1" applyAlignment="1">
      <alignment horizontal="right" vertical="center"/>
    </xf>
    <xf numFmtId="2" fontId="72" fillId="14" borderId="20" xfId="0" applyNumberFormat="1" applyFont="1" applyFill="1" applyBorder="1" applyAlignment="1">
      <alignment horizontal="right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69" fillId="13" borderId="0" xfId="0" applyNumberFormat="1" applyFont="1" applyFill="1" applyAlignment="1">
      <alignment horizontal="center" vertical="center"/>
    </xf>
    <xf numFmtId="3" fontId="70" fillId="13" borderId="0" xfId="0" applyNumberFormat="1" applyFont="1" applyFill="1" applyAlignment="1">
      <alignment horizontal="center" vertical="center"/>
    </xf>
    <xf numFmtId="3" fontId="69" fillId="13" borderId="20" xfId="0" applyNumberFormat="1" applyFont="1" applyFill="1" applyBorder="1" applyAlignment="1">
      <alignment horizontal="center" vertical="center"/>
    </xf>
    <xf numFmtId="3" fontId="70" fillId="13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10" fontId="70" fillId="15" borderId="22" xfId="0" applyNumberFormat="1" applyFont="1" applyFill="1" applyBorder="1" applyAlignment="1">
      <alignment horizontal="center" vertical="center"/>
    </xf>
    <xf numFmtId="2" fontId="70" fillId="15" borderId="20" xfId="0" applyNumberFormat="1" applyFont="1" applyFill="1" applyBorder="1" applyAlignment="1">
      <alignment horizontal="center" vertical="center"/>
    </xf>
    <xf numFmtId="4" fontId="69" fillId="13" borderId="0" xfId="0" applyNumberFormat="1" applyFont="1" applyFill="1" applyAlignment="1">
      <alignment horizontal="center" vertical="center"/>
    </xf>
    <xf numFmtId="4" fontId="70" fillId="13" borderId="0" xfId="0" applyNumberFormat="1" applyFont="1" applyFill="1" applyAlignment="1">
      <alignment horizontal="center" vertical="center"/>
    </xf>
    <xf numFmtId="4" fontId="69" fillId="13" borderId="20" xfId="0" applyNumberFormat="1" applyFont="1" applyFill="1" applyBorder="1" applyAlignment="1">
      <alignment horizontal="center" vertical="center"/>
    </xf>
    <xf numFmtId="4" fontId="70" fillId="13" borderId="20" xfId="0" applyNumberFormat="1" applyFont="1" applyFill="1" applyBorder="1" applyAlignment="1">
      <alignment horizontal="center" vertical="center"/>
    </xf>
    <xf numFmtId="49" fontId="68" fillId="0" borderId="0" xfId="0" applyNumberFormat="1" applyFont="1" applyAlignment="1">
      <alignment vertical="center"/>
    </xf>
    <xf numFmtId="3" fontId="70" fillId="0" borderId="21" xfId="0" applyNumberFormat="1" applyFont="1" applyBorder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10" fontId="74" fillId="0" borderId="0" xfId="0" applyNumberFormat="1" applyFont="1" applyAlignment="1">
      <alignment horizontal="center" vertical="center"/>
    </xf>
    <xf numFmtId="2" fontId="75" fillId="0" borderId="0" xfId="0" applyNumberFormat="1" applyFont="1" applyAlignment="1">
      <alignment horizontal="center" vertical="center"/>
    </xf>
    <xf numFmtId="3" fontId="76" fillId="15" borderId="22" xfId="0" applyNumberFormat="1" applyFont="1" applyFill="1" applyBorder="1" applyAlignment="1">
      <alignment horizontal="center" vertical="center"/>
    </xf>
    <xf numFmtId="3" fontId="73" fillId="15" borderId="22" xfId="0" applyNumberFormat="1" applyFont="1" applyFill="1" applyBorder="1" applyAlignment="1">
      <alignment horizontal="center" vertical="center"/>
    </xf>
    <xf numFmtId="10" fontId="74" fillId="15" borderId="22" xfId="0" applyNumberFormat="1" applyFont="1" applyFill="1" applyBorder="1" applyAlignment="1">
      <alignment horizontal="center" vertical="center"/>
    </xf>
    <xf numFmtId="2" fontId="75" fillId="15" borderId="22" xfId="0" applyNumberFormat="1" applyFont="1" applyFill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69" fillId="0" borderId="20" xfId="0" applyNumberFormat="1" applyFont="1" applyBorder="1" applyAlignment="1">
      <alignment horizontal="center" vertical="center"/>
    </xf>
    <xf numFmtId="3" fontId="69" fillId="0" borderId="0" xfId="0" applyNumberFormat="1" applyFont="1" applyAlignment="1">
      <alignment horizontal="center" vertical="center"/>
    </xf>
    <xf numFmtId="3" fontId="69" fillId="0" borderId="21" xfId="0" applyNumberFormat="1" applyFont="1" applyBorder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  <xf numFmtId="3" fontId="7" fillId="0" borderId="0" xfId="0" applyNumberFormat="1" applyFont="1" applyFill="1" applyBorder="1" applyAlignment="1">
      <alignment vertical="center"/>
    </xf>
    <xf numFmtId="3" fontId="24" fillId="0" borderId="0" xfId="0" applyNumberFormat="1" applyFont="1" applyAlignment="1">
      <alignment vertical="center"/>
    </xf>
    <xf numFmtId="0" fontId="41" fillId="12" borderId="0" xfId="0" applyFont="1" applyFill="1" applyAlignment="1">
      <alignment horizontal="center" vertical="center"/>
    </xf>
    <xf numFmtId="3" fontId="69" fillId="0" borderId="20" xfId="0" applyNumberFormat="1" applyFont="1" applyBorder="1" applyAlignment="1">
      <alignment horizontal="center" vertical="center"/>
    </xf>
    <xf numFmtId="10" fontId="70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69" fillId="0" borderId="21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43" fillId="8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70" fillId="0" borderId="21" xfId="0" applyNumberFormat="1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41" fillId="11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Fill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56" fillId="3" borderId="7" xfId="0" applyFont="1" applyFill="1" applyBorder="1" applyAlignment="1">
      <alignment horizontal="left" vertical="center"/>
    </xf>
    <xf numFmtId="0" fontId="56" fillId="3" borderId="0" xfId="0" applyFont="1" applyFill="1" applyBorder="1" applyAlignment="1">
      <alignment horizontal="left" vertical="center"/>
    </xf>
    <xf numFmtId="0" fontId="57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Fill="1" applyBorder="1" applyAlignment="1">
      <alignment horizontal="left" vertical="center"/>
    </xf>
    <xf numFmtId="0" fontId="37" fillId="0" borderId="1" xfId="0" applyFont="1" applyFill="1" applyBorder="1" applyAlignment="1">
      <alignment horizontal="center" vertical="center"/>
    </xf>
    <xf numFmtId="0" fontId="56" fillId="3" borderId="16" xfId="0" applyFont="1" applyFill="1" applyBorder="1" applyAlignment="1">
      <alignment horizontal="left" vertical="center" wrapText="1"/>
    </xf>
    <xf numFmtId="0" fontId="56" fillId="3" borderId="0" xfId="0" applyFont="1" applyFill="1" applyBorder="1" applyAlignment="1">
      <alignment horizontal="left" vertical="center" wrapText="1"/>
    </xf>
    <xf numFmtId="0" fontId="57" fillId="3" borderId="0" xfId="0" applyFont="1" applyFill="1" applyBorder="1" applyAlignment="1">
      <alignment horizontal="left" vertical="center" wrapText="1"/>
    </xf>
    <xf numFmtId="0" fontId="56" fillId="3" borderId="18" xfId="0" applyFont="1" applyFill="1" applyBorder="1" applyAlignment="1">
      <alignment horizontal="left" vertical="center" wrapText="1"/>
    </xf>
    <xf numFmtId="0" fontId="56" fillId="3" borderId="11" xfId="0" applyFont="1" applyFill="1" applyBorder="1" applyAlignment="1">
      <alignment horizontal="left" vertical="center" wrapText="1"/>
    </xf>
    <xf numFmtId="0" fontId="57" fillId="3" borderId="17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7" fillId="3" borderId="11" xfId="0" applyFont="1" applyFill="1" applyBorder="1" applyAlignment="1">
      <alignment horizontal="left" vertical="center" wrapText="1"/>
    </xf>
    <xf numFmtId="0" fontId="57" fillId="3" borderId="19" xfId="0" applyFont="1" applyFill="1" applyBorder="1" applyAlignment="1">
      <alignment horizontal="left" vertical="center" wrapText="1"/>
    </xf>
    <xf numFmtId="0" fontId="56" fillId="3" borderId="14" xfId="0" applyFont="1" applyFill="1" applyBorder="1" applyAlignment="1">
      <alignment horizontal="left" vertical="center"/>
    </xf>
    <xf numFmtId="0" fontId="56" fillId="3" borderId="13" xfId="0" applyFont="1" applyFill="1" applyBorder="1" applyAlignment="1">
      <alignment horizontal="left" vertical="center"/>
    </xf>
    <xf numFmtId="0" fontId="57" fillId="3" borderId="18" xfId="0" applyFont="1" applyFill="1" applyBorder="1" applyAlignment="1">
      <alignment horizontal="left" vertical="center"/>
    </xf>
    <xf numFmtId="0" fontId="57" fillId="3" borderId="11" xfId="0" applyFont="1" applyFill="1" applyBorder="1" applyAlignment="1">
      <alignment horizontal="left" vertical="center"/>
    </xf>
    <xf numFmtId="3" fontId="6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70" fillId="0" borderId="0" xfId="0" applyNumberFormat="1" applyFont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40" fillId="11" borderId="0" xfId="0" applyFont="1" applyFill="1" applyAlignment="1">
      <alignment horizontal="center" vertical="center"/>
    </xf>
    <xf numFmtId="0" fontId="70" fillId="0" borderId="20" xfId="0" applyFont="1" applyBorder="1" applyAlignment="1">
      <alignment horizontal="center" vertical="center"/>
    </xf>
    <xf numFmtId="17" fontId="48" fillId="12" borderId="0" xfId="0" quotePrefix="1" applyNumberFormat="1" applyFont="1" applyFill="1" applyAlignment="1">
      <alignment horizontal="right" vertical="center"/>
    </xf>
    <xf numFmtId="0" fontId="48" fillId="12" borderId="0" xfId="0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40" fillId="12" borderId="0" xfId="0" applyFont="1" applyFill="1" applyAlignment="1">
      <alignment horizontal="center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0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49E39"/>
      <color rgb="FF536E1F"/>
      <color rgb="FF066686"/>
      <color rgb="FF003956"/>
      <color rgb="FF7DB51A"/>
      <color rgb="FF000000"/>
      <color rgb="FFFF6600"/>
      <color rgb="FFFF3300"/>
      <color rgb="FFFF9900"/>
      <color rgb="FFA94B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76212168"/>
        <c:axId val="176212560"/>
      </c:barChart>
      <c:catAx>
        <c:axId val="176212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76212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6212560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762121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176213344"/>
        <c:axId val="176213736"/>
        <c:axId val="0"/>
      </c:bar3DChart>
      <c:catAx>
        <c:axId val="17621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76213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62137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7621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51713432"/>
        <c:axId val="351711864"/>
        <c:axId val="0"/>
      </c:bar3DChart>
      <c:catAx>
        <c:axId val="351713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5171186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351711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51713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91950945056567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546793515425158E-2"/>
          <c:y val="0.23255699274413658"/>
          <c:w val="0.94445320648457487"/>
          <c:h val="0.672106363761595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SEPTIEMBRE!$B$1506:$B$1514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SEPTIEMBRE!$B$1506:$B$1514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SEPTIEMBRE!$B$1506:$B$1514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1708728"/>
        <c:axId val="351705984"/>
      </c:barChart>
      <c:catAx>
        <c:axId val="351708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05984"/>
        <c:crosses val="autoZero"/>
        <c:auto val="0"/>
        <c:lblAlgn val="ctr"/>
        <c:lblOffset val="100"/>
        <c:noMultiLvlLbl val="0"/>
      </c:catAx>
      <c:valAx>
        <c:axId val="351705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08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"/>
          <c:y val="9.2804233578546544E-2"/>
          <c:w val="0.98774097848836007"/>
          <c:h val="0.117018653616908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5213369540289107E-2"/>
          <c:y val="0.17541622595683001"/>
          <c:w val="0.90437295380289351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SEPTIEMBRE!$B$365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SEPTIEMBRE!$C$364:$H$364</c15:sqref>
                  </c15:fullRef>
                </c:ext>
              </c:extLst>
              <c:f>(SEPTIEMBRE!$C$364,SEPTIEMBRE!$E$364,SEPTIEMBRE!$G$364)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SEPTIEMBRE!$C$365:$H$365</c15:sqref>
                  </c15:fullRef>
                </c:ext>
              </c:extLst>
              <c:f>(SEPTIEMBRE!$C$365,SEPTIEMBRE!$E$365,SEPTIEMBRE!$G$365)</c:f>
              <c:numCache>
                <c:formatCode>#,##0</c:formatCode>
                <c:ptCount val="3"/>
                <c:pt idx="0">
                  <c:v>261466</c:v>
                </c:pt>
                <c:pt idx="1">
                  <c:v>31481</c:v>
                </c:pt>
                <c:pt idx="2">
                  <c:v>292947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SEPTIEMBRE!$B$366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SEPTIEMBRE!$C$364:$H$364</c15:sqref>
                  </c15:fullRef>
                </c:ext>
              </c:extLst>
              <c:f>(SEPTIEMBRE!$C$364,SEPTIEMBRE!$E$364,SEPTIEMBRE!$G$364)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SEPTIEMBRE!$C$366:$H$366</c15:sqref>
                  </c15:fullRef>
                </c:ext>
              </c:extLst>
              <c:f>(SEPTIEMBRE!$C$366,SEPTIEMBRE!$E$366,SEPTIEMBRE!$G$366)</c:f>
              <c:numCache>
                <c:formatCode>#,##0</c:formatCode>
                <c:ptCount val="3"/>
                <c:pt idx="0">
                  <c:v>540264</c:v>
                </c:pt>
                <c:pt idx="1">
                  <c:v>131232</c:v>
                </c:pt>
                <c:pt idx="2">
                  <c:v>671496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51706376"/>
        <c:axId val="351711472"/>
      </c:barChart>
      <c:catAx>
        <c:axId val="351706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11472"/>
        <c:crosses val="autoZero"/>
        <c:auto val="0"/>
        <c:lblAlgn val="ctr"/>
        <c:lblOffset val="100"/>
        <c:noMultiLvlLbl val="0"/>
      </c:catAx>
      <c:valAx>
        <c:axId val="35171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06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2334830138634523"/>
          <c:y val="2.1407431495632227E-2"/>
          <c:w val="0.36554046193782552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8425721085796365E-2"/>
          <c:y val="0.20210787401574801"/>
          <c:w val="0.90691739098524804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SEPTIEMBRE!$B$397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SEPTIEMBRE!$C$396:$H$396</c15:sqref>
                  </c15:fullRef>
                </c:ext>
              </c:extLst>
              <c:f>(SEPTIEMBRE!$C$396,SEPTIEMBRE!$E$396,SEPTIEMBRE!$G$396)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SEPTIEMBRE!$C$397:$H$397</c15:sqref>
                  </c15:fullRef>
                </c:ext>
              </c:extLst>
              <c:f>(SEPTIEMBRE!$C$397,SEPTIEMBRE!$E$397,SEPTIEMBRE!$G$397)</c:f>
              <c:numCache>
                <c:formatCode>#,##0</c:formatCode>
                <c:ptCount val="3"/>
                <c:pt idx="0">
                  <c:v>442144</c:v>
                </c:pt>
                <c:pt idx="1">
                  <c:v>48273</c:v>
                </c:pt>
                <c:pt idx="2">
                  <c:v>490417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SEPTIEMBRE!$B$398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SEPTIEMBRE!$C$396:$H$396</c15:sqref>
                  </c15:fullRef>
                </c:ext>
              </c:extLst>
              <c:f>(SEPTIEMBRE!$C$396,SEPTIEMBRE!$E$396,SEPTIEMBRE!$G$396)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SEPTIEMBRE!$C$398:$H$398</c15:sqref>
                  </c15:fullRef>
                </c:ext>
              </c:extLst>
              <c:f>(SEPTIEMBRE!$C$398,SEPTIEMBRE!$E$398,SEPTIEMBRE!$G$398)</c:f>
              <c:numCache>
                <c:formatCode>#,##0</c:formatCode>
                <c:ptCount val="3"/>
                <c:pt idx="0">
                  <c:v>911379</c:v>
                </c:pt>
                <c:pt idx="1">
                  <c:v>186059</c:v>
                </c:pt>
                <c:pt idx="2">
                  <c:v>1097438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1709904"/>
        <c:axId val="351709512"/>
      </c:barChart>
      <c:catAx>
        <c:axId val="351709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09512"/>
        <c:crosses val="autoZero"/>
        <c:auto val="0"/>
        <c:lblAlgn val="ctr"/>
        <c:lblOffset val="100"/>
        <c:noMultiLvlLbl val="0"/>
      </c:catAx>
      <c:valAx>
        <c:axId val="351709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09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9673128741730184"/>
          <c:y val="6.4304469280437012E-3"/>
          <c:w val="0.2800779013808361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4034811206329143E-2"/>
          <c:y val="0.17717832760253152"/>
          <c:w val="0.93368920861408955"/>
          <c:h val="0.683869194448597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SEPTIEMBRE!$B$380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SEPTIEMBRE!$C$379:$K$379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SEPTIEMBRE!$C$380:$K$380</c:f>
              <c:numCache>
                <c:formatCode>#,##0</c:formatCode>
                <c:ptCount val="9"/>
                <c:pt idx="0">
                  <c:v>35202</c:v>
                </c:pt>
                <c:pt idx="1">
                  <c:v>41210</c:v>
                </c:pt>
                <c:pt idx="2">
                  <c:v>53888</c:v>
                </c:pt>
                <c:pt idx="3">
                  <c:v>16935</c:v>
                </c:pt>
                <c:pt idx="4">
                  <c:v>39034</c:v>
                </c:pt>
                <c:pt idx="5">
                  <c:v>35956</c:v>
                </c:pt>
                <c:pt idx="6">
                  <c:v>18961</c:v>
                </c:pt>
                <c:pt idx="7">
                  <c:v>30587</c:v>
                </c:pt>
                <c:pt idx="8">
                  <c:v>21174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SEPTIEMBRE!$B$381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SEPTIEMBRE!$C$379:$K$379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SEPTIEMBRE!$C$381:$K$381</c:f>
              <c:numCache>
                <c:formatCode>#,##0</c:formatCode>
                <c:ptCount val="9"/>
                <c:pt idx="0">
                  <c:v>66282</c:v>
                </c:pt>
                <c:pt idx="1">
                  <c:v>124430</c:v>
                </c:pt>
                <c:pt idx="2">
                  <c:v>113120</c:v>
                </c:pt>
                <c:pt idx="3">
                  <c:v>34890</c:v>
                </c:pt>
                <c:pt idx="4">
                  <c:v>102396</c:v>
                </c:pt>
                <c:pt idx="5">
                  <c:v>68750</c:v>
                </c:pt>
                <c:pt idx="6">
                  <c:v>41708</c:v>
                </c:pt>
                <c:pt idx="7">
                  <c:v>73075</c:v>
                </c:pt>
                <c:pt idx="8">
                  <c:v>46845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51710688"/>
        <c:axId val="351706768"/>
      </c:barChart>
      <c:catAx>
        <c:axId val="35171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06768"/>
        <c:crosses val="autoZero"/>
        <c:auto val="1"/>
        <c:lblAlgn val="ctr"/>
        <c:lblOffset val="100"/>
        <c:noMultiLvlLbl val="0"/>
      </c:catAx>
      <c:valAx>
        <c:axId val="351706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10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78902832840619"/>
          <c:y val="2.1912141201973389E-2"/>
          <c:w val="0.26150422977949672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4134743848493531E-2"/>
          <c:y val="0.1666581942524327"/>
          <c:w val="0.9239048645717397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SEPTIEMBRE!$B$412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SEPTIEMBRE!$C$411:$K$411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SEPTIEMBRE!$C$412:$K$412</c:f>
              <c:numCache>
                <c:formatCode>#,##0</c:formatCode>
                <c:ptCount val="9"/>
                <c:pt idx="0">
                  <c:v>61652</c:v>
                </c:pt>
                <c:pt idx="1">
                  <c:v>64332</c:v>
                </c:pt>
                <c:pt idx="2">
                  <c:v>93302</c:v>
                </c:pt>
                <c:pt idx="3">
                  <c:v>30195</c:v>
                </c:pt>
                <c:pt idx="4">
                  <c:v>63178</c:v>
                </c:pt>
                <c:pt idx="5">
                  <c:v>54882</c:v>
                </c:pt>
                <c:pt idx="6">
                  <c:v>35707</c:v>
                </c:pt>
                <c:pt idx="7">
                  <c:v>52794</c:v>
                </c:pt>
                <c:pt idx="8">
                  <c:v>34375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SEPTIEMBRE!$B$413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SEPTIEMBRE!$C$411:$K$411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SEPTIEMBRE!$C$413:$K$413</c:f>
              <c:numCache>
                <c:formatCode>#,##0</c:formatCode>
                <c:ptCount val="9"/>
                <c:pt idx="0">
                  <c:v>106853</c:v>
                </c:pt>
                <c:pt idx="1">
                  <c:v>189243</c:v>
                </c:pt>
                <c:pt idx="2">
                  <c:v>175600</c:v>
                </c:pt>
                <c:pt idx="3">
                  <c:v>59567</c:v>
                </c:pt>
                <c:pt idx="4">
                  <c:v>179877</c:v>
                </c:pt>
                <c:pt idx="5">
                  <c:v>113512</c:v>
                </c:pt>
                <c:pt idx="6">
                  <c:v>74225</c:v>
                </c:pt>
                <c:pt idx="7">
                  <c:v>128590</c:v>
                </c:pt>
                <c:pt idx="8">
                  <c:v>69971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1709120"/>
        <c:axId val="351711080"/>
      </c:barChart>
      <c:catAx>
        <c:axId val="35170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11080"/>
        <c:crosses val="autoZero"/>
        <c:auto val="1"/>
        <c:lblAlgn val="ctr"/>
        <c:lblOffset val="100"/>
        <c:noMultiLvlLbl val="0"/>
      </c:catAx>
      <c:valAx>
        <c:axId val="351711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09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829509300784779"/>
          <c:y val="2.1373016460039033E-2"/>
          <c:w val="0.24948607888884758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565362264225786E-2"/>
          <c:y val="0.24506796725036237"/>
          <c:w val="0.89402090481762841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SEPTIEMBRE!$B$428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SEPTIEMBRE!$C$427:$H$427</c15:sqref>
                  </c15:fullRef>
                </c:ext>
              </c:extLst>
              <c:f>(SEPTIEMBRE!$C$427,SEPTIEMBRE!$E$427,SEPTIEMBRE!$G$427)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SEPTIEMBRE!$C$428:$H$428</c15:sqref>
                  </c15:fullRef>
                </c:ext>
              </c:extLst>
              <c:f>(SEPTIEMBRE!$C$428,SEPTIEMBRE!$E$428,SEPTIEMBRE!$G$428)</c:f>
              <c:numCache>
                <c:formatCode>#,##0</c:formatCode>
                <c:ptCount val="3"/>
                <c:pt idx="0">
                  <c:v>2209750</c:v>
                </c:pt>
                <c:pt idx="1">
                  <c:v>340901</c:v>
                </c:pt>
                <c:pt idx="2">
                  <c:v>2550651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SEPTIEMBRE!$B$429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SEPTIEMBRE!$C$427:$H$427</c15:sqref>
                  </c15:fullRef>
                </c:ext>
              </c:extLst>
              <c:f>(SEPTIEMBRE!$C$427,SEPTIEMBRE!$E$427,SEPTIEMBRE!$G$427)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SEPTIEMBRE!$C$429:$H$429</c15:sqref>
                  </c15:fullRef>
                </c:ext>
              </c:extLst>
              <c:f>(SEPTIEMBRE!$C$429,SEPTIEMBRE!$E$429,SEPTIEMBRE!$G$429)</c:f>
              <c:numCache>
                <c:formatCode>#,##0</c:formatCode>
                <c:ptCount val="3"/>
                <c:pt idx="0">
                  <c:v>2915736</c:v>
                </c:pt>
                <c:pt idx="1">
                  <c:v>480215</c:v>
                </c:pt>
                <c:pt idx="2">
                  <c:v>3395951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1712648"/>
        <c:axId val="351707552"/>
      </c:barChart>
      <c:catAx>
        <c:axId val="3517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07552"/>
        <c:crosses val="autoZero"/>
        <c:auto val="0"/>
        <c:lblAlgn val="ctr"/>
        <c:lblOffset val="100"/>
        <c:noMultiLvlLbl val="0"/>
      </c:catAx>
      <c:valAx>
        <c:axId val="35170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51712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8425721085796365E-2"/>
          <c:y val="0.2172592062355842"/>
          <c:w val="0.90691739098524804"/>
          <c:h val="0.640369044778493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SEPTIEMBRE!$B$489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SEPTIEMBRE!$C$488:$H$488</c15:sqref>
                  </c15:fullRef>
                </c:ext>
              </c:extLst>
              <c:f>(SEPTIEMBRE!$C$488,SEPTIEMBRE!$E$488,SEPTIEMBRE!$G$488)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SEPTIEMBRE!$C$489:$H$489</c15:sqref>
                  </c15:fullRef>
                </c:ext>
              </c:extLst>
              <c:f>(SEPTIEMBRE!$C$489,SEPTIEMBRE!$E$489,SEPTIEMBRE!$G$489)</c:f>
              <c:numCache>
                <c:formatCode>#,##0</c:formatCode>
                <c:ptCount val="3"/>
                <c:pt idx="0">
                  <c:v>4135676</c:v>
                </c:pt>
                <c:pt idx="1">
                  <c:v>552278</c:v>
                </c:pt>
                <c:pt idx="2">
                  <c:v>4687954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SEPTIEMBRE!$B$490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SEPTIEMBRE!$C$488:$H$488</c15:sqref>
                  </c15:fullRef>
                </c:ext>
              </c:extLst>
              <c:f>(SEPTIEMBRE!$C$488,SEPTIEMBRE!$E$488,SEPTIEMBRE!$G$488)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SEPTIEMBRE!$C$490:$H$490</c15:sqref>
                  </c15:fullRef>
                </c:ext>
              </c:extLst>
              <c:f>(SEPTIEMBRE!$C$490,SEPTIEMBRE!$E$490,SEPTIEMBRE!$G$490)</c:f>
              <c:numCache>
                <c:formatCode>#,##0</c:formatCode>
                <c:ptCount val="3"/>
                <c:pt idx="0">
                  <c:v>5214930</c:v>
                </c:pt>
                <c:pt idx="1">
                  <c:v>731045</c:v>
                </c:pt>
                <c:pt idx="2">
                  <c:v>5945975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560360"/>
        <c:axId val="369563104"/>
      </c:barChart>
      <c:catAx>
        <c:axId val="369560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63104"/>
        <c:crosses val="autoZero"/>
        <c:auto val="0"/>
        <c:lblAlgn val="ctr"/>
        <c:lblOffset val="100"/>
        <c:noMultiLvlLbl val="0"/>
      </c:catAx>
      <c:valAx>
        <c:axId val="3695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60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51647669766093E-2"/>
          <c:y val="0.22083424722836523"/>
          <c:w val="0.91738800213411686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SEPTIEMBRE!$B$514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SEPTIEMBRE!$C$513:$K$513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SEPTIEMBRE!$C$514:$K$514</c:f>
              <c:numCache>
                <c:formatCode>#,##0</c:formatCode>
                <c:ptCount val="9"/>
                <c:pt idx="0">
                  <c:v>570543</c:v>
                </c:pt>
                <c:pt idx="1">
                  <c:v>578684</c:v>
                </c:pt>
                <c:pt idx="2">
                  <c:v>821881</c:v>
                </c:pt>
                <c:pt idx="3">
                  <c:v>260926</c:v>
                </c:pt>
                <c:pt idx="4">
                  <c:v>774341</c:v>
                </c:pt>
                <c:pt idx="5">
                  <c:v>493152</c:v>
                </c:pt>
                <c:pt idx="6">
                  <c:v>373385</c:v>
                </c:pt>
                <c:pt idx="7">
                  <c:v>521488</c:v>
                </c:pt>
                <c:pt idx="8">
                  <c:v>293554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SEPTIEMBRE!$B$515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SEPTIEMBRE!$C$513:$K$513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SEPTIEMBRE!$C$515:$K$515</c:f>
              <c:numCache>
                <c:formatCode>#,##0</c:formatCode>
                <c:ptCount val="9"/>
                <c:pt idx="0">
                  <c:v>611976</c:v>
                </c:pt>
                <c:pt idx="1">
                  <c:v>932079</c:v>
                </c:pt>
                <c:pt idx="2">
                  <c:v>997286</c:v>
                </c:pt>
                <c:pt idx="3">
                  <c:v>336773</c:v>
                </c:pt>
                <c:pt idx="4">
                  <c:v>890444</c:v>
                </c:pt>
                <c:pt idx="5">
                  <c:v>575237</c:v>
                </c:pt>
                <c:pt idx="6">
                  <c:v>429748</c:v>
                </c:pt>
                <c:pt idx="7">
                  <c:v>769372</c:v>
                </c:pt>
                <c:pt idx="8">
                  <c:v>403060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560752"/>
        <c:axId val="369559184"/>
      </c:barChart>
      <c:catAx>
        <c:axId val="36956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59184"/>
        <c:crosses val="autoZero"/>
        <c:auto val="1"/>
        <c:lblAlgn val="ctr"/>
        <c:lblOffset val="100"/>
        <c:noMultiLvlLbl val="0"/>
      </c:catAx>
      <c:valAx>
        <c:axId val="36955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6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471713409867685"/>
          <c:y val="8.1570469187140001E-3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428807005896658E-2"/>
          <c:y val="0.2188596614135096"/>
          <c:w val="0.9178800594937051"/>
          <c:h val="0.648713785023906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SEPTIEMBRE!$B$453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SEPTIEMBRE!$C$452:$K$452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SEPTIEMBRE!$C$453:$K$453</c:f>
              <c:numCache>
                <c:formatCode>#,##0</c:formatCode>
                <c:ptCount val="9"/>
                <c:pt idx="0">
                  <c:v>300185</c:v>
                </c:pt>
                <c:pt idx="1">
                  <c:v>344872</c:v>
                </c:pt>
                <c:pt idx="2">
                  <c:v>425025</c:v>
                </c:pt>
                <c:pt idx="3">
                  <c:v>128253</c:v>
                </c:pt>
                <c:pt idx="4">
                  <c:v>448035</c:v>
                </c:pt>
                <c:pt idx="5">
                  <c:v>287480</c:v>
                </c:pt>
                <c:pt idx="6">
                  <c:v>169788</c:v>
                </c:pt>
                <c:pt idx="7">
                  <c:v>285564</c:v>
                </c:pt>
                <c:pt idx="8">
                  <c:v>161449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SEPTIEMBRE!$B$454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SEPTIEMBRE!$C$452:$K$452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SEPTIEMBRE!$C$454:$K$454</c:f>
              <c:numCache>
                <c:formatCode>#,##0</c:formatCode>
                <c:ptCount val="9"/>
                <c:pt idx="0">
                  <c:v>336805</c:v>
                </c:pt>
                <c:pt idx="1">
                  <c:v>590986</c:v>
                </c:pt>
                <c:pt idx="2">
                  <c:v>557832</c:v>
                </c:pt>
                <c:pt idx="3">
                  <c:v>182963</c:v>
                </c:pt>
                <c:pt idx="4">
                  <c:v>512593</c:v>
                </c:pt>
                <c:pt idx="5">
                  <c:v>322152</c:v>
                </c:pt>
                <c:pt idx="6">
                  <c:v>200071</c:v>
                </c:pt>
                <c:pt idx="7">
                  <c:v>446469</c:v>
                </c:pt>
                <c:pt idx="8">
                  <c:v>246080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563888"/>
        <c:axId val="369557616"/>
      </c:barChart>
      <c:catAx>
        <c:axId val="36956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57616"/>
        <c:crosses val="autoZero"/>
        <c:auto val="1"/>
        <c:lblAlgn val="ctr"/>
        <c:lblOffset val="100"/>
        <c:noMultiLvlLbl val="0"/>
      </c:catAx>
      <c:valAx>
        <c:axId val="36955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6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28591605561365"/>
          <c:y val="1.9204617081783285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456922380955501E-2"/>
          <c:y val="0.17772480314960631"/>
          <c:w val="0.90261593029430853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SEPTIEMBRE!$B$584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SEPTIEMBRE!$C$583:$H$583</c15:sqref>
                  </c15:fullRef>
                </c:ext>
              </c:extLst>
              <c:f>(SEPTIEMBRE!$C$583,SEPTIEMBRE!$E$583,SEPTIEMBRE!$G$583)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SEPTIEMBRE!$C$584:$H$584</c15:sqref>
                  </c15:fullRef>
                </c:ext>
              </c:extLst>
              <c:f>(SEPTIEMBRE!$C$584,SEPTIEMBRE!$E$584,SEPTIEMBRE!$G$584)</c:f>
              <c:numCache>
                <c:formatCode>#,##0</c:formatCode>
                <c:ptCount val="3"/>
                <c:pt idx="0">
                  <c:v>186151</c:v>
                </c:pt>
                <c:pt idx="1">
                  <c:v>23580</c:v>
                </c:pt>
                <c:pt idx="2">
                  <c:v>209731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SEPTIEMBRE!$B$585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SEPTIEMBRE!$C$583:$H$583</c15:sqref>
                  </c15:fullRef>
                </c:ext>
              </c:extLst>
              <c:f>(SEPTIEMBRE!$C$583,SEPTIEMBRE!$E$583,SEPTIEMBRE!$G$583)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SEPTIEMBRE!$C$585:$H$585</c15:sqref>
                  </c15:fullRef>
                </c:ext>
              </c:extLst>
              <c:f>(SEPTIEMBRE!$C$585,SEPTIEMBRE!$E$585,SEPTIEMBRE!$G$585)</c:f>
              <c:numCache>
                <c:formatCode>#,##0</c:formatCode>
                <c:ptCount val="3"/>
                <c:pt idx="0">
                  <c:v>394556</c:v>
                </c:pt>
                <c:pt idx="1">
                  <c:v>95469</c:v>
                </c:pt>
                <c:pt idx="2">
                  <c:v>490025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564672"/>
        <c:axId val="3695619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SEPTIEMBRE!$B$583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SEPTIEMBRE!$C$583:$H$583</c15:sqref>
                        </c15:fullRef>
                        <c15:formulaRef>
                          <c15:sqref>(SEPTIEMBRE!$C$583,SEPTIEMBRE!$E$583,SEPTIEMBRE!$G$583)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SEPTIEMBRE!$C$583:$H$583</c15:sqref>
                        </c15:fullRef>
                        <c15:formulaRef>
                          <c15:sqref>(SEPTIEMBRE!$C$583,SEPTIEMBRE!$E$583,SEPTIEMBRE!$G$583)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36956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61928"/>
        <c:crosses val="autoZero"/>
        <c:auto val="0"/>
        <c:lblAlgn val="ctr"/>
        <c:lblOffset val="100"/>
        <c:noMultiLvlLbl val="0"/>
      </c:catAx>
      <c:valAx>
        <c:axId val="369561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64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59566522028378233"/>
          <c:y val="2.5116917203531378E-2"/>
          <c:w val="0.389344824961192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725489373748405E-2"/>
          <c:y val="0.20210787401574801"/>
          <c:w val="0.90961762269729596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SEPTIEMBRE!$B$601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SEPTIEMBRE!$C$600:$H$600</c15:sqref>
                  </c15:fullRef>
                </c:ext>
              </c:extLst>
              <c:f>(SEPTIEMBRE!$C$600,SEPTIEMBRE!$E$600,SEPTIEMBRE!$G$600)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SEPTIEMBRE!$C$601:$H$601</c15:sqref>
                  </c15:fullRef>
                </c:ext>
              </c:extLst>
              <c:f>(SEPTIEMBRE!$C$601,SEPTIEMBRE!$E$601,SEPTIEMBRE!$G$601)</c:f>
              <c:numCache>
                <c:formatCode>#,##0</c:formatCode>
                <c:ptCount val="3"/>
                <c:pt idx="0">
                  <c:v>287554</c:v>
                </c:pt>
                <c:pt idx="1">
                  <c:v>33941</c:v>
                </c:pt>
                <c:pt idx="2">
                  <c:v>321495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SEPTIEMBRE!$B$602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SEPTIEMBRE!$C$600:$H$600</c15:sqref>
                  </c15:fullRef>
                </c:ext>
              </c:extLst>
              <c:f>(SEPTIEMBRE!$C$600,SEPTIEMBRE!$E$600,SEPTIEMBRE!$G$600)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SEPTIEMBRE!$C$602:$H$602</c15:sqref>
                  </c15:fullRef>
                </c:ext>
              </c:extLst>
              <c:f>(SEPTIEMBRE!$C$602,SEPTIEMBRE!$E$602,SEPTIEMBRE!$G$602)</c:f>
              <c:numCache>
                <c:formatCode>#,##0</c:formatCode>
                <c:ptCount val="3"/>
                <c:pt idx="0">
                  <c:v>626686</c:v>
                </c:pt>
                <c:pt idx="1">
                  <c:v>130095</c:v>
                </c:pt>
                <c:pt idx="2">
                  <c:v>756781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565064"/>
        <c:axId val="3695584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SEPTIEMBRE!$B$600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SEPTIEMBRE!$C$600:$H$600</c15:sqref>
                        </c15:fullRef>
                        <c15:formulaRef>
                          <c15:sqref>(SEPTIEMBRE!$C$600,SEPTIEMBRE!$E$600,SEPTIEMBRE!$G$600)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SEPTIEMBRE!$C$600:$H$600</c15:sqref>
                        </c15:fullRef>
                        <c15:formulaRef>
                          <c15:sqref>(SEPTIEMBRE!$C$600,SEPTIEMBRE!$E$600,SEPTIEMBRE!$G$600)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369565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58400"/>
        <c:crosses val="autoZero"/>
        <c:auto val="0"/>
        <c:lblAlgn val="ctr"/>
        <c:lblOffset val="100"/>
        <c:noMultiLvlLbl val="0"/>
      </c:catAx>
      <c:valAx>
        <c:axId val="36955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9565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659529026914246"/>
          <c:y val="1.8376282510140778E-2"/>
          <c:w val="0.32282699183241242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042553373992595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6.8085112466419835E-3"/>
                  <c:y val="1.11442807024933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0425533739925991E-2"/>
                  <c:y val="3.343284210747993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0425533739925866E-2"/>
                  <c:y val="-3.714760234164462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SEPTIEMBRE!$C$338:$L$338</c15:sqref>
                  </c15:fullRef>
                </c:ext>
              </c:extLst>
              <c:f>SEPTIEMBRE!$C$338:$K$338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SEPTIEMBRE!$C$339:$L$339</c15:sqref>
                  </c15:fullRef>
                </c:ext>
              </c:extLst>
              <c:f>SEPTIEMBRE!$C$339:$K$339</c:f>
              <c:numCache>
                <c:formatCode>#,##0</c:formatCode>
                <c:ptCount val="9"/>
                <c:pt idx="0">
                  <c:v>66282</c:v>
                </c:pt>
                <c:pt idx="1">
                  <c:v>124430</c:v>
                </c:pt>
                <c:pt idx="2">
                  <c:v>113120</c:v>
                </c:pt>
                <c:pt idx="3">
                  <c:v>34890</c:v>
                </c:pt>
                <c:pt idx="4">
                  <c:v>102396</c:v>
                </c:pt>
                <c:pt idx="5">
                  <c:v>68750</c:v>
                </c:pt>
                <c:pt idx="6">
                  <c:v>41708</c:v>
                </c:pt>
                <c:pt idx="7">
                  <c:v>73075</c:v>
                </c:pt>
                <c:pt idx="8">
                  <c:v>46845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376936316695352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1.835915088927137E-2"/>
                  <c:y val="2.60033140331608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835915088927137E-2"/>
                  <c:y val="3.34328323283496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2.2948938611589215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SEPTIEMBRE!$C$338:$L$338</c15:sqref>
                  </c15:fullRef>
                </c:ext>
              </c:extLst>
              <c:f>SEPTIEMBRE!$C$338:$K$338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SEPTIEMBRE!$C$342:$L$342</c15:sqref>
                  </c15:fullRef>
                </c:ext>
              </c:extLst>
              <c:f>SEPTIEMBRE!$C$342:$K$342</c:f>
              <c:numCache>
                <c:formatCode>#,##0</c:formatCode>
                <c:ptCount val="9"/>
                <c:pt idx="0">
                  <c:v>106853</c:v>
                </c:pt>
                <c:pt idx="1">
                  <c:v>189243</c:v>
                </c:pt>
                <c:pt idx="2">
                  <c:v>175600</c:v>
                </c:pt>
                <c:pt idx="3">
                  <c:v>59567</c:v>
                </c:pt>
                <c:pt idx="4">
                  <c:v>179877</c:v>
                </c:pt>
                <c:pt idx="5">
                  <c:v>113512</c:v>
                </c:pt>
                <c:pt idx="6">
                  <c:v>74225</c:v>
                </c:pt>
                <c:pt idx="7">
                  <c:v>128590</c:v>
                </c:pt>
                <c:pt idx="8">
                  <c:v>69971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785937472101704"/>
          <c:y val="0.21537486723258542"/>
          <c:w val="0.38119056546503116"/>
          <c:h val="0.6842478393445375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337868480725623E-2"/>
                  <c:y val="3.663322989707425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0408163265306121E-2"/>
                  <c:y val="4.070358877452711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6.8027210884353739E-3"/>
                  <c:y val="2.44221532647162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3.4013605442176874E-2"/>
                  <c:y val="-2.03517943872635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SEPTIEMBRE!$B$557:$B$565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SEPTIEMBRE!$E$557:$E$565</c:f>
              <c:numCache>
                <c:formatCode>#,##0</c:formatCode>
                <c:ptCount val="9"/>
                <c:pt idx="0">
                  <c:v>43628</c:v>
                </c:pt>
                <c:pt idx="1">
                  <c:v>93687</c:v>
                </c:pt>
                <c:pt idx="2">
                  <c:v>79847</c:v>
                </c:pt>
                <c:pt idx="3">
                  <c:v>23789</c:v>
                </c:pt>
                <c:pt idx="4">
                  <c:v>80213</c:v>
                </c:pt>
                <c:pt idx="5">
                  <c:v>48314</c:v>
                </c:pt>
                <c:pt idx="6">
                  <c:v>28494</c:v>
                </c:pt>
                <c:pt idx="7">
                  <c:v>63743</c:v>
                </c:pt>
                <c:pt idx="8">
                  <c:v>28310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848642403235124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2.3108030040439051E-3"/>
                  <c:y val="1.61546162133833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0797227036395149E-2"/>
                  <c:y val="8.07730810669170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1.3864818024263431E-2"/>
                  <c:y val="-2.019327026672924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SEPTIEMBRE!$B$557:$B$565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SEPTIEMBRE!$H$557:$H$565</c:f>
              <c:numCache>
                <c:formatCode>#,##0</c:formatCode>
                <c:ptCount val="9"/>
                <c:pt idx="0">
                  <c:v>64041</c:v>
                </c:pt>
                <c:pt idx="1">
                  <c:v>135005</c:v>
                </c:pt>
                <c:pt idx="2">
                  <c:v>117040</c:v>
                </c:pt>
                <c:pt idx="3">
                  <c:v>39570</c:v>
                </c:pt>
                <c:pt idx="4">
                  <c:v>133455</c:v>
                </c:pt>
                <c:pt idx="5">
                  <c:v>74912</c:v>
                </c:pt>
                <c:pt idx="6">
                  <c:v>44550</c:v>
                </c:pt>
                <c:pt idx="7">
                  <c:v>107252</c:v>
                </c:pt>
                <c:pt idx="8">
                  <c:v>40956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7891455283326883E-2"/>
          <c:y val="0.19792690686391473"/>
          <c:w val="0.88929369882053666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SEPTIEMBRE!$B$618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SEPTIEMBRE!$C$617:$H$617</c15:sqref>
                  </c15:fullRef>
                </c:ext>
              </c:extLst>
              <c:f>(SEPTIEMBRE!$C$617,SEPTIEMBRE!$E$617,SEPTIEMBRE!$G$617)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SEPTIEMBRE!$C$618:$H$618</c15:sqref>
                  </c15:fullRef>
                </c:ext>
              </c:extLst>
              <c:f>(SEPTIEMBRE!$C$618,SEPTIEMBRE!$E$618,SEPTIEMBRE!$G$618)</c:f>
              <c:numCache>
                <c:formatCode>#,##0</c:formatCode>
                <c:ptCount val="3"/>
                <c:pt idx="0">
                  <c:v>1524955</c:v>
                </c:pt>
                <c:pt idx="1">
                  <c:v>264695</c:v>
                </c:pt>
                <c:pt idx="2">
                  <c:v>1789650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SEPTIEMBRE!$B$619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SEPTIEMBRE!$C$617:$H$617</c15:sqref>
                  </c15:fullRef>
                </c:ext>
              </c:extLst>
              <c:f>(SEPTIEMBRE!$C$617,SEPTIEMBRE!$E$617,SEPTIEMBRE!$G$617)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SEPTIEMBRE!$C$619:$H$619</c15:sqref>
                  </c15:fullRef>
                </c:ext>
              </c:extLst>
              <c:f>(SEPTIEMBRE!$C$619,SEPTIEMBRE!$E$619,SEPTIEMBRE!$G$619)</c:f>
              <c:numCache>
                <c:formatCode>#,##0</c:formatCode>
                <c:ptCount val="3"/>
                <c:pt idx="0">
                  <c:v>2084270</c:v>
                </c:pt>
                <c:pt idx="1">
                  <c:v>364772</c:v>
                </c:pt>
                <c:pt idx="2">
                  <c:v>2449042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690432"/>
        <c:axId val="1756927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SEPTIEMBRE!$B$617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SEPTIEMBRE!$C$617:$H$617</c15:sqref>
                        </c15:fullRef>
                        <c15:formulaRef>
                          <c15:sqref>(SEPTIEMBRE!$C$617,SEPTIEMBRE!$E$617,SEPTIEMBRE!$G$617)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SEPTIEMBRE!$C$617:$H$617</c15:sqref>
                        </c15:fullRef>
                        <c15:formulaRef>
                          <c15:sqref>(SEPTIEMBRE!$C$617,SEPTIEMBRE!$E$617,SEPTIEMBRE!$G$617)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17569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92784"/>
        <c:crosses val="autoZero"/>
        <c:auto val="0"/>
        <c:lblAlgn val="ctr"/>
        <c:lblOffset val="100"/>
        <c:noMultiLvlLbl val="0"/>
      </c:catAx>
      <c:valAx>
        <c:axId val="17569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9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08883693133565E-2"/>
          <c:y val="0.20210787401574801"/>
          <c:w val="0.90425427513970869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SEPTIEMBRE!$B$644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SEPTIEMBRE!$C$643:$H$643</c15:sqref>
                  </c15:fullRef>
                </c:ext>
              </c:extLst>
              <c:f>(SEPTIEMBRE!$C$643,SEPTIEMBRE!$E$643,SEPTIEMBRE!$G$643)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SEPTIEMBRE!$C$644:$H$644</c15:sqref>
                  </c15:fullRef>
                </c:ext>
              </c:extLst>
              <c:f>(SEPTIEMBRE!$C$644,SEPTIEMBRE!$E$644,SEPTIEMBRE!$G$644)</c:f>
              <c:numCache>
                <c:formatCode>#,##0</c:formatCode>
                <c:ptCount val="3"/>
                <c:pt idx="0">
                  <c:v>2468421</c:v>
                </c:pt>
                <c:pt idx="1">
                  <c:v>409484</c:v>
                </c:pt>
                <c:pt idx="2">
                  <c:v>2877905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SEPTIEMBRE!$B$645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SEPTIEMBRE!$C$643:$H$643</c15:sqref>
                  </c15:fullRef>
                </c:ext>
              </c:extLst>
              <c:f>(SEPTIEMBRE!$C$643,SEPTIEMBRE!$E$643,SEPTIEMBRE!$G$643)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SEPTIEMBRE!$C$645:$H$645</c15:sqref>
                  </c15:fullRef>
                </c:ext>
              </c:extLst>
              <c:f>(SEPTIEMBRE!$C$645,SEPTIEMBRE!$E$645,SEPTIEMBRE!$G$645)</c:f>
              <c:numCache>
                <c:formatCode>#,##0</c:formatCode>
                <c:ptCount val="3"/>
                <c:pt idx="0">
                  <c:v>3265774</c:v>
                </c:pt>
                <c:pt idx="1">
                  <c:v>514770</c:v>
                </c:pt>
                <c:pt idx="2">
                  <c:v>3780544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689256"/>
        <c:axId val="1756888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SEPTIEMBRE!$B$643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SEPTIEMBRE!$C$643:$H$643</c15:sqref>
                        </c15:fullRef>
                        <c15:formulaRef>
                          <c15:sqref>(SEPTIEMBRE!$C$643,SEPTIEMBRE!$E$643,SEPTIEMBRE!$G$643)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SEPTIEMBRE!$C$643:$H$643</c15:sqref>
                        </c15:fullRef>
                        <c15:formulaRef>
                          <c15:sqref>(SEPTIEMBRE!$C$643,SEPTIEMBRE!$E$643,SEPTIEMBRE!$G$643)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175689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88864"/>
        <c:crosses val="autoZero"/>
        <c:auto val="0"/>
        <c:lblAlgn val="ctr"/>
        <c:lblOffset val="100"/>
        <c:noMultiLvlLbl val="0"/>
      </c:catAx>
      <c:valAx>
        <c:axId val="17568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89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3.0984229535410638E-2"/>
                  <c:y val="-1.31506224421956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3.1908831908831911E-2"/>
                  <c:y val="1.21369777396360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6.8376068376068376E-3"/>
                  <c:y val="4.40110385971819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7.0962155371604605E-3"/>
                  <c:y val="1.75441446727746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2.8903515265719989E-2"/>
                  <c:y val="-5.66051439760930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4.3312739753684638E-2"/>
                  <c:y val="-3.007230899152545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SEPTIEMBRE!$B$684:$B$692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SEPTIEMBRE!$E$684:$E$692</c:f>
              <c:numCache>
                <c:formatCode>#,##0</c:formatCode>
                <c:ptCount val="9"/>
                <c:pt idx="0">
                  <c:v>190</c:v>
                </c:pt>
                <c:pt idx="1">
                  <c:v>1648</c:v>
                </c:pt>
                <c:pt idx="2">
                  <c:v>6181</c:v>
                </c:pt>
                <c:pt idx="3">
                  <c:v>490</c:v>
                </c:pt>
                <c:pt idx="4">
                  <c:v>793</c:v>
                </c:pt>
                <c:pt idx="5">
                  <c:v>886</c:v>
                </c:pt>
                <c:pt idx="6">
                  <c:v>156</c:v>
                </c:pt>
                <c:pt idx="7">
                  <c:v>454</c:v>
                </c:pt>
                <c:pt idx="8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9036291173191004E-2"/>
                  <c:y val="-4.4451890322220544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9038F8A-4539-4C95-A035-88B617388789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2%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4.3853525083225904E-17"/>
                  <c:y val="2.43161094224924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4.7840761835880041E-3"/>
                  <c:y val="2.02634245187436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"/>
                  <c:y val="6.13402111648844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4.9204411897658439E-3"/>
                  <c:y val="5.24168521488005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8228874725009793E-2"/>
                  <c:y val="1.157951000805750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8.2142964771117748E-3"/>
                  <c:y val="3.26735753775457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SEPTIEMBRE!$B$684:$B$692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SEPTIEMBRE!$H$684:$H$692</c:f>
              <c:numCache>
                <c:formatCode>#,##0</c:formatCode>
                <c:ptCount val="9"/>
                <c:pt idx="0">
                  <c:v>532</c:v>
                </c:pt>
                <c:pt idx="1">
                  <c:v>6052</c:v>
                </c:pt>
                <c:pt idx="2">
                  <c:v>8703</c:v>
                </c:pt>
                <c:pt idx="3">
                  <c:v>783</c:v>
                </c:pt>
                <c:pt idx="4">
                  <c:v>2577</c:v>
                </c:pt>
                <c:pt idx="5">
                  <c:v>1779</c:v>
                </c:pt>
                <c:pt idx="6">
                  <c:v>386</c:v>
                </c:pt>
                <c:pt idx="7">
                  <c:v>3043</c:v>
                </c:pt>
                <c:pt idx="8">
                  <c:v>1445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17772480314960631"/>
          <c:w val="0.90927704603119464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SEPTIEMBRE!$B$711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SEPTIEMBRE!$C$710:$H$710</c15:sqref>
                  </c15:fullRef>
                </c:ext>
              </c:extLst>
              <c:f>(SEPTIEMBRE!$C$710,SEPTIEMBRE!$E$710,SEPTIEMBRE!$G$710)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SEPTIEMBRE!$C$711:$H$711</c15:sqref>
                  </c15:fullRef>
                </c:ext>
              </c:extLst>
              <c:f>(SEPTIEMBRE!$C$711,SEPTIEMBRE!$E$711,SEPTIEMBRE!$G$711)</c:f>
              <c:numCache>
                <c:formatCode>#,##0</c:formatCode>
                <c:ptCount val="3"/>
                <c:pt idx="0">
                  <c:v>6031</c:v>
                </c:pt>
                <c:pt idx="1">
                  <c:v>1130</c:v>
                </c:pt>
                <c:pt idx="2">
                  <c:v>7161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SEPTIEMBRE!$B$712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SEPTIEMBRE!$C$710:$H$710</c15:sqref>
                  </c15:fullRef>
                </c:ext>
              </c:extLst>
              <c:f>(SEPTIEMBRE!$C$710,SEPTIEMBRE!$E$710,SEPTIEMBRE!$G$710)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SEPTIEMBRE!$C$712:$H$712</c15:sqref>
                  </c15:fullRef>
                </c:ext>
              </c:extLst>
              <c:f>(SEPTIEMBRE!$C$712,SEPTIEMBRE!$E$712,SEPTIEMBRE!$G$712)</c:f>
              <c:numCache>
                <c:formatCode>#,##0</c:formatCode>
                <c:ptCount val="3"/>
                <c:pt idx="0">
                  <c:v>9008</c:v>
                </c:pt>
                <c:pt idx="1">
                  <c:v>2701</c:v>
                </c:pt>
                <c:pt idx="2">
                  <c:v>11709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688080"/>
        <c:axId val="1756916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SEPTIEMBRE!$B$710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SEPTIEMBRE!$C$710:$H$710</c15:sqref>
                        </c15:fullRef>
                        <c15:formulaRef>
                          <c15:sqref>(SEPTIEMBRE!$C$710,SEPTIEMBRE!$E$710,SEPTIEMBRE!$G$710)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SEPTIEMBRE!$C$710:$H$710</c15:sqref>
                        </c15:fullRef>
                        <c15:formulaRef>
                          <c15:sqref>(SEPTIEMBRE!$C$710,SEPTIEMBRE!$E$710,SEPTIEMBRE!$G$710)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17568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91608"/>
        <c:crosses val="autoZero"/>
        <c:auto val="0"/>
        <c:lblAlgn val="ctr"/>
        <c:lblOffset val="100"/>
        <c:noMultiLvlLbl val="0"/>
      </c:catAx>
      <c:valAx>
        <c:axId val="17569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88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1437817566725894"/>
          <c:y val="9.8996930160553474E-3"/>
          <c:w val="0.3672776623155244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404583914360908E-2"/>
          <c:y val="0.20210787401574801"/>
          <c:w val="0.91893852815668353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SEPTIEMBRE!$B$728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SEPTIEMBRE!$C$727:$H$727</c15:sqref>
                  </c15:fullRef>
                </c:ext>
              </c:extLst>
              <c:f>(SEPTIEMBRE!$C$727,SEPTIEMBRE!$E$727,SEPTIEMBRE!$G$727)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SEPTIEMBRE!$C$728:$H$728</c15:sqref>
                  </c15:fullRef>
                </c:ext>
              </c:extLst>
              <c:f>(SEPTIEMBRE!$C$728,SEPTIEMBRE!$E$728,SEPTIEMBRE!$G$728)</c:f>
              <c:numCache>
                <c:formatCode>#,##0</c:formatCode>
                <c:ptCount val="3"/>
                <c:pt idx="0">
                  <c:v>11373</c:v>
                </c:pt>
                <c:pt idx="1">
                  <c:v>2303</c:v>
                </c:pt>
                <c:pt idx="2">
                  <c:v>13676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SEPTIEMBRE!$B$729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SEPTIEMBRE!$C$727:$H$727</c15:sqref>
                  </c15:fullRef>
                </c:ext>
              </c:extLst>
              <c:f>(SEPTIEMBRE!$C$727,SEPTIEMBRE!$E$727,SEPTIEMBRE!$G$727)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SEPTIEMBRE!$C$729:$H$729</c15:sqref>
                  </c15:fullRef>
                </c:ext>
              </c:extLst>
              <c:f>(SEPTIEMBRE!$C$729,SEPTIEMBRE!$E$729,SEPTIEMBRE!$G$729)</c:f>
              <c:numCache>
                <c:formatCode>#,##0</c:formatCode>
                <c:ptCount val="3"/>
                <c:pt idx="0">
                  <c:v>21081</c:v>
                </c:pt>
                <c:pt idx="1">
                  <c:v>4219</c:v>
                </c:pt>
                <c:pt idx="2">
                  <c:v>25300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690040"/>
        <c:axId val="1756923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SEPTIEMBRE!$B$727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SEPTIEMBRE!$C$727:$H$727</c15:sqref>
                        </c15:fullRef>
                        <c15:formulaRef>
                          <c15:sqref>(SEPTIEMBRE!$C$727,SEPTIEMBRE!$E$727,SEPTIEMBRE!$G$727)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SEPTIEMBRE!$C$727:$H$727</c15:sqref>
                        </c15:fullRef>
                        <c15:formulaRef>
                          <c15:sqref>(SEPTIEMBRE!$C$727,SEPTIEMBRE!$E$727,SEPTIEMBRE!$G$727)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17569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92392"/>
        <c:crosses val="autoZero"/>
        <c:auto val="0"/>
        <c:lblAlgn val="ctr"/>
        <c:lblOffset val="100"/>
        <c:noMultiLvlLbl val="0"/>
      </c:catAx>
      <c:valAx>
        <c:axId val="175692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9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127525504052343"/>
          <c:y val="1.3304302871232005E-2"/>
          <c:w val="0.3081798546819463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242829138447618E-2"/>
          <c:y val="0.20802791696492484"/>
          <c:w val="0.91094232496541594"/>
          <c:h val="0.6548687664041994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SEPTIEMBRE!$B$745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SEPTIEMBRE!$C$744:$H$744</c15:sqref>
                  </c15:fullRef>
                </c:ext>
              </c:extLst>
              <c:f>(SEPTIEMBRE!$C$744,SEPTIEMBRE!$E$744,SEPTIEMBRE!$G$744)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SEPTIEMBRE!$C$745:$H$745</c15:sqref>
                  </c15:fullRef>
                </c:ext>
              </c:extLst>
              <c:f>(SEPTIEMBRE!$C$745,SEPTIEMBRE!$E$745,SEPTIEMBRE!$G$745)</c:f>
              <c:numCache>
                <c:formatCode>#,##0</c:formatCode>
                <c:ptCount val="3"/>
                <c:pt idx="0">
                  <c:v>43648</c:v>
                </c:pt>
                <c:pt idx="1">
                  <c:v>7823</c:v>
                </c:pt>
                <c:pt idx="2">
                  <c:v>51471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SEPTIEMBRE!$B$746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SEPTIEMBRE!$C$744:$H$744</c15:sqref>
                  </c15:fullRef>
                </c:ext>
              </c:extLst>
              <c:f>(SEPTIEMBRE!$C$744,SEPTIEMBRE!$E$744,SEPTIEMBRE!$G$744)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SEPTIEMBRE!$C$746:$H$746</c15:sqref>
                  </c15:fullRef>
                </c:ext>
              </c:extLst>
              <c:f>(SEPTIEMBRE!$C$746,SEPTIEMBRE!$E$746,SEPTIEMBRE!$G$746)</c:f>
              <c:numCache>
                <c:formatCode>#,##0</c:formatCode>
                <c:ptCount val="3"/>
                <c:pt idx="0">
                  <c:v>42952</c:v>
                </c:pt>
                <c:pt idx="1">
                  <c:v>9785</c:v>
                </c:pt>
                <c:pt idx="2">
                  <c:v>52737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693568"/>
        <c:axId val="1756939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SEPTIEMBRE!$B$744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SEPTIEMBRE!$C$744:$H$744</c15:sqref>
                        </c15:fullRef>
                        <c15:formulaRef>
                          <c15:sqref>(SEPTIEMBRE!$C$744,SEPTIEMBRE!$E$744,SEPTIEMBRE!$G$744)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SEPTIEMBRE!$C$744:$H$744</c15:sqref>
                        </c15:fullRef>
                        <c15:formulaRef>
                          <c15:sqref>(SEPTIEMBRE!$C$744,SEPTIEMBRE!$E$744,SEPTIEMBRE!$G$744)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17569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93960"/>
        <c:crosses val="autoZero"/>
        <c:auto val="0"/>
        <c:lblAlgn val="ctr"/>
        <c:lblOffset val="100"/>
        <c:noMultiLvlLbl val="0"/>
      </c:catAx>
      <c:valAx>
        <c:axId val="175693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93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3099489394717809E-2"/>
          <c:y val="0.20210787401574801"/>
          <c:w val="0.91224362267632653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SEPTIEMBRE!$B$771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SEPTIEMBRE!$C$770:$H$770</c15:sqref>
                  </c15:fullRef>
                </c:ext>
              </c:extLst>
              <c:f>(SEPTIEMBRE!$C$770,SEPTIEMBRE!$E$770,SEPTIEMBRE!$G$770)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SEPTIEMBRE!$C$771:$H$771</c15:sqref>
                  </c15:fullRef>
                </c:ext>
              </c:extLst>
              <c:f>(SEPTIEMBRE!$C$771,SEPTIEMBRE!$E$771,SEPTIEMBRE!$G$771)</c:f>
              <c:numCache>
                <c:formatCode>#,##0</c:formatCode>
                <c:ptCount val="3"/>
                <c:pt idx="0">
                  <c:v>93653</c:v>
                </c:pt>
                <c:pt idx="1">
                  <c:v>19643</c:v>
                </c:pt>
                <c:pt idx="2">
                  <c:v>113296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SEPTIEMBRE!$B$772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SEPTIEMBRE!$C$770:$H$770</c15:sqref>
                  </c15:fullRef>
                </c:ext>
              </c:extLst>
              <c:f>(SEPTIEMBRE!$C$770,SEPTIEMBRE!$E$770,SEPTIEMBRE!$G$770)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SEPTIEMBRE!$C$772:$H$772</c15:sqref>
                  </c15:fullRef>
                </c:ext>
              </c:extLst>
              <c:f>(SEPTIEMBRE!$C$772,SEPTIEMBRE!$E$772,SEPTIEMBRE!$G$772)</c:f>
              <c:numCache>
                <c:formatCode>#,##0</c:formatCode>
                <c:ptCount val="3"/>
                <c:pt idx="0">
                  <c:v>94621</c:v>
                </c:pt>
                <c:pt idx="1">
                  <c:v>15920</c:v>
                </c:pt>
                <c:pt idx="2">
                  <c:v>110541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686904"/>
        <c:axId val="1756872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SEPTIEMBRE!$B$770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SEPTIEMBRE!$C$770:$H$770</c15:sqref>
                        </c15:fullRef>
                        <c15:formulaRef>
                          <c15:sqref>(SEPTIEMBRE!$C$770,SEPTIEMBRE!$E$770,SEPTIEMBRE!$G$770)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SEPTIEMBRE!$C$770:$H$770</c15:sqref>
                        </c15:fullRef>
                        <c15:formulaRef>
                          <c15:sqref>(SEPTIEMBRE!$C$770,SEPTIEMBRE!$E$770,SEPTIEMBRE!$G$770)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175686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87296"/>
        <c:crosses val="autoZero"/>
        <c:auto val="0"/>
        <c:lblAlgn val="ctr"/>
        <c:lblOffset val="100"/>
        <c:noMultiLvlLbl val="0"/>
      </c:catAx>
      <c:valAx>
        <c:axId val="17568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686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6647704751191812"/>
          <c:y val="0.18265011933419747"/>
          <c:w val="0.38459656828610711"/>
          <c:h val="0.6924759016933110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9.0702947845804991E-3"/>
                  <c:y val="2.4496944633047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2675736961449582E-3"/>
                  <c:y val="2.85797687385552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4.5351473922902496E-3"/>
                  <c:y val="-4.082824105507890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9.0702947845805407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4.5351473922902496E-3"/>
                  <c:y val="2.85797687385552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0"/>
                  <c:y val="2.041412052753945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2675736961451164E-2"/>
                  <c:y val="4.082824105507890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SEPTIEMBRE!$B$811:$B$819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SEPTIEMBRE!$E$811:$E$819</c:f>
              <c:numCache>
                <c:formatCode>#,##0</c:formatCode>
                <c:ptCount val="9"/>
                <c:pt idx="0">
                  <c:v>11753</c:v>
                </c:pt>
                <c:pt idx="1">
                  <c:v>14201</c:v>
                </c:pt>
                <c:pt idx="2">
                  <c:v>11836</c:v>
                </c:pt>
                <c:pt idx="3">
                  <c:v>4585</c:v>
                </c:pt>
                <c:pt idx="4">
                  <c:v>9068</c:v>
                </c:pt>
                <c:pt idx="5">
                  <c:v>11698</c:v>
                </c:pt>
                <c:pt idx="6">
                  <c:v>7821</c:v>
                </c:pt>
                <c:pt idx="7">
                  <c:v>5028</c:v>
                </c:pt>
                <c:pt idx="8">
                  <c:v>12296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43718120270909"/>
          <c:y val="0.20123814310445237"/>
          <c:w val="0.39184931120597188"/>
          <c:h val="0.6940309057112540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6.8644282624906079E-3"/>
                  <c:y val="2.02634245187435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9.1525710166543393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6016999279144947E-2"/>
                  <c:y val="1.2158054711246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6016999279144947E-2"/>
                  <c:y val="4.05268490374873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7457713049962768E-2"/>
                  <c:y val="3.647416413373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1440713770817819E-2"/>
                  <c:y val="2.43161094224924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3.2033998558289895E-2"/>
                  <c:y val="8.10536980749744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SEPTIEMBRE!$B$811:$B$819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SEPTIEMBRE!$H$811:$H$819</c:f>
              <c:numCache>
                <c:formatCode>#,##0</c:formatCode>
                <c:ptCount val="9"/>
                <c:pt idx="0">
                  <c:v>21038</c:v>
                </c:pt>
                <c:pt idx="1">
                  <c:v>23061</c:v>
                </c:pt>
                <c:pt idx="2">
                  <c:v>24128</c:v>
                </c:pt>
                <c:pt idx="3">
                  <c:v>10238</c:v>
                </c:pt>
                <c:pt idx="4">
                  <c:v>16895</c:v>
                </c:pt>
                <c:pt idx="5">
                  <c:v>20648</c:v>
                </c:pt>
                <c:pt idx="6">
                  <c:v>14241</c:v>
                </c:pt>
                <c:pt idx="7">
                  <c:v>8318</c:v>
                </c:pt>
                <c:pt idx="8">
                  <c:v>17152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6234502743776522E-2"/>
          <c:y val="0.17772480314960631"/>
          <c:w val="0.9009506513600871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SEPTIEMBRE!$B$838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SEPTIEMBRE!$C$837:$H$837</c15:sqref>
                  </c15:fullRef>
                </c:ext>
              </c:extLst>
              <c:f>(SEPTIEMBRE!$C$837,SEPTIEMBRE!$E$837,SEPTIEMBRE!$G$837)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SEPTIEMBRE!$C$838:$H$838</c15:sqref>
                  </c15:fullRef>
                </c:ext>
              </c:extLst>
              <c:f>(SEPTIEMBRE!$C$838,SEPTIEMBRE!$E$838,SEPTIEMBRE!$G$838)</c:f>
              <c:numCache>
                <c:formatCode>#,##0</c:formatCode>
                <c:ptCount val="3"/>
                <c:pt idx="0">
                  <c:v>37510</c:v>
                </c:pt>
                <c:pt idx="1">
                  <c:v>2259</c:v>
                </c:pt>
                <c:pt idx="2">
                  <c:v>39769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SEPTIEMBRE!$B$839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SEPTIEMBRE!$C$837:$H$837</c15:sqref>
                  </c15:fullRef>
                </c:ext>
              </c:extLst>
              <c:f>(SEPTIEMBRE!$C$837,SEPTIEMBRE!$E$837,SEPTIEMBRE!$G$837)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SEPTIEMBRE!$C$839:$H$839</c15:sqref>
                  </c15:fullRef>
                </c:ext>
              </c:extLst>
              <c:f>(SEPTIEMBRE!$C$839,SEPTIEMBRE!$E$839,SEPTIEMBRE!$G$839)</c:f>
              <c:numCache>
                <c:formatCode>#,##0</c:formatCode>
                <c:ptCount val="3"/>
                <c:pt idx="0">
                  <c:v>77214</c:v>
                </c:pt>
                <c:pt idx="1">
                  <c:v>11072</c:v>
                </c:pt>
                <c:pt idx="2">
                  <c:v>88286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0850696"/>
        <c:axId val="3708542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SEPTIEMBRE!$B$837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SEPTIEMBRE!$C$837:$H$837</c15:sqref>
                        </c15:fullRef>
                        <c15:formulaRef>
                          <c15:sqref>(SEPTIEMBRE!$C$837,SEPTIEMBRE!$E$837,SEPTIEMBRE!$G$837)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SEPTIEMBRE!$C$837:$H$837</c15:sqref>
                        </c15:fullRef>
                        <c15:formulaRef>
                          <c15:sqref>(SEPTIEMBRE!$C$837,SEPTIEMBRE!$E$837,SEPTIEMBRE!$G$837)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370850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4224"/>
        <c:crosses val="autoZero"/>
        <c:auto val="0"/>
        <c:lblAlgn val="ctr"/>
        <c:lblOffset val="100"/>
        <c:noMultiLvlLbl val="0"/>
      </c:catAx>
      <c:valAx>
        <c:axId val="37085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0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3269624394369517"/>
          <c:y val="4.827228669089201E-3"/>
          <c:w val="0.34895959403908816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242829138447618E-2"/>
          <c:y val="0.17772480314960631"/>
          <c:w val="0.91094232496541594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SEPTIEMBRE!$B$965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SEPTIEMBRE!$C$964:$H$964</c15:sqref>
                  </c15:fullRef>
                </c:ext>
              </c:extLst>
              <c:f>(SEPTIEMBRE!$C$964,SEPTIEMBRE!$E$964,SEPTIEMBRE!$G$964)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SEPTIEMBRE!$C$965:$H$965</c15:sqref>
                  </c15:fullRef>
                </c:ext>
              </c:extLst>
              <c:f>(SEPTIEMBRE!$C$965,SEPTIEMBRE!$E$965,SEPTIEMBRE!$G$965)</c:f>
              <c:numCache>
                <c:formatCode>#,##0</c:formatCode>
                <c:ptCount val="3"/>
                <c:pt idx="0">
                  <c:v>10373</c:v>
                </c:pt>
                <c:pt idx="1">
                  <c:v>1667</c:v>
                </c:pt>
                <c:pt idx="2">
                  <c:v>12040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SEPTIEMBRE!$B$966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SEPTIEMBRE!$C$964:$H$964</c15:sqref>
                  </c15:fullRef>
                </c:ext>
              </c:extLst>
              <c:f>(SEPTIEMBRE!$C$964,SEPTIEMBRE!$E$964,SEPTIEMBRE!$G$964)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SEPTIEMBRE!$C$966:$H$966</c15:sqref>
                  </c15:fullRef>
                </c:ext>
              </c:extLst>
              <c:f>(SEPTIEMBRE!$C$966,SEPTIEMBRE!$E$966,SEPTIEMBRE!$G$966)</c:f>
              <c:numCache>
                <c:formatCode>#,##0</c:formatCode>
                <c:ptCount val="3"/>
                <c:pt idx="0">
                  <c:v>13540</c:v>
                </c:pt>
                <c:pt idx="1">
                  <c:v>5125</c:v>
                </c:pt>
                <c:pt idx="2">
                  <c:v>18665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0851088"/>
        <c:axId val="3708557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SEPTIEMBRE!$B$964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SEPTIEMBRE!$C$964:$H$964</c15:sqref>
                        </c15:fullRef>
                        <c15:formulaRef>
                          <c15:sqref>(SEPTIEMBRE!$C$964,SEPTIEMBRE!$E$964,SEPTIEMBRE!$G$964)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SEPTIEMBRE!$C$964:$H$964</c15:sqref>
                        </c15:fullRef>
                        <c15:formulaRef>
                          <c15:sqref>(SEPTIEMBRE!$C$964,SEPTIEMBRE!$E$964,SEPTIEMBRE!$G$964)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37085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5792"/>
        <c:crosses val="autoZero"/>
        <c:auto val="0"/>
        <c:lblAlgn val="ctr"/>
        <c:lblOffset val="100"/>
        <c:noMultiLvlLbl val="0"/>
      </c:catAx>
      <c:valAx>
        <c:axId val="37085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1770873353570188"/>
          <c:y val="9.8996930160553474E-3"/>
          <c:w val="0.3639471044470815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20802791696492484"/>
          <c:w val="0.90927704603119464"/>
          <c:h val="0.6548687664041994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SEPTIEMBRE!$B$1092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SEPTIEMBRE!$C$1091:$H$1091</c15:sqref>
                  </c15:fullRef>
                </c:ext>
              </c:extLst>
              <c:f>(SEPTIEMBRE!$C$1091,SEPTIEMBRE!$E$1091,SEPTIEMBRE!$G$1091)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SEPTIEMBRE!$C$1092:$H$1092</c15:sqref>
                  </c15:fullRef>
                </c:ext>
              </c:extLst>
              <c:f>(SEPTIEMBRE!$C$1092,SEPTIEMBRE!$E$1092,SEPTIEMBRE!$G$1092)</c:f>
              <c:numCache>
                <c:formatCode>#,##0</c:formatCode>
                <c:ptCount val="3"/>
                <c:pt idx="0">
                  <c:v>3356</c:v>
                </c:pt>
                <c:pt idx="1">
                  <c:v>1677</c:v>
                </c:pt>
                <c:pt idx="2">
                  <c:v>5033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SEPTIEMBRE!$B$1093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SEPTIEMBRE!$C$1091:$H$1091</c15:sqref>
                  </c15:fullRef>
                </c:ext>
              </c:extLst>
              <c:f>(SEPTIEMBRE!$C$1091,SEPTIEMBRE!$E$1091,SEPTIEMBRE!$G$1091)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SEPTIEMBRE!$C$1093:$H$1093</c15:sqref>
                  </c15:fullRef>
                </c:ext>
              </c:extLst>
              <c:f>(SEPTIEMBRE!$C$1093,SEPTIEMBRE!$E$1093,SEPTIEMBRE!$G$1093)</c:f>
              <c:numCache>
                <c:formatCode>#,##0</c:formatCode>
                <c:ptCount val="3"/>
                <c:pt idx="0">
                  <c:v>9255</c:v>
                </c:pt>
                <c:pt idx="1">
                  <c:v>11990</c:v>
                </c:pt>
                <c:pt idx="2">
                  <c:v>21245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0854616"/>
        <c:axId val="3708538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SEPTIEMBRE!$B$1091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SEPTIEMBRE!$C$1091:$H$1091</c15:sqref>
                        </c15:fullRef>
                        <c15:formulaRef>
                          <c15:sqref>(SEPTIEMBRE!$C$1091,SEPTIEMBRE!$E$1091,SEPTIEMBRE!$G$1091)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SEPTIEMBRE!$C$1091:$H$1091</c15:sqref>
                        </c15:fullRef>
                        <c15:formulaRef>
                          <c15:sqref>(SEPTIEMBRE!$C$1091,SEPTIEMBRE!$E$1091,SEPTIEMBRE!$G$1091)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370854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3832"/>
        <c:crosses val="autoZero"/>
        <c:auto val="0"/>
        <c:lblAlgn val="ctr"/>
        <c:lblOffset val="100"/>
        <c:noMultiLvlLbl val="0"/>
      </c:catAx>
      <c:valAx>
        <c:axId val="370853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4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0771705993037295"/>
          <c:y val="2.0044613704035801E-2"/>
          <c:w val="0.37393877805241038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17772480314960631"/>
          <c:w val="0.90927704603119464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SEPTIEMBRE!$B$1219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SEPTIEMBRE!$C$1218:$H$1218</c15:sqref>
                  </c15:fullRef>
                </c:ext>
              </c:extLst>
              <c:f>(SEPTIEMBRE!$C$1218,SEPTIEMBRE!$E$1218,SEPTIEMBRE!$G$1218)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SEPTIEMBRE!$C$1219:$H$1219</c15:sqref>
                  </c15:fullRef>
                </c:ext>
              </c:extLst>
              <c:f>(SEPTIEMBRE!$C$1219,SEPTIEMBRE!$E$1219,SEPTIEMBRE!$G$1219)</c:f>
              <c:numCache>
                <c:formatCode>#,##0</c:formatCode>
                <c:ptCount val="3"/>
                <c:pt idx="0">
                  <c:v>9115</c:v>
                </c:pt>
                <c:pt idx="1">
                  <c:v>312</c:v>
                </c:pt>
                <c:pt idx="2">
                  <c:v>9427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SEPTIEMBRE!$B$1220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SEPTIEMBRE!$C$1218:$H$1218</c15:sqref>
                  </c15:fullRef>
                </c:ext>
              </c:extLst>
              <c:f>(SEPTIEMBRE!$C$1218,SEPTIEMBRE!$E$1218,SEPTIEMBRE!$G$1218)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SEPTIEMBRE!$C$1220:$H$1220</c15:sqref>
                  </c15:fullRef>
                </c:ext>
              </c:extLst>
              <c:f>(SEPTIEMBRE!$C$1220,SEPTIEMBRE!$E$1220,SEPTIEMBRE!$G$1220)</c:f>
              <c:numCache>
                <c:formatCode>#,##0</c:formatCode>
                <c:ptCount val="3"/>
                <c:pt idx="0">
                  <c:v>22454</c:v>
                </c:pt>
                <c:pt idx="1">
                  <c:v>3083</c:v>
                </c:pt>
                <c:pt idx="2">
                  <c:v>25537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0852264"/>
        <c:axId val="3708534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SEPTIEMBRE!$B$1218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SEPTIEMBRE!$C$1218:$H$1218</c15:sqref>
                        </c15:fullRef>
                        <c15:formulaRef>
                          <c15:sqref>(SEPTIEMBRE!$C$1218,SEPTIEMBRE!$E$1218,SEPTIEMBRE!$G$1218)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SEPTIEMBRE!$C$1218:$H$1218</c15:sqref>
                        </c15:fullRef>
                        <c15:formulaRef>
                          <c15:sqref>(SEPTIEMBRE!$C$1218,SEPTIEMBRE!$E$1218,SEPTIEMBRE!$G$1218)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37085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3440"/>
        <c:crosses val="autoZero"/>
        <c:auto val="0"/>
        <c:lblAlgn val="ctr"/>
        <c:lblOffset val="100"/>
        <c:noMultiLvlLbl val="0"/>
      </c:catAx>
      <c:valAx>
        <c:axId val="37085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2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2936568607525223"/>
          <c:y val="4.827228669089201E-3"/>
          <c:w val="0.3522901519075311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238665941112056E-2"/>
          <c:y val="0.17772480314960631"/>
          <c:w val="0.90594648816275158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SEPTIEMBRE!$B$1346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SEPTIEMBRE!$C$1345:$H$1345</c15:sqref>
                  </c15:fullRef>
                </c:ext>
              </c:extLst>
              <c:f>(SEPTIEMBRE!$C$1345,SEPTIEMBRE!$E$1345,SEPTIEMBRE!$G$1345)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SEPTIEMBRE!$C$1346:$H$1346</c15:sqref>
                  </c15:fullRef>
                </c:ext>
              </c:extLst>
              <c:f>(SEPTIEMBRE!$C$1346,SEPTIEMBRE!$E$1346,SEPTIEMBRE!$G$1346)</c:f>
              <c:numCache>
                <c:formatCode>#,##0</c:formatCode>
                <c:ptCount val="3"/>
                <c:pt idx="0">
                  <c:v>8930</c:v>
                </c:pt>
                <c:pt idx="1">
                  <c:v>856</c:v>
                </c:pt>
                <c:pt idx="2">
                  <c:v>9786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SEPTIEMBRE!$B$1347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SEPTIEMBRE!$C$1345:$H$1345</c15:sqref>
                  </c15:fullRef>
                </c:ext>
              </c:extLst>
              <c:f>(SEPTIEMBRE!$C$1345,SEPTIEMBRE!$E$1345,SEPTIEMBRE!$G$1345)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SEPTIEMBRE!$C$1347:$H$1347</c15:sqref>
                  </c15:fullRef>
                </c:ext>
              </c:extLst>
              <c:f>(SEPTIEMBRE!$C$1347,SEPTIEMBRE!$E$1347,SEPTIEMBRE!$G$1347)</c:f>
              <c:numCache>
                <c:formatCode>#,##0</c:formatCode>
                <c:ptCount val="3"/>
                <c:pt idx="0">
                  <c:v>14237</c:v>
                </c:pt>
                <c:pt idx="1">
                  <c:v>1792</c:v>
                </c:pt>
                <c:pt idx="2">
                  <c:v>16029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0856184"/>
        <c:axId val="3708550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SEPTIEMBRE!$B$1345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SEPTIEMBRE!$C$1345:$H$1345</c15:sqref>
                        </c15:fullRef>
                        <c15:formulaRef>
                          <c15:sqref>(SEPTIEMBRE!$C$1345,SEPTIEMBRE!$E$1345,SEPTIEMBRE!$G$1345)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SEPTIEMBRE!$C$1345:$H$1345</c15:sqref>
                        </c15:fullRef>
                        <c15:formulaRef>
                          <c15:sqref>(SEPTIEMBRE!$C$1345,SEPTIEMBRE!$E$1345,SEPTIEMBRE!$G$1345)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370856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5008"/>
        <c:crosses val="autoZero"/>
        <c:auto val="0"/>
        <c:lblAlgn val="ctr"/>
        <c:lblOffset val="100"/>
        <c:noMultiLvlLbl val="0"/>
      </c:catAx>
      <c:valAx>
        <c:axId val="37085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0856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1937401246992341"/>
          <c:y val="4.827228669089201E-3"/>
          <c:w val="0.36228182551286003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332170786999157"/>
          <c:y val="0.21518679028135473"/>
          <c:w val="0.3761754908404763"/>
          <c:h val="0.6803281339862113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0442930153321891E-2"/>
                  <c:y val="1.232394707883638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3.4967605199264916E-2"/>
                  <c:y val="-1.94129660861798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C1A158D-6E06-4F63-81AC-C59ADA31E59E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6.5361931973154123E-3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6285393340740652E-2"/>
                  <c:y val="8.417259497176534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9.0857467348097673E-3"/>
                  <c:y val="1.65765174789797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9.5561308669465713E-3"/>
                  <c:y val="1.02576642982692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3398671754735786E-2"/>
                  <c:y val="1.10027648417478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3.8986975009725144E-2"/>
                  <c:y val="-1.321023618634325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SEPTIEMBRE!$B$938:$B$946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SEPTIEMBRE!$E$938:$E$946</c:f>
              <c:numCache>
                <c:formatCode>#,##0</c:formatCode>
                <c:ptCount val="9"/>
                <c:pt idx="0">
                  <c:v>4385</c:v>
                </c:pt>
                <c:pt idx="1">
                  <c:v>1346</c:v>
                </c:pt>
                <c:pt idx="2">
                  <c:v>2824</c:v>
                </c:pt>
                <c:pt idx="3">
                  <c:v>490</c:v>
                </c:pt>
                <c:pt idx="4">
                  <c:v>2418</c:v>
                </c:pt>
                <c:pt idx="5">
                  <c:v>1601</c:v>
                </c:pt>
                <c:pt idx="6">
                  <c:v>3361</c:v>
                </c:pt>
                <c:pt idx="7">
                  <c:v>1345</c:v>
                </c:pt>
                <c:pt idx="8">
                  <c:v>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829140787257691"/>
          <c:y val="0.21744888271944729"/>
          <c:w val="0.39350138839667553"/>
          <c:h val="0.6778201660962592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0582311479925816E-3"/>
                  <c:y val="-4.052684903748733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3.0712753519713861E-2"/>
                  <c:y val="-3.660180775275430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EBB57F-E1A2-4A1A-A5A1-D1B57364635B}" type="CATEGORYNAME">
                      <a:rPr lang="en-US"/>
                      <a:pPr>
                        <a:defRPr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17%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9.6712587160355037E-3"/>
                  <c:y val="-3.466162474371554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8741284497792258E-2"/>
                  <c:y val="-5.12418363944422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8821949727980219E-2"/>
                  <c:y val="2.43161094224923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9033696662419951E-2"/>
                  <c:y val="1.99979257911909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3.8935129668598446E-2"/>
                  <c:y val="-7.216651110100598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SEPTIEMBRE!$B$938:$B$946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SEPTIEMBRE!$H$938:$H$946</c:f>
              <c:numCache>
                <c:formatCode>#,##0</c:formatCode>
                <c:ptCount val="9"/>
                <c:pt idx="0">
                  <c:v>8307</c:v>
                </c:pt>
                <c:pt idx="1">
                  <c:v>5155</c:v>
                </c:pt>
                <c:pt idx="2">
                  <c:v>7629</c:v>
                </c:pt>
                <c:pt idx="3">
                  <c:v>1553</c:v>
                </c:pt>
                <c:pt idx="4">
                  <c:v>4571</c:v>
                </c:pt>
                <c:pt idx="5">
                  <c:v>2751</c:v>
                </c:pt>
                <c:pt idx="6">
                  <c:v>9695</c:v>
                </c:pt>
                <c:pt idx="7">
                  <c:v>2590</c:v>
                </c:pt>
                <c:pt idx="8">
                  <c:v>3055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2161075265932476"/>
          <c:y val="0.272359978808487"/>
          <c:w val="0.37879730110397186"/>
          <c:h val="0.6787956990074410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7.4516179515039319E-2"/>
                  <c:y val="-2.72557086801552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2897691451260162E-2"/>
                  <c:y val="7.7363765525459469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272FDE8-5ACA-4AED-B57C-E2D58FE8C487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27%</a:t>
                    </a:r>
                  </a:p>
                </c:rich>
              </c:tx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</c:extLst>
            </c:dLbl>
            <c:dLbl>
              <c:idx val="2"/>
              <c:layout>
                <c:manualLayout>
                  <c:x val="0.15900056785917085"/>
                  <c:y val="-4.070360182005994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2.0442930153321975E-2"/>
                  <c:y val="4.88443221840718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1.6677733811834784E-2"/>
                  <c:y val="6.911122495715853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3.4277589236609521E-2"/>
                  <c:y val="2.22405121346410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5.0257056879815146E-2"/>
                  <c:y val="-4.914751594251112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7991880060988888E-2"/>
                  <c:y val="-6.435015097190265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5000700-9C55-4921-B206-526B2A35B01A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6.5997218831462076E-2"/>
                  <c:y val="-1.39629379282892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SEPTIEMBRE!$B$1065:$B$1073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SEPTIEMBRE!$E$1065:$E$1073</c:f>
              <c:numCache>
                <c:formatCode>#,##0</c:formatCode>
                <c:ptCount val="9"/>
                <c:pt idx="0">
                  <c:v>598</c:v>
                </c:pt>
                <c:pt idx="1">
                  <c:v>5970</c:v>
                </c:pt>
                <c:pt idx="2">
                  <c:v>7201</c:v>
                </c:pt>
                <c:pt idx="3">
                  <c:v>4252</c:v>
                </c:pt>
                <c:pt idx="4">
                  <c:v>1595</c:v>
                </c:pt>
                <c:pt idx="5">
                  <c:v>524</c:v>
                </c:pt>
                <c:pt idx="6">
                  <c:v>145</c:v>
                </c:pt>
                <c:pt idx="7">
                  <c:v>99</c:v>
                </c:pt>
                <c:pt idx="8">
                  <c:v>861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2716710411198602"/>
          <c:y val="0.26169876355816962"/>
          <c:w val="0.39026200672284378"/>
          <c:h val="0.6700281440723522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7.4246350785099224E-2"/>
                  <c:y val="1.094772791955220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3992632499884797E-2"/>
                  <c:y val="2.9281219365651583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EB49B9-229E-4DF9-9995-59622A5E6714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30%</a:t>
                    </a:r>
                  </a:p>
                </c:rich>
              </c:tx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2"/>
              <c:layout>
                <c:manualLayout>
                  <c:x val="-0.15454602385228158"/>
                  <c:y val="-2.00803212851405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6328590505134268E-2"/>
                  <c:y val="1.7287733611611875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1DDC38F-6CC4-401B-9019-D716BAED19D8}" type="CATEGORYNAME">
                      <a:rPr lang="en-US"/>
                      <a:pPr>
                        <a:defRPr sz="900">
                          <a:solidFill>
                            <a:schemeClr val="accent1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18%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4"/>
              <c:layout>
                <c:manualLayout>
                  <c:x val="-2.3282221301284749E-2"/>
                  <c:y val="5.87717800335198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7380853709075838E-2"/>
                  <c:y val="8.785693956930063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9.7495970898375407E-3"/>
                  <c:y val="3.86408626632514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7321074675065048E-2"/>
                  <c:y val="-4.777291564030486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7444ACB-FD82-421B-9522-F4CA16DECEA4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7.6680757010636827E-2"/>
                  <c:y val="-1.38630110995161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SEPTIEMBRE!$B$1065:$B$1073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SEPTIEMBRE!$H$1065:$H$1073</c:f>
              <c:numCache>
                <c:formatCode>#,##0</c:formatCode>
                <c:ptCount val="9"/>
                <c:pt idx="0">
                  <c:v>1178</c:v>
                </c:pt>
                <c:pt idx="1">
                  <c:v>7671</c:v>
                </c:pt>
                <c:pt idx="2">
                  <c:v>7643</c:v>
                </c:pt>
                <c:pt idx="3">
                  <c:v>4512</c:v>
                </c:pt>
                <c:pt idx="4">
                  <c:v>1747</c:v>
                </c:pt>
                <c:pt idx="5">
                  <c:v>1010</c:v>
                </c:pt>
                <c:pt idx="6">
                  <c:v>228</c:v>
                </c:pt>
                <c:pt idx="7">
                  <c:v>101</c:v>
                </c:pt>
                <c:pt idx="8">
                  <c:v>861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5028441410693887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3.2455456719787161E-2"/>
                  <c:y val="-2.004727737808511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6.2744887264519393E-3"/>
                  <c:y val="3.51798552308185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3.0971845242894126E-2"/>
                  <c:y val="1.232394707883631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4.5506257110352714E-2"/>
                  <c:y val="4.10798235961212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3.4129692832764506E-2"/>
                  <c:y val="-1.232394707883638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9689428753146473E-2"/>
                  <c:y val="-1.320473731231857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SEPTIEMBRE!$B$1192:$B$1200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SEPTIEMBRE!$E$1192:$E$1200</c:f>
              <c:numCache>
                <c:formatCode>#,##0</c:formatCode>
                <c:ptCount val="9"/>
                <c:pt idx="0">
                  <c:v>4433</c:v>
                </c:pt>
                <c:pt idx="1">
                  <c:v>4652</c:v>
                </c:pt>
                <c:pt idx="2">
                  <c:v>1900</c:v>
                </c:pt>
                <c:pt idx="3">
                  <c:v>858</c:v>
                </c:pt>
                <c:pt idx="4">
                  <c:v>4931</c:v>
                </c:pt>
                <c:pt idx="5">
                  <c:v>4571</c:v>
                </c:pt>
                <c:pt idx="6">
                  <c:v>719</c:v>
                </c:pt>
                <c:pt idx="7">
                  <c:v>1820</c:v>
                </c:pt>
                <c:pt idx="8">
                  <c:v>1653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6155623174541792E-2"/>
                  <c:y val="8.1300813008130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3079461677916843E-2"/>
                  <c:y val="-4.065040650406504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3.29411805392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07715155101252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6.5752841136250961E-3"/>
                  <c:y val="3.13056142372446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5981345979666814E-2"/>
                  <c:y val="2.4779143460725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3909827998040246E-2"/>
                  <c:y val="8.534984956148737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1.1975535207413441E-2"/>
                  <c:y val="-3.66013117103160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SEPTIEMBRE!$B$1192:$B$1200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SEPTIEMBRE!$H$1192:$H$1200</c:f>
              <c:numCache>
                <c:formatCode>#,##0</c:formatCode>
                <c:ptCount val="9"/>
                <c:pt idx="0">
                  <c:v>8813</c:v>
                </c:pt>
                <c:pt idx="1">
                  <c:v>8415</c:v>
                </c:pt>
                <c:pt idx="2">
                  <c:v>4820</c:v>
                </c:pt>
                <c:pt idx="3">
                  <c:v>1273</c:v>
                </c:pt>
                <c:pt idx="4">
                  <c:v>9697</c:v>
                </c:pt>
                <c:pt idx="5">
                  <c:v>8195</c:v>
                </c:pt>
                <c:pt idx="6">
                  <c:v>2406</c:v>
                </c:pt>
                <c:pt idx="7">
                  <c:v>6211</c:v>
                </c:pt>
                <c:pt idx="8">
                  <c:v>2755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6760762047601194"/>
          <c:y val="0.19081576754521329"/>
          <c:w val="0.37552627350152662"/>
          <c:h val="0.6761446052712795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1.0393522238291642E-2"/>
                  <c:y val="1.10027287410242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1.1219847519060118E-2"/>
                  <c:y val="3.383889626154763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49433106575962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8.3143408378906071E-17"/>
                  <c:y val="8.165648211015780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1.1217526380631034E-2"/>
                  <c:y val="1.25795989959467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3.533504740478869E-2"/>
                  <c:y val="-2.8033248976400631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3.2601996179048964E-2"/>
                  <c:y val="-4.498179124745404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SEPTIEMBRE!$B$1319:$B$1327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SEPTIEMBRE!$E$1319:$E$1327</c:f>
              <c:numCache>
                <c:formatCode>#,##0</c:formatCode>
                <c:ptCount val="9"/>
                <c:pt idx="0">
                  <c:v>1295</c:v>
                </c:pt>
                <c:pt idx="1">
                  <c:v>2926</c:v>
                </c:pt>
                <c:pt idx="2">
                  <c:v>3331</c:v>
                </c:pt>
                <c:pt idx="3">
                  <c:v>426</c:v>
                </c:pt>
                <c:pt idx="4">
                  <c:v>3378</c:v>
                </c:pt>
                <c:pt idx="5">
                  <c:v>1156</c:v>
                </c:pt>
                <c:pt idx="6">
                  <c:v>1012</c:v>
                </c:pt>
                <c:pt idx="7">
                  <c:v>586</c:v>
                </c:pt>
                <c:pt idx="8">
                  <c:v>1919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369960590727595"/>
          <c:y val="0.2051668312103189"/>
          <c:w val="0.39020648177492606"/>
          <c:h val="0.69415492788172117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75535207413441E-2"/>
                  <c:y val="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292076202329310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3.26197757390416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0948212072275142E-2"/>
                  <c:y val="5.981426633597398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7383683449477226E-3"/>
                  <c:y val="3.48100524131731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4355177778234588E-2"/>
                  <c:y val="1.078095959416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3.9042359733960343E-2"/>
                  <c:y val="-1.252137060849045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SEPTIEMBRE!$B$1319:$B$1327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SEPTIEMBRE!$H$1319:$H$1327</c:f>
              <c:numCache>
                <c:formatCode>#,##0</c:formatCode>
                <c:ptCount val="9"/>
                <c:pt idx="0">
                  <c:v>2944</c:v>
                </c:pt>
                <c:pt idx="1">
                  <c:v>3884</c:v>
                </c:pt>
                <c:pt idx="2">
                  <c:v>5637</c:v>
                </c:pt>
                <c:pt idx="3">
                  <c:v>1638</c:v>
                </c:pt>
                <c:pt idx="4">
                  <c:v>10935</c:v>
                </c:pt>
                <c:pt idx="5">
                  <c:v>4217</c:v>
                </c:pt>
                <c:pt idx="6">
                  <c:v>2719</c:v>
                </c:pt>
                <c:pt idx="7">
                  <c:v>1075</c:v>
                </c:pt>
                <c:pt idx="8">
                  <c:v>3747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067699759900186E-2"/>
          <c:y val="0.20210787401574801"/>
          <c:w val="0.9162754123111441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SEPTIEMBRE!$B$855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SEPTIEMBRE!$C$854:$H$854</c15:sqref>
                  </c15:fullRef>
                </c:ext>
              </c:extLst>
              <c:f>(SEPTIEMBRE!$C$854,SEPTIEMBRE!$E$854,SEPTIEMBRE!$G$854)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SEPTIEMBRE!$C$855:$H$855</c15:sqref>
                  </c15:fullRef>
                </c:ext>
              </c:extLst>
              <c:f>(SEPTIEMBRE!$C$855,SEPTIEMBRE!$E$855,SEPTIEMBRE!$G$855)</c:f>
              <c:numCache>
                <c:formatCode>#,##0</c:formatCode>
                <c:ptCount val="3"/>
                <c:pt idx="0">
                  <c:v>75175</c:v>
                </c:pt>
                <c:pt idx="1">
                  <c:v>3637</c:v>
                </c:pt>
                <c:pt idx="2">
                  <c:v>78812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SEPTIEMBRE!$B$856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SEPTIEMBRE!$C$854:$H$854</c15:sqref>
                  </c15:fullRef>
                </c:ext>
              </c:extLst>
              <c:f>(SEPTIEMBRE!$C$854,SEPTIEMBRE!$E$854,SEPTIEMBRE!$G$854)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SEPTIEMBRE!$C$856:$H$856</c15:sqref>
                  </c15:fullRef>
                </c:ext>
              </c:extLst>
              <c:f>(SEPTIEMBRE!$C$856,SEPTIEMBRE!$E$856,SEPTIEMBRE!$G$856)</c:f>
              <c:numCache>
                <c:formatCode>#,##0</c:formatCode>
                <c:ptCount val="3"/>
                <c:pt idx="0">
                  <c:v>140039</c:v>
                </c:pt>
                <c:pt idx="1">
                  <c:v>15680</c:v>
                </c:pt>
                <c:pt idx="2">
                  <c:v>155719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031912"/>
        <c:axId val="3720303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SEPTIEMBRE!$B$854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SEPTIEMBRE!$C$854:$H$854</c15:sqref>
                        </c15:fullRef>
                        <c15:formulaRef>
                          <c15:sqref>(SEPTIEMBRE!$C$854,SEPTIEMBRE!$E$854,SEPTIEMBRE!$G$854)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SEPTIEMBRE!$C$854:$H$854</c15:sqref>
                        </c15:fullRef>
                        <c15:formulaRef>
                          <c15:sqref>(SEPTIEMBRE!$C$854,SEPTIEMBRE!$E$854,SEPTIEMBRE!$G$854)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372031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30344"/>
        <c:crosses val="autoZero"/>
        <c:auto val="0"/>
        <c:lblAlgn val="ctr"/>
        <c:lblOffset val="100"/>
        <c:noMultiLvlLbl val="0"/>
      </c:catAx>
      <c:valAx>
        <c:axId val="372030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31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924751250301441"/>
          <c:y val="2.3448755149847331E-2"/>
          <c:w val="0.30285362299086782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051721064826961E-2"/>
          <c:y val="0.20210787401574801"/>
          <c:w val="0.90429139100621747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SEPTIEMBRE!$B$898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SEPTIEMBRE!$C$897:$H$897</c15:sqref>
                  </c15:fullRef>
                </c:ext>
              </c:extLst>
              <c:f>(SEPTIEMBRE!$C$897,SEPTIEMBRE!$E$897,SEPTIEMBRE!$G$897)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SEPTIEMBRE!$C$898:$H$898</c15:sqref>
                  </c15:fullRef>
                </c:ext>
              </c:extLst>
              <c:f>(SEPTIEMBRE!$C$898,SEPTIEMBRE!$E$898,SEPTIEMBRE!$G$898)</c:f>
              <c:numCache>
                <c:formatCode>#,##0</c:formatCode>
                <c:ptCount val="3"/>
                <c:pt idx="0">
                  <c:v>787283</c:v>
                </c:pt>
                <c:pt idx="1">
                  <c:v>35413</c:v>
                </c:pt>
                <c:pt idx="2">
                  <c:v>822696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SEPTIEMBRE!$B$899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SEPTIEMBRE!$C$897:$H$897</c15:sqref>
                  </c15:fullRef>
                </c:ext>
              </c:extLst>
              <c:f>(SEPTIEMBRE!$C$897,SEPTIEMBRE!$E$897,SEPTIEMBRE!$G$897)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SEPTIEMBRE!$C$899:$H$899</c15:sqref>
                  </c15:fullRef>
                </c:ext>
              </c:extLst>
              <c:f>(SEPTIEMBRE!$C$899,SEPTIEMBRE!$E$899,SEPTIEMBRE!$G$899)</c:f>
              <c:numCache>
                <c:formatCode>#,##0</c:formatCode>
                <c:ptCount val="3"/>
                <c:pt idx="0">
                  <c:v>917577</c:v>
                </c:pt>
                <c:pt idx="1">
                  <c:v>61857</c:v>
                </c:pt>
                <c:pt idx="2">
                  <c:v>979434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027208"/>
        <c:axId val="3720326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SEPTIEMBRE!$B$897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SEPTIEMBRE!$C$897:$H$897</c15:sqref>
                        </c15:fullRef>
                        <c15:formulaRef>
                          <c15:sqref>(SEPTIEMBRE!$C$897,SEPTIEMBRE!$E$897,SEPTIEMBRE!$G$897)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SEPTIEMBRE!$C$897:$H$897</c15:sqref>
                        </c15:fullRef>
                        <c15:formulaRef>
                          <c15:sqref>(SEPTIEMBRE!$C$897,SEPTIEMBRE!$E$897,SEPTIEMBRE!$G$897)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372027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32696"/>
        <c:crosses val="autoZero"/>
        <c:auto val="0"/>
        <c:lblAlgn val="ctr"/>
        <c:lblOffset val="100"/>
        <c:noMultiLvlLbl val="0"/>
      </c:catAx>
      <c:valAx>
        <c:axId val="372032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27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4146806882163E-2"/>
          <c:y val="0.20210787401574801"/>
          <c:w val="0.9216016440022227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SEPTIEMBRE!$B$982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SEPTIEMBRE!$C$981:$H$981</c15:sqref>
                  </c15:fullRef>
                </c:ext>
              </c:extLst>
              <c:f>(SEPTIEMBRE!$C$981,SEPTIEMBRE!$E$981,SEPTIEMBRE!$G$981)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SEPTIEMBRE!$C$982:$H$982</c15:sqref>
                  </c15:fullRef>
                </c:ext>
              </c:extLst>
              <c:f>(SEPTIEMBRE!$C$982,SEPTIEMBRE!$E$982,SEPTIEMBRE!$G$982)</c:f>
              <c:numCache>
                <c:formatCode>#,##0</c:formatCode>
                <c:ptCount val="3"/>
                <c:pt idx="0">
                  <c:v>21155</c:v>
                </c:pt>
                <c:pt idx="1">
                  <c:v>2256</c:v>
                </c:pt>
                <c:pt idx="2">
                  <c:v>23411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SEPTIEMBRE!$B$983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SEPTIEMBRE!$C$981:$H$981</c15:sqref>
                  </c15:fullRef>
                </c:ext>
              </c:extLst>
              <c:f>(SEPTIEMBRE!$C$981,SEPTIEMBRE!$E$981,SEPTIEMBRE!$G$981)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SEPTIEMBRE!$C$983:$H$983</c15:sqref>
                  </c15:fullRef>
                </c:ext>
              </c:extLst>
              <c:f>(SEPTIEMBRE!$C$983,SEPTIEMBRE!$E$983,SEPTIEMBRE!$G$983)</c:f>
              <c:numCache>
                <c:formatCode>#,##0</c:formatCode>
                <c:ptCount val="3"/>
                <c:pt idx="0">
                  <c:v>34263</c:v>
                </c:pt>
                <c:pt idx="1">
                  <c:v>11043</c:v>
                </c:pt>
                <c:pt idx="2">
                  <c:v>45306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026032"/>
        <c:axId val="3720283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SEPTIEMBRE!$C$981:$H$981</c15:sqref>
                        </c15:fullRef>
                        <c15:formulaRef>
                          <c15:sqref>(SEPTIEMBRE!$C$981,SEPTIEMBRE!$E$981,SEPTIEMBRE!$G$981)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SEPTIEMBRE!$C$981:$H$981</c15:sqref>
                        </c15:fullRef>
                        <c15:formulaRef>
                          <c15:sqref>(SEPTIEMBRE!$C$981,SEPTIEMBRE!$E$981,SEPTIEMBRE!$G$981)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37202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28384"/>
        <c:crosses val="autoZero"/>
        <c:auto val="0"/>
        <c:lblAlgn val="ctr"/>
        <c:lblOffset val="100"/>
        <c:noMultiLvlLbl val="0"/>
      </c:catAx>
      <c:valAx>
        <c:axId val="372028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26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9390796523270803"/>
          <c:y val="1.8376282510140778E-2"/>
          <c:w val="0.290869601685941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073025991591265E-2"/>
          <c:y val="0.20210787401574801"/>
          <c:w val="0.92027008607945315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SEPTIEMBRE!$B$1109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SEPTIEMBRE!$C$1108:$H$1108</c15:sqref>
                  </c15:fullRef>
                </c:ext>
              </c:extLst>
              <c:f>(SEPTIEMBRE!$C$1108,SEPTIEMBRE!$E$1108,SEPTIEMBRE!$G$1108)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SEPTIEMBRE!$C$1109:$H$1109</c15:sqref>
                  </c15:fullRef>
                </c:ext>
              </c:extLst>
              <c:f>(SEPTIEMBRE!$C$1109,SEPTIEMBRE!$E$1109,SEPTIEMBRE!$G$1109)</c:f>
              <c:numCache>
                <c:formatCode>#,##0</c:formatCode>
                <c:ptCount val="3"/>
                <c:pt idx="0">
                  <c:v>3792</c:v>
                </c:pt>
                <c:pt idx="1">
                  <c:v>3406</c:v>
                </c:pt>
                <c:pt idx="2">
                  <c:v>7198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SEPTIEMBRE!$B$1110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SEPTIEMBRE!$C$1108:$H$1108</c15:sqref>
                  </c15:fullRef>
                </c:ext>
              </c:extLst>
              <c:f>(SEPTIEMBRE!$C$1108,SEPTIEMBRE!$E$1108,SEPTIEMBRE!$G$1108)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SEPTIEMBRE!$C$1110:$H$1110</c15:sqref>
                  </c15:fullRef>
                </c:ext>
              </c:extLst>
              <c:f>(SEPTIEMBRE!$C$1110,SEPTIEMBRE!$E$1110,SEPTIEMBRE!$G$1110)</c:f>
              <c:numCache>
                <c:formatCode>#,##0</c:formatCode>
                <c:ptCount val="3"/>
                <c:pt idx="0">
                  <c:v>12580</c:v>
                </c:pt>
                <c:pt idx="1">
                  <c:v>12371</c:v>
                </c:pt>
                <c:pt idx="2">
                  <c:v>24951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026424"/>
        <c:axId val="3720268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SEPTIEMBRE!$B$1108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SEPTIEMBRE!$C$1108:$H$1108</c15:sqref>
                        </c15:fullRef>
                        <c15:formulaRef>
                          <c15:sqref>(SEPTIEMBRE!$C$1108,SEPTIEMBRE!$E$1108,SEPTIEMBRE!$G$1108)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SEPTIEMBRE!$C$1108:$H$1108</c15:sqref>
                        </c15:fullRef>
                        <c15:formulaRef>
                          <c15:sqref>(SEPTIEMBRE!$C$1108,SEPTIEMBRE!$E$1108,SEPTIEMBRE!$G$1108)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372026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26816"/>
        <c:crosses val="autoZero"/>
        <c:auto val="0"/>
        <c:lblAlgn val="ctr"/>
        <c:lblOffset val="100"/>
        <c:noMultiLvlLbl val="0"/>
      </c:catAx>
      <c:valAx>
        <c:axId val="372026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26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19182821854326"/>
          <c:y val="8.2313681868743053E-3"/>
          <c:w val="0.30551673883640712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4146806882163E-2"/>
          <c:y val="0.20210787401574801"/>
          <c:w val="0.9216016440022227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SEPTIEMBRE!$B$1236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SEPTIEMBRE!$C$1235:$H$1235</c15:sqref>
                  </c15:fullRef>
                </c:ext>
              </c:extLst>
              <c:f>(SEPTIEMBRE!$C$1235,SEPTIEMBRE!$E$1235,SEPTIEMBRE!$G$1235)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SEPTIEMBRE!$C$1236:$H$1236</c15:sqref>
                  </c15:fullRef>
                </c:ext>
              </c:extLst>
              <c:f>(SEPTIEMBRE!$C$1236,SEPTIEMBRE!$E$1236,SEPTIEMBRE!$G$1236)</c:f>
              <c:numCache>
                <c:formatCode>#,##0</c:formatCode>
                <c:ptCount val="3"/>
                <c:pt idx="0">
                  <c:v>23381</c:v>
                </c:pt>
                <c:pt idx="1">
                  <c:v>832</c:v>
                </c:pt>
                <c:pt idx="2">
                  <c:v>24213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SEPTIEMBRE!$B$1237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SEPTIEMBRE!$C$1235:$H$1235</c15:sqref>
                  </c15:fullRef>
                </c:ext>
              </c:extLst>
              <c:f>(SEPTIEMBRE!$C$1235,SEPTIEMBRE!$E$1235,SEPTIEMBRE!$G$1235)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SEPTIEMBRE!$C$1237:$H$1237</c15:sqref>
                  </c15:fullRef>
                </c:ext>
              </c:extLst>
              <c:f>(SEPTIEMBRE!$C$1237,SEPTIEMBRE!$E$1237,SEPTIEMBRE!$G$1237)</c:f>
              <c:numCache>
                <c:formatCode>#,##0</c:formatCode>
                <c:ptCount val="3"/>
                <c:pt idx="0">
                  <c:v>44785</c:v>
                </c:pt>
                <c:pt idx="1">
                  <c:v>7800</c:v>
                </c:pt>
                <c:pt idx="2">
                  <c:v>52585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029560"/>
        <c:axId val="3720299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SEPTIEMBRE!$B$1235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SEPTIEMBRE!$C$1235:$H$1235</c15:sqref>
                        </c15:fullRef>
                        <c15:formulaRef>
                          <c15:sqref>(SEPTIEMBRE!$C$1235,SEPTIEMBRE!$E$1235,SEPTIEMBRE!$G$1235)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SEPTIEMBRE!$C$1235:$H$1235</c15:sqref>
                        </c15:fullRef>
                        <c15:formulaRef>
                          <c15:sqref>(SEPTIEMBRE!$C$1235,SEPTIEMBRE!$E$1235,SEPTIEMBRE!$G$1235)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37202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29952"/>
        <c:crosses val="autoZero"/>
        <c:auto val="0"/>
        <c:lblAlgn val="ctr"/>
        <c:lblOffset val="100"/>
        <c:noMultiLvlLbl val="0"/>
      </c:catAx>
      <c:valAx>
        <c:axId val="37202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2029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858362078907909"/>
          <c:y val="2.8521037143084387E-2"/>
          <c:w val="0.29220115960871074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073025991591265E-2"/>
          <c:y val="0.20210787401574801"/>
          <c:w val="0.92027008607945315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SEPTIEMBRE!$B$1363</c:f>
              <c:strCache>
                <c:ptCount val="1"/>
                <c:pt idx="0">
                  <c:v>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SEPTIEMBRE!$C$1362:$H$1362</c15:sqref>
                  </c15:fullRef>
                </c:ext>
              </c:extLst>
              <c:f>(SEPTIEMBRE!$C$1362,SEPTIEMBRE!$E$1362,SEPTIEMBRE!$G$1362)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SEPTIEMBRE!$C$1363:$H$1363</c15:sqref>
                  </c15:fullRef>
                </c:ext>
              </c:extLst>
              <c:f>(SEPTIEMBRE!$C$1363,SEPTIEMBRE!$E$1363,SEPTIEMBRE!$G$1363)</c:f>
              <c:numCache>
                <c:formatCode>#,##0</c:formatCode>
                <c:ptCount val="3"/>
                <c:pt idx="0">
                  <c:v>19714</c:v>
                </c:pt>
                <c:pt idx="1">
                  <c:v>1898</c:v>
                </c:pt>
                <c:pt idx="2">
                  <c:v>21612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SEPTIEMBRE!$B$1364</c:f>
              <c:strCache>
                <c:ptCount val="1"/>
                <c:pt idx="0">
                  <c:v>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SEPTIEMBRE!$C$1362:$H$1362</c15:sqref>
                  </c15:fullRef>
                </c:ext>
              </c:extLst>
              <c:f>(SEPTIEMBRE!$C$1362,SEPTIEMBRE!$E$1362,SEPTIEMBRE!$G$1362)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SEPTIEMBRE!$C$1364:$H$1364</c15:sqref>
                  </c15:fullRef>
                </c:ext>
              </c:extLst>
              <c:f>(SEPTIEMBRE!$C$1364,SEPTIEMBRE!$E$1364,SEPTIEMBRE!$G$1364)</c:f>
              <c:numCache>
                <c:formatCode>#,##0</c:formatCode>
                <c:ptCount val="3"/>
                <c:pt idx="0">
                  <c:v>31945</c:v>
                </c:pt>
                <c:pt idx="1">
                  <c:v>4851</c:v>
                </c:pt>
                <c:pt idx="2">
                  <c:v>36796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276016"/>
        <c:axId val="3732752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SEPTIEMBRE!$B$1362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SEPTIEMBRE!$C$1362:$H$1362</c15:sqref>
                        </c15:fullRef>
                        <c15:formulaRef>
                          <c15:sqref>(SEPTIEMBRE!$C$1362,SEPTIEMBRE!$E$1362,SEPTIEMBRE!$G$1362)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SEPTIEMBRE!$C$1362:$H$1362</c15:sqref>
                        </c15:fullRef>
                        <c15:formulaRef>
                          <c15:sqref>(SEPTIEMBRE!$C$1362,SEPTIEMBRE!$E$1362,SEPTIEMBRE!$G$1362)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37327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5232"/>
        <c:crosses val="autoZero"/>
        <c:auto val="0"/>
        <c:lblAlgn val="ctr"/>
        <c:lblOffset val="100"/>
        <c:noMultiLvlLbl val="0"/>
      </c:catAx>
      <c:valAx>
        <c:axId val="37327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6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858739528397828"/>
          <c:y val="1.8376282510140778E-2"/>
          <c:w val="0.29486427545424998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436373549178524E-2"/>
          <c:y val="0.20210787401574801"/>
          <c:w val="0.91490673852186588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SEPTIEMBRE!$B$1279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SEPTIEMBRE!$C$1278:$H$1278</c15:sqref>
                  </c15:fullRef>
                </c:ext>
              </c:extLst>
              <c:f>(SEPTIEMBRE!$C$1278,SEPTIEMBRE!$E$1278,SEPTIEMBRE!$G$1278)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SEPTIEMBRE!$C$1279:$H$1279</c15:sqref>
                  </c15:fullRef>
                </c:ext>
              </c:extLst>
              <c:f>(SEPTIEMBRE!$C$1279,SEPTIEMBRE!$E$1279,SEPTIEMBRE!$G$1279)</c:f>
              <c:numCache>
                <c:formatCode>#,##0</c:formatCode>
                <c:ptCount val="3"/>
                <c:pt idx="0">
                  <c:v>269482</c:v>
                </c:pt>
                <c:pt idx="1">
                  <c:v>30565</c:v>
                </c:pt>
                <c:pt idx="2">
                  <c:v>300047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SEPTIEMBRE!$B$1280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SEPTIEMBRE!$C$1278:$H$1278</c15:sqref>
                  </c15:fullRef>
                </c:ext>
              </c:extLst>
              <c:f>(SEPTIEMBRE!$C$1278,SEPTIEMBRE!$E$1278,SEPTIEMBRE!$G$1278)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SEPTIEMBRE!$C$1280:$H$1280</c15:sqref>
                  </c15:fullRef>
                </c:ext>
              </c:extLst>
              <c:f>(SEPTIEMBRE!$C$1280,SEPTIEMBRE!$E$1280,SEPTIEMBRE!$G$1280)</c:f>
              <c:numCache>
                <c:formatCode>#,##0</c:formatCode>
                <c:ptCount val="3"/>
                <c:pt idx="0">
                  <c:v>273871</c:v>
                </c:pt>
                <c:pt idx="1">
                  <c:v>45035</c:v>
                </c:pt>
                <c:pt idx="2">
                  <c:v>318906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271704"/>
        <c:axId val="3732709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SEPTIEMBRE!$B$1278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SEPTIEMBRE!$C$1278:$H$1278</c15:sqref>
                        </c15:fullRef>
                        <c15:formulaRef>
                          <c15:sqref>(SEPTIEMBRE!$C$1278,SEPTIEMBRE!$E$1278,SEPTIEMBRE!$G$1278)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SEPTIEMBRE!$C$1278:$H$1278</c15:sqref>
                        </c15:fullRef>
                        <c15:formulaRef>
                          <c15:sqref>(SEPTIEMBRE!$C$1278,SEPTIEMBRE!$E$1278,SEPTIEMBRE!$G$1278)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373271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0920"/>
        <c:crosses val="autoZero"/>
        <c:auto val="0"/>
        <c:lblAlgn val="ctr"/>
        <c:lblOffset val="100"/>
        <c:noMultiLvlLbl val="0"/>
      </c:catAx>
      <c:valAx>
        <c:axId val="373270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1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7955664861791535E-2"/>
          <c:y val="0.2130784220154299"/>
          <c:w val="0.89922939103644794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SEPTIEMBRE!$B$1380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SEPTIEMBRE!$C$1379:$H$1379</c15:sqref>
                  </c15:fullRef>
                </c:ext>
              </c:extLst>
              <c:f>(SEPTIEMBRE!$C$1379,SEPTIEMBRE!$E$1379,SEPTIEMBRE!$G$1379)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SEPTIEMBRE!$C$1380:$H$1380</c15:sqref>
                  </c15:fullRef>
                </c:ext>
              </c:extLst>
              <c:f>(SEPTIEMBRE!$C$1380,SEPTIEMBRE!$E$1380,SEPTIEMBRE!$G$1380)</c:f>
              <c:numCache>
                <c:formatCode>#,##0</c:formatCode>
                <c:ptCount val="3"/>
                <c:pt idx="0">
                  <c:v>73848</c:v>
                </c:pt>
                <c:pt idx="1">
                  <c:v>7362</c:v>
                </c:pt>
                <c:pt idx="2">
                  <c:v>81210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SEPTIEMBRE!$B$1381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SEPTIEMBRE!$C$1379:$H$1379</c15:sqref>
                  </c15:fullRef>
                </c:ext>
              </c:extLst>
              <c:f>(SEPTIEMBRE!$C$1379,SEPTIEMBRE!$E$1379,SEPTIEMBRE!$G$1379)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SEPTIEMBRE!$C$1381:$H$1381</c15:sqref>
                  </c15:fullRef>
                </c:ext>
              </c:extLst>
              <c:f>(SEPTIEMBRE!$C$1381,SEPTIEMBRE!$E$1381,SEPTIEMBRE!$G$1381)</c:f>
              <c:numCache>
                <c:formatCode>#,##0</c:formatCode>
                <c:ptCount val="3"/>
                <c:pt idx="0">
                  <c:v>89818</c:v>
                </c:pt>
                <c:pt idx="1">
                  <c:v>8518</c:v>
                </c:pt>
                <c:pt idx="2">
                  <c:v>98336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277192"/>
        <c:axId val="3732744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SEPTIEMBRE!$B$1379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SEPTIEMBRE!$C$1379:$H$1379</c15:sqref>
                        </c15:fullRef>
                        <c15:formulaRef>
                          <c15:sqref>(SEPTIEMBRE!$C$1379,SEPTIEMBRE!$E$1379,SEPTIEMBRE!$G$1379)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SEPTIEMBRE!$C$1379:$H$1379</c15:sqref>
                        </c15:fullRef>
                        <c15:formulaRef>
                          <c15:sqref>(SEPTIEMBRE!$C$1379,SEPTIEMBRE!$E$1379,SEPTIEMBRE!$G$1379)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373277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4448"/>
        <c:crosses val="autoZero"/>
        <c:auto val="0"/>
        <c:lblAlgn val="ctr"/>
        <c:lblOffset val="100"/>
        <c:noMultiLvlLbl val="0"/>
      </c:catAx>
      <c:valAx>
        <c:axId val="37327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7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431047317487444E-2"/>
          <c:y val="0.20210787401574801"/>
          <c:w val="0.9109120647535569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SEPTIEMBRE!$B$1406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SEPTIEMBRE!$C$1405:$H$1405</c15:sqref>
                  </c15:fullRef>
                </c:ext>
              </c:extLst>
              <c:f>(SEPTIEMBRE!$C$1405,SEPTIEMBRE!$E$1405,SEPTIEMBRE!$G$1405)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SEPTIEMBRE!$C$1406:$H$1406</c15:sqref>
                  </c15:fullRef>
                </c:ext>
              </c:extLst>
              <c:f>(SEPTIEMBRE!$C$1406,SEPTIEMBRE!$E$1406,SEPTIEMBRE!$G$1406)</c:f>
              <c:numCache>
                <c:formatCode>#,##0</c:formatCode>
                <c:ptCount val="3"/>
                <c:pt idx="0">
                  <c:v>184687</c:v>
                </c:pt>
                <c:pt idx="1">
                  <c:v>16751</c:v>
                </c:pt>
                <c:pt idx="2">
                  <c:v>201438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SEPTIEMBRE!$B$1407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SEPTIEMBRE!$C$1405:$H$1405</c15:sqref>
                  </c15:fullRef>
                </c:ext>
              </c:extLst>
              <c:f>(SEPTIEMBRE!$C$1405,SEPTIEMBRE!$E$1405,SEPTIEMBRE!$G$1405)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SEPTIEMBRE!$C$1407:$H$1407</c15:sqref>
                  </c15:fullRef>
                </c:ext>
              </c:extLst>
              <c:f>(SEPTIEMBRE!$C$1407,SEPTIEMBRE!$E$1407,SEPTIEMBRE!$G$1407)</c:f>
              <c:numCache>
                <c:formatCode>#,##0</c:formatCode>
                <c:ptCount val="3"/>
                <c:pt idx="0">
                  <c:v>223558</c:v>
                </c:pt>
                <c:pt idx="1">
                  <c:v>21319</c:v>
                </c:pt>
                <c:pt idx="2">
                  <c:v>244877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276408"/>
        <c:axId val="3732701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SEPTIEMBRE!$B$1405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SEPTIEMBRE!$C$1405:$H$1405</c15:sqref>
                        </c15:fullRef>
                        <c15:formulaRef>
                          <c15:sqref>(SEPTIEMBRE!$C$1405,SEPTIEMBRE!$E$1405,SEPTIEMBRE!$G$1405)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SEPTIEMBRE!$C$1405:$H$1405</c15:sqref>
                        </c15:fullRef>
                        <c15:formulaRef>
                          <c15:sqref>(SEPTIEMBRE!$C$1405,SEPTIEMBRE!$E$1405,SEPTIEMBRE!$G$1405)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37327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0136"/>
        <c:crosses val="autoZero"/>
        <c:auto val="0"/>
        <c:lblAlgn val="ctr"/>
        <c:lblOffset val="100"/>
        <c:noMultiLvlLbl val="0"/>
      </c:catAx>
      <c:valAx>
        <c:axId val="373270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903944875333554E-2"/>
          <c:y val="0.20297749263401438"/>
          <c:w val="0.90428120922853006"/>
          <c:h val="0.659919136212175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SEPTIEMBRE!$B$872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SEPTIEMBRE!$C$871:$H$871</c15:sqref>
                  </c15:fullRef>
                </c:ext>
              </c:extLst>
              <c:f>(SEPTIEMBRE!$C$871,SEPTIEMBRE!$E$871,SEPTIEMBRE!$G$871)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SEPTIEMBRE!$C$872:$H$872</c15:sqref>
                  </c15:fullRef>
                </c:ext>
              </c:extLst>
              <c:f>(SEPTIEMBRE!$C$872,SEPTIEMBRE!$E$872,SEPTIEMBRE!$G$872)</c:f>
              <c:numCache>
                <c:formatCode>#,##0</c:formatCode>
                <c:ptCount val="3"/>
                <c:pt idx="0">
                  <c:v>327959</c:v>
                </c:pt>
                <c:pt idx="1">
                  <c:v>18097</c:v>
                </c:pt>
                <c:pt idx="2">
                  <c:v>346056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SEPTIEMBRE!$B$873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SEPTIEMBRE!$C$871:$H$871</c15:sqref>
                  </c15:fullRef>
                </c:ext>
              </c:extLst>
              <c:f>(SEPTIEMBRE!$C$871,SEPTIEMBRE!$E$871,SEPTIEMBRE!$G$871)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SEPTIEMBRE!$C$873:$H$873</c15:sqref>
                  </c15:fullRef>
                </c:ext>
              </c:extLst>
              <c:f>(SEPTIEMBRE!$C$873,SEPTIEMBRE!$E$873,SEPTIEMBRE!$G$873)</c:f>
              <c:numCache>
                <c:formatCode>#,##0</c:formatCode>
                <c:ptCount val="3"/>
                <c:pt idx="0">
                  <c:v>408480</c:v>
                </c:pt>
                <c:pt idx="1">
                  <c:v>34699</c:v>
                </c:pt>
                <c:pt idx="2">
                  <c:v>443179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276800"/>
        <c:axId val="3732705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SEPTIEMBRE!$B$871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SEPTIEMBRE!$C$871:$H$871</c15:sqref>
                        </c15:fullRef>
                        <c15:formulaRef>
                          <c15:sqref>(SEPTIEMBRE!$C$871,SEPTIEMBRE!$E$871,SEPTIEMBRE!$G$871)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SEPTIEMBRE!$C$871:$H$871</c15:sqref>
                        </c15:fullRef>
                        <c15:formulaRef>
                          <c15:sqref>(SEPTIEMBRE!$C$871,SEPTIEMBRE!$E$871,SEPTIEMBRE!$G$871)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37327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0528"/>
        <c:crosses val="autoZero"/>
        <c:auto val="0"/>
        <c:lblAlgn val="ctr"/>
        <c:lblOffset val="100"/>
        <c:noMultiLvlLbl val="0"/>
      </c:catAx>
      <c:valAx>
        <c:axId val="37327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6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6234502743776508E-2"/>
          <c:y val="0.20297749263401438"/>
          <c:w val="0.90095065136008712"/>
          <c:h val="0.659919136212175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SEPTIEMBRE!$B$999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SEPTIEMBRE!$C$998:$H$998</c15:sqref>
                  </c15:fullRef>
                </c:ext>
              </c:extLst>
              <c:f>(SEPTIEMBRE!$C$998,SEPTIEMBRE!$E$998,SEPTIEMBRE!$G$998)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SEPTIEMBRE!$C$999:$H$999</c15:sqref>
                  </c15:fullRef>
                </c:ext>
              </c:extLst>
              <c:f>(SEPTIEMBRE!$C$999,SEPTIEMBRE!$E$999,SEPTIEMBRE!$G$999)</c:f>
              <c:numCache>
                <c:formatCode>#,##0</c:formatCode>
                <c:ptCount val="3"/>
                <c:pt idx="0">
                  <c:v>96723</c:v>
                </c:pt>
                <c:pt idx="1">
                  <c:v>18700</c:v>
                </c:pt>
                <c:pt idx="2">
                  <c:v>115423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SEPTIEMBRE!$B$1000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SEPTIEMBRE!$C$998:$H$998</c15:sqref>
                  </c15:fullRef>
                </c:ext>
              </c:extLst>
              <c:f>(SEPTIEMBRE!$C$998,SEPTIEMBRE!$E$998,SEPTIEMBRE!$G$998)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SEPTIEMBRE!$C$1000:$H$1000</c15:sqref>
                  </c15:fullRef>
                </c:ext>
              </c:extLst>
              <c:f>(SEPTIEMBRE!$C$1000,SEPTIEMBRE!$E$1000,SEPTIEMBRE!$G$1000)</c:f>
              <c:numCache>
                <c:formatCode>#,##0</c:formatCode>
                <c:ptCount val="3"/>
                <c:pt idx="0">
                  <c:v>137941</c:v>
                </c:pt>
                <c:pt idx="1">
                  <c:v>22669</c:v>
                </c:pt>
                <c:pt idx="2">
                  <c:v>160610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272880"/>
        <c:axId val="3732748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SEPTIEMBRE!$B$998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SEPTIEMBRE!$C$998:$H$998</c15:sqref>
                        </c15:fullRef>
                        <c15:formulaRef>
                          <c15:sqref>(SEPTIEMBRE!$C$998,SEPTIEMBRE!$E$998,SEPTIEMBRE!$G$998)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SEPTIEMBRE!$C$998:$H$998</c15:sqref>
                        </c15:fullRef>
                        <c15:formulaRef>
                          <c15:sqref>(SEPTIEMBRE!$C$998,SEPTIEMBRE!$E$998,SEPTIEMBRE!$G$998)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37327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4840"/>
        <c:crosses val="autoZero"/>
        <c:auto val="0"/>
        <c:lblAlgn val="ctr"/>
        <c:lblOffset val="100"/>
        <c:noMultiLvlLbl val="0"/>
      </c:catAx>
      <c:valAx>
        <c:axId val="373274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242829138447618E-2"/>
          <c:y val="0.19792690686391473"/>
          <c:w val="0.91094232496541594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SEPTIEMBRE!$B$1126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SEPTIEMBRE!$C$1125:$H$1125</c15:sqref>
                  </c15:fullRef>
                </c:ext>
              </c:extLst>
              <c:f>(SEPTIEMBRE!$C$1125,SEPTIEMBRE!$E$1125,SEPTIEMBRE!$G$1125)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SEPTIEMBRE!$C$1126:$H$1126</c15:sqref>
                  </c15:fullRef>
                </c:ext>
              </c:extLst>
              <c:f>(SEPTIEMBRE!$C$1126,SEPTIEMBRE!$E$1126,SEPTIEMBRE!$G$1126)</c:f>
              <c:numCache>
                <c:formatCode>#,##0</c:formatCode>
                <c:ptCount val="3"/>
                <c:pt idx="0">
                  <c:v>26605</c:v>
                </c:pt>
                <c:pt idx="1">
                  <c:v>9133</c:v>
                </c:pt>
                <c:pt idx="2">
                  <c:v>35738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SEPTIEMBRE!$B$1127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SEPTIEMBRE!$C$1125:$H$1125</c15:sqref>
                  </c15:fullRef>
                </c:ext>
              </c:extLst>
              <c:f>(SEPTIEMBRE!$C$1125,SEPTIEMBRE!$E$1125,SEPTIEMBRE!$G$1125)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SEPTIEMBRE!$C$1127:$H$1127</c15:sqref>
                  </c15:fullRef>
                </c:ext>
              </c:extLst>
              <c:f>(SEPTIEMBRE!$C$1127,SEPTIEMBRE!$E$1127,SEPTIEMBRE!$G$1127)</c:f>
              <c:numCache>
                <c:formatCode>#,##0</c:formatCode>
                <c:ptCount val="3"/>
                <c:pt idx="0">
                  <c:v>43415</c:v>
                </c:pt>
                <c:pt idx="1">
                  <c:v>28517</c:v>
                </c:pt>
                <c:pt idx="2">
                  <c:v>71932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273664"/>
        <c:axId val="373274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SEPTIEMBRE!$B$1125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SEPTIEMBRE!$C$1125:$H$1125</c15:sqref>
                        </c15:fullRef>
                        <c15:formulaRef>
                          <c15:sqref>(SEPTIEMBRE!$C$1125,SEPTIEMBRE!$E$1125,SEPTIEMBRE!$G$1125)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SEPTIEMBRE!$C$1125:$H$1125</c15:sqref>
                        </c15:fullRef>
                        <c15:formulaRef>
                          <c15:sqref>(SEPTIEMBRE!$C$1125,SEPTIEMBRE!$E$1125,SEPTIEMBRE!$G$1125)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37327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4056"/>
        <c:crosses val="autoZero"/>
        <c:auto val="0"/>
        <c:lblAlgn val="ctr"/>
        <c:lblOffset val="100"/>
        <c:noMultiLvlLbl val="0"/>
      </c:catAx>
      <c:valAx>
        <c:axId val="373274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27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7899781677997978E-2"/>
          <c:y val="0.19792690686391473"/>
          <c:w val="0.89928537242586559"/>
          <c:h val="0.66496977650520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SEPTIEMBRE!$B$1253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SEPTIEMBRE!$C$1252:$H$1252</c15:sqref>
                  </c15:fullRef>
                </c:ext>
              </c:extLst>
              <c:f>(SEPTIEMBRE!$C$1252,SEPTIEMBRE!$E$1252,SEPTIEMBRE!$G$1252)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SEPTIEMBRE!$C$1253:$H$1253</c15:sqref>
                  </c15:fullRef>
                </c:ext>
              </c:extLst>
              <c:f>(SEPTIEMBRE!$C$1253,SEPTIEMBRE!$E$1253,SEPTIEMBRE!$G$1253)</c:f>
              <c:numCache>
                <c:formatCode>#,##0</c:formatCode>
                <c:ptCount val="3"/>
                <c:pt idx="0">
                  <c:v>116012</c:v>
                </c:pt>
                <c:pt idx="1">
                  <c:v>15091</c:v>
                </c:pt>
                <c:pt idx="2">
                  <c:v>131103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SEPTIEMBRE!$B$1254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SEPTIEMBRE!$C$1252:$H$1252</c15:sqref>
                  </c15:fullRef>
                </c:ext>
              </c:extLst>
              <c:f>(SEPTIEMBRE!$C$1252,SEPTIEMBRE!$E$1252,SEPTIEMBRE!$G$1252)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SEPTIEMBRE!$C$1254:$H$1254</c15:sqref>
                  </c15:fullRef>
                </c:ext>
              </c:extLst>
              <c:f>(SEPTIEMBRE!$C$1254,SEPTIEMBRE!$E$1254,SEPTIEMBRE!$G$1254)</c:f>
              <c:numCache>
                <c:formatCode>#,##0</c:formatCode>
                <c:ptCount val="3"/>
                <c:pt idx="0">
                  <c:v>108860</c:v>
                </c:pt>
                <c:pt idx="1">
                  <c:v>11255</c:v>
                </c:pt>
                <c:pt idx="2">
                  <c:v>120115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537880"/>
        <c:axId val="3735343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SEPTIEMBRE!$B$1252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SEPTIEMBRE!$C$1252:$H$1252</c15:sqref>
                        </c15:fullRef>
                        <c15:formulaRef>
                          <c15:sqref>(SEPTIEMBRE!$C$1252,SEPTIEMBRE!$E$1252,SEPTIEMBRE!$G$1252)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SEPTIEMBRE!$C$1252:$H$1252</c15:sqref>
                        </c15:fullRef>
                        <c15:formulaRef>
                          <c15:sqref>(SEPTIEMBRE!$C$1252,SEPTIEMBRE!$E$1252,SEPTIEMBRE!$G$1252)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37353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4352"/>
        <c:crosses val="autoZero"/>
        <c:auto val="0"/>
        <c:lblAlgn val="ctr"/>
        <c:lblOffset val="100"/>
        <c:noMultiLvlLbl val="0"/>
      </c:catAx>
      <c:valAx>
        <c:axId val="373534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7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3099489394717809E-2"/>
          <c:y val="0.20210787401574801"/>
          <c:w val="0.91224362267632653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SEPTIEMBRE!$B$1025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SEPTIEMBRE!$C$1024:$H$1024</c15:sqref>
                  </c15:fullRef>
                </c:ext>
              </c:extLst>
              <c:f>(SEPTIEMBRE!$C$1024,SEPTIEMBRE!$E$1024,SEPTIEMBRE!$G$1024)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SEPTIEMBRE!$C$1025:$H$1025</c15:sqref>
                  </c15:fullRef>
                </c:ext>
              </c:extLst>
              <c:f>(SEPTIEMBRE!$C$1025,SEPTIEMBRE!$E$1025,SEPTIEMBRE!$G$1025)</c:f>
              <c:numCache>
                <c:formatCode>#,##0</c:formatCode>
                <c:ptCount val="3"/>
                <c:pt idx="0">
                  <c:v>288515</c:v>
                </c:pt>
                <c:pt idx="1">
                  <c:v>27483</c:v>
                </c:pt>
                <c:pt idx="2">
                  <c:v>315998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SEPTIEMBRE!$B$1026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SEPTIEMBRE!$C$1024:$H$1024</c15:sqref>
                  </c15:fullRef>
                </c:ext>
              </c:extLst>
              <c:f>(SEPTIEMBRE!$C$1024,SEPTIEMBRE!$E$1024,SEPTIEMBRE!$G$1024)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SEPTIEMBRE!$C$1026:$H$1026</c15:sqref>
                  </c15:fullRef>
                </c:ext>
              </c:extLst>
              <c:f>(SEPTIEMBRE!$C$1026,SEPTIEMBRE!$E$1026,SEPTIEMBRE!$G$1026)</c:f>
              <c:numCache>
                <c:formatCode>#,##0</c:formatCode>
                <c:ptCount val="3"/>
                <c:pt idx="0">
                  <c:v>365234</c:v>
                </c:pt>
                <c:pt idx="1">
                  <c:v>41570</c:v>
                </c:pt>
                <c:pt idx="2">
                  <c:v>406804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535136"/>
        <c:axId val="3735398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SEPTIEMBRE!$B$1024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SEPTIEMBRE!$C$1024:$H$1024</c15:sqref>
                        </c15:fullRef>
                        <c15:formulaRef>
                          <c15:sqref>(SEPTIEMBRE!$C$1024,SEPTIEMBRE!$E$1024,SEPTIEMBRE!$G$1024)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SEPTIEMBRE!$C$1024:$H$1024</c15:sqref>
                        </c15:fullRef>
                        <c15:formulaRef>
                          <c15:sqref>(SEPTIEMBRE!$C$1024,SEPTIEMBRE!$E$1024,SEPTIEMBRE!$G$1024)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37353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9840"/>
        <c:crosses val="autoZero"/>
        <c:auto val="0"/>
        <c:lblAlgn val="ctr"/>
        <c:lblOffset val="100"/>
        <c:noMultiLvlLbl val="0"/>
      </c:catAx>
      <c:valAx>
        <c:axId val="37353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104815626408881E-2"/>
          <c:y val="0.20210787401574801"/>
          <c:w val="0.9162382964446355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SEPTIEMBRE!$B$1152</c:f>
              <c:strCache>
                <c:ptCount val="1"/>
                <c:pt idx="0">
                  <c:v>ENERO - SEPTIEMBRE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SEPTIEMBRE!$C$1151:$H$1151</c15:sqref>
                  </c15:fullRef>
                </c:ext>
              </c:extLst>
              <c:f>(SEPTIEMBRE!$C$1151,SEPTIEMBRE!$E$1151,SEPTIEMBRE!$G$1151)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SEPTIEMBRE!$C$1152:$H$1152</c15:sqref>
                  </c15:fullRef>
                </c:ext>
              </c:extLst>
              <c:f>(SEPTIEMBRE!$C$1152,SEPTIEMBRE!$E$1152,SEPTIEMBRE!$G$1152)</c:f>
              <c:numCache>
                <c:formatCode>#,##0</c:formatCode>
                <c:ptCount val="3"/>
                <c:pt idx="0">
                  <c:v>43635</c:v>
                </c:pt>
                <c:pt idx="1">
                  <c:v>12939</c:v>
                </c:pt>
                <c:pt idx="2">
                  <c:v>56574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SEPTIEMBRE!$B$1153</c:f>
              <c:strCache>
                <c:ptCount val="1"/>
                <c:pt idx="0">
                  <c:v>ENERO - SEPTIEMBRE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SEPTIEMBRE!$C$1151:$H$1151</c15:sqref>
                  </c15:fullRef>
                </c:ext>
              </c:extLst>
              <c:f>(SEPTIEMBRE!$C$1151,SEPTIEMBRE!$E$1151,SEPTIEMBRE!$G$1151)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SEPTIEMBRE!$C$1153:$H$1153</c15:sqref>
                  </c15:fullRef>
                </c:ext>
              </c:extLst>
              <c:f>(SEPTIEMBRE!$C$1153,SEPTIEMBRE!$E$1153,SEPTIEMBRE!$G$1153)</c:f>
              <c:numCache>
                <c:formatCode>#,##0</c:formatCode>
                <c:ptCount val="3"/>
                <c:pt idx="0">
                  <c:v>74295</c:v>
                </c:pt>
                <c:pt idx="1">
                  <c:v>30574</c:v>
                </c:pt>
                <c:pt idx="2">
                  <c:v>104869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539056"/>
        <c:axId val="3735359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SEPTIEMBRE!$B$1151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SEPTIEMBRE!$C$1151:$H$1151</c15:sqref>
                        </c15:fullRef>
                        <c15:formulaRef>
                          <c15:sqref>(SEPTIEMBRE!$C$1151,SEPTIEMBRE!$E$1151,SEPTIEMBRE!$G$1151)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SEPTIEMBRE!$C$1151:$H$1151</c15:sqref>
                        </c15:fullRef>
                        <c15:formulaRef>
                          <c15:sqref>(SEPTIEMBRE!$C$1151,SEPTIEMBRE!$E$1151,SEPTIEMBRE!$G$1151)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37353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5920"/>
        <c:crosses val="autoZero"/>
        <c:auto val="0"/>
        <c:lblAlgn val="ctr"/>
        <c:lblOffset val="100"/>
        <c:noMultiLvlLbl val="0"/>
      </c:catAx>
      <c:valAx>
        <c:axId val="373535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9559794817481279E-2"/>
          <c:y val="0.24257296190361857"/>
          <c:w val="0.94588325778733218"/>
          <c:h val="0.723997347475051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SEPTIEMBRE!$B$1444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SEPTIEMBRE!$F$1444</c:f>
              <c:numCache>
                <c:formatCode>#,##0</c:formatCode>
                <c:ptCount val="1"/>
                <c:pt idx="0">
                  <c:v>1850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SEPTIEMBRE!$B$1446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SEPTIEMBRE!$F$1446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SEPTIEMBRE!$B$1448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SEPTIEMBRE!$F$1448</c:f>
              <c:numCache>
                <c:formatCode>#,##0</c:formatCode>
                <c:ptCount val="1"/>
                <c:pt idx="0">
                  <c:v>4159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SEPTIEMBRE!$B$1450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SEPTIEMBRE!$F$1450</c:f>
              <c:numCache>
                <c:formatCode>#,##0</c:formatCode>
                <c:ptCount val="1"/>
                <c:pt idx="0">
                  <c:v>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SEPTIEMBRE!$B$1452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SEPTIEMBRE!$F$1452</c:f>
              <c:numCache>
                <c:formatCode>#,##0</c:formatCode>
                <c:ptCount val="1"/>
                <c:pt idx="0">
                  <c:v>2654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SEPTIEMBRE!$B$1454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SEPTIEMBRE!$F$1454</c:f>
              <c:numCache>
                <c:formatCode>#,##0</c:formatCode>
                <c:ptCount val="1"/>
                <c:pt idx="0">
                  <c:v>423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533176"/>
        <c:axId val="373536312"/>
      </c:barChart>
      <c:catAx>
        <c:axId val="3735331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73536312"/>
        <c:crosses val="autoZero"/>
        <c:auto val="1"/>
        <c:lblAlgn val="ctr"/>
        <c:lblOffset val="100"/>
        <c:noMultiLvlLbl val="0"/>
      </c:catAx>
      <c:valAx>
        <c:axId val="373536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3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6.2101880979849498E-2"/>
          <c:y val="0.13145687519095195"/>
          <c:w val="0.86127064381163743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layout>
                <c:manualLayout>
                  <c:x val="-1.6877640869052319E-2"/>
                  <c:y val="-4.05797082926071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531646130357848E-2"/>
                  <c:y val="1.62318833170428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3.3755281738104541E-2"/>
                  <c:y val="-1.4879054489848819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531646130357848E-2"/>
                  <c:y val="1.217391248778207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1.6877640869052347E-2"/>
                  <c:y val="8.115941658521435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8.4388204345261595E-3"/>
                  <c:y val="2.43478249755642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SEPTIEMBRE!$J$1506:$J$1514</c:f>
              <c:numCache>
                <c:formatCode>#,##0</c:formatCode>
                <c:ptCount val="9"/>
                <c:pt idx="0">
                  <c:v>6016</c:v>
                </c:pt>
                <c:pt idx="1">
                  <c:v>11711</c:v>
                </c:pt>
                <c:pt idx="2">
                  <c:v>13183</c:v>
                </c:pt>
                <c:pt idx="3">
                  <c:v>3655</c:v>
                </c:pt>
                <c:pt idx="4">
                  <c:v>12049</c:v>
                </c:pt>
                <c:pt idx="5">
                  <c:v>6699</c:v>
                </c:pt>
                <c:pt idx="6">
                  <c:v>4191</c:v>
                </c:pt>
                <c:pt idx="7">
                  <c:v>9290</c:v>
                </c:pt>
                <c:pt idx="8">
                  <c:v>3581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7.073888491211327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SEPTIEMBRE!$C$1532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SEPTIEMBRE!$B$1534:$B$1542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SEPTIEMBRE!$C$1534:$C$1542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SEPTIEMBRE!$E$1532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SEPTIEMBRE!$B$1534:$B$1542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SEPTIEMBRE!$E$1534:$E$1542</c:f>
              <c:numCache>
                <c:formatCode>#,##0</c:formatCode>
                <c:ptCount val="9"/>
                <c:pt idx="0">
                  <c:v>16</c:v>
                </c:pt>
                <c:pt idx="1">
                  <c:v>13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SEPTIEMBRE!$G$1532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SEPTIEMBRE!$B$1534:$B$1542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SEPTIEMBRE!$G$1534:$G$1542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537488"/>
        <c:axId val="3735327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SEPTIEMBRE!$D$1532:$D$1533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SEPTIEMBRE!$B$1534:$B$1542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SEPTIEMBRE!$D$1534:$D$1542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SEPTIEMBRE!$F$1532:$F$1533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SEPTIEMBRE!$B$1534:$B$1542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SEPTIEMBRE!$F$1534:$F$1542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4610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SEPTIEMBRE!$H$1532:$H$1533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SEPTIEMBRE!$B$1534:$B$1542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SEPTIEMBRE!$H$1534:$H$1542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37353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2784"/>
        <c:crosses val="autoZero"/>
        <c:auto val="0"/>
        <c:lblAlgn val="ctr"/>
        <c:lblOffset val="100"/>
        <c:noMultiLvlLbl val="0"/>
      </c:catAx>
      <c:valAx>
        <c:axId val="37353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9191500335004331E-3"/>
          <c:y val="8.876385906307166E-2"/>
          <c:w val="0.99508084996649959"/>
          <c:h val="0.114318937405551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1.1309706288263383E-2"/>
                  <c:y val="4.8632218844984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8.4822797161976146E-2"/>
                  <c:y val="-5.268490374873353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6964559432395256E-2"/>
                  <c:y val="2.43161094224924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2472252815571442E-2"/>
                  <c:y val="2.772419405021180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3.3929118864790407E-2"/>
                  <c:y val="-1.62107396149949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5.3721104869251558E-2"/>
                  <c:y val="-2.02634245187436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SEPTIEMBRE!$B$1534:$B$1542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SEPTIEMBRE!$I$1534:$I$1542</c:f>
              <c:numCache>
                <c:formatCode>#,##0</c:formatCode>
                <c:ptCount val="9"/>
                <c:pt idx="0">
                  <c:v>17</c:v>
                </c:pt>
                <c:pt idx="1">
                  <c:v>18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538664"/>
        <c:axId val="373539448"/>
      </c:barChart>
      <c:catAx>
        <c:axId val="373538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9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73539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53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50560095205142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SEPTIEMBRE!$C$1631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SEPTIEMBRE!$B$1534:$B$1542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SEPTIEMBRE!$C$1633:$C$1641</c:f>
              <c:numCache>
                <c:formatCode>#,##0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18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SEPTIEMBRE!$E$1631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SEPTIEMBRE!$B$1534:$B$1542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SEPTIEMBRE!$E$1633:$E$1641</c:f>
              <c:numCache>
                <c:formatCode>#,##0</c:formatCode>
                <c:ptCount val="9"/>
                <c:pt idx="0">
                  <c:v>11</c:v>
                </c:pt>
                <c:pt idx="1">
                  <c:v>33</c:v>
                </c:pt>
                <c:pt idx="2">
                  <c:v>53</c:v>
                </c:pt>
                <c:pt idx="3">
                  <c:v>11</c:v>
                </c:pt>
                <c:pt idx="4">
                  <c:v>12</c:v>
                </c:pt>
                <c:pt idx="5">
                  <c:v>16</c:v>
                </c:pt>
                <c:pt idx="6">
                  <c:v>13</c:v>
                </c:pt>
                <c:pt idx="7">
                  <c:v>12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SEPTIEMBRE!$G$1631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SEPTIEMBRE!$B$1534:$B$1542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SEPTIEMBRE!$G$1633:$G$1641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14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SEPTIEMBRE!$I$1631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SEPTIEMBRE!$I$1633:$I$1641</c:f>
              <c:numCache>
                <c:formatCode>#,##0</c:formatCode>
                <c:ptCount val="9"/>
                <c:pt idx="0">
                  <c:v>0</c:v>
                </c:pt>
                <c:pt idx="1">
                  <c:v>18</c:v>
                </c:pt>
                <c:pt idx="2">
                  <c:v>36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639744"/>
        <c:axId val="3736405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SEPTIEMBRE!$D$1532:$D$1533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SEPTIEMBRE!$B$1534:$B$1542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SEPTIEMBRE!$D$1534:$D$1542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SEPTIEMBRE!$F$1532:$F$1533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SEPTIEMBRE!$B$1534:$B$1542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SEPTIEMBRE!$F$1534:$F$1542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4610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SEPTIEMBRE!$H$1532:$H$1533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SEPTIEMBRE!$B$1534:$B$1542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SEPTIEMBRE!$H$1534:$H$1542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37363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40528"/>
        <c:crosses val="autoZero"/>
        <c:auto val="0"/>
        <c:lblAlgn val="ctr"/>
        <c:lblOffset val="100"/>
        <c:noMultiLvlLbl val="0"/>
      </c:catAx>
      <c:valAx>
        <c:axId val="37364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39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0341669679017732E-2"/>
          <c:y val="8.9231774780175813E-2"/>
          <c:w val="0.98965833032098216"/>
          <c:h val="0.120602355610282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3.9464411557434707E-2"/>
                  <c:y val="8.105369807497467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8.4566596194503435E-3"/>
                  <c:y val="-4.05268490374873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4.228329809725161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6913319238900635E-2"/>
                  <c:y val="-1.2158054711246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5369978858350951E-2"/>
                  <c:y val="-1.62107396149949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SEPTIEMBRE!$B$1633:$B$1641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SEPTIEMBRE!$L$1633:$L$1641</c:f>
              <c:numCache>
                <c:formatCode>#,##0</c:formatCode>
                <c:ptCount val="9"/>
                <c:pt idx="0">
                  <c:v>841</c:v>
                </c:pt>
                <c:pt idx="1">
                  <c:v>2883</c:v>
                </c:pt>
                <c:pt idx="2">
                  <c:v>4517</c:v>
                </c:pt>
                <c:pt idx="3">
                  <c:v>1269</c:v>
                </c:pt>
                <c:pt idx="4">
                  <c:v>560</c:v>
                </c:pt>
                <c:pt idx="5">
                  <c:v>1565</c:v>
                </c:pt>
                <c:pt idx="6">
                  <c:v>621</c:v>
                </c:pt>
                <c:pt idx="7">
                  <c:v>959</c:v>
                </c:pt>
                <c:pt idx="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2793272518379184E-2"/>
          <c:y val="0.15140392785478776"/>
          <c:w val="0.93720672748162082"/>
          <c:h val="0.75325931542773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SEPTIEMBRE!$B$1725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SEPTIEMBRE!$C$1724:$K$1724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SEPTIEMBRE!$C$1725:$K$1725</c:f>
              <c:numCache>
                <c:formatCode>#,##0</c:formatCode>
                <c:ptCount val="9"/>
                <c:pt idx="0">
                  <c:v>606</c:v>
                </c:pt>
                <c:pt idx="1">
                  <c:v>859</c:v>
                </c:pt>
                <c:pt idx="2">
                  <c:v>1287</c:v>
                </c:pt>
                <c:pt idx="3">
                  <c:v>343</c:v>
                </c:pt>
                <c:pt idx="4">
                  <c:v>739</c:v>
                </c:pt>
                <c:pt idx="5">
                  <c:v>539</c:v>
                </c:pt>
                <c:pt idx="6">
                  <c:v>348</c:v>
                </c:pt>
                <c:pt idx="7">
                  <c:v>889</c:v>
                </c:pt>
                <c:pt idx="8">
                  <c:v>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640920"/>
        <c:axId val="373643272"/>
        <c:extLst xmlns:c16r2="http://schemas.microsoft.com/office/drawing/2015/06/chart"/>
      </c:barChart>
      <c:catAx>
        <c:axId val="373640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43272"/>
        <c:crosses val="autoZero"/>
        <c:auto val="0"/>
        <c:lblAlgn val="ctr"/>
        <c:lblOffset val="100"/>
        <c:noMultiLvlLbl val="0"/>
      </c:catAx>
      <c:valAx>
        <c:axId val="373643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40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46559606507218"/>
          <c:y val="0.18336011398216301"/>
          <c:w val="0.47390241841517761"/>
          <c:h val="0.6759808980916488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layout>
                <c:manualLayout>
                  <c:x val="1.6944026896974877E-2"/>
                  <c:y val="2.416919195603617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1.129601793131655E-2"/>
                  <c:y val="2.416919195603617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2592035862633204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1.6944026896975082E-2"/>
                  <c:y val="3.222558927471490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824004482829166E-2"/>
                  <c:y val="-7.3849455639341621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-2.5886408717264854E-17"/>
                  <c:y val="1.20845959780180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1.9768031379804141E-2"/>
                  <c:y val="1.208459597801808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SEPTIEMBRE!$C$1724:$K$1724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SEPTIEMBRE!$C$1726:$K$1726</c:f>
              <c:numCache>
                <c:formatCode>#,##0</c:formatCode>
                <c:ptCount val="9"/>
                <c:pt idx="0">
                  <c:v>60077</c:v>
                </c:pt>
                <c:pt idx="1">
                  <c:v>73595</c:v>
                </c:pt>
                <c:pt idx="2">
                  <c:v>77737</c:v>
                </c:pt>
                <c:pt idx="3">
                  <c:v>30063</c:v>
                </c:pt>
                <c:pt idx="4">
                  <c:v>57983</c:v>
                </c:pt>
                <c:pt idx="5">
                  <c:v>59257</c:v>
                </c:pt>
                <c:pt idx="6">
                  <c:v>29315</c:v>
                </c:pt>
                <c:pt idx="7">
                  <c:v>95700</c:v>
                </c:pt>
                <c:pt idx="8">
                  <c:v>35119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09909736892644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2793272518379184E-2"/>
          <c:y val="0.2083146106736658"/>
          <c:w val="0.93720672748162082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SEPTIEMBRE!$C$1568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SEPTIEMBRE!$B$1506:$B$1514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SEPTIEMBRE!$C$1570:$C$1578</c:f>
              <c:numCache>
                <c:formatCode>#,##0</c:formatCode>
                <c:ptCount val="9"/>
                <c:pt idx="0">
                  <c:v>9</c:v>
                </c:pt>
                <c:pt idx="1">
                  <c:v>28</c:v>
                </c:pt>
                <c:pt idx="2">
                  <c:v>35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15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SEPTIEMBRE!$E$1568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SEPTIEMBRE!$B$1506:$B$1514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SEPTIEMBRE!$E$1570:$E$1578</c:f>
              <c:numCache>
                <c:formatCode>#,##0</c:formatCode>
                <c:ptCount val="9"/>
                <c:pt idx="0">
                  <c:v>892</c:v>
                </c:pt>
                <c:pt idx="1">
                  <c:v>342</c:v>
                </c:pt>
                <c:pt idx="2">
                  <c:v>406</c:v>
                </c:pt>
                <c:pt idx="3">
                  <c:v>206</c:v>
                </c:pt>
                <c:pt idx="4">
                  <c:v>487</c:v>
                </c:pt>
                <c:pt idx="5">
                  <c:v>398</c:v>
                </c:pt>
                <c:pt idx="6">
                  <c:v>293</c:v>
                </c:pt>
                <c:pt idx="7">
                  <c:v>159</c:v>
                </c:pt>
                <c:pt idx="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SEPTIEMBRE!$G$1568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SEPTIEMBRE!$B$1506:$B$1514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SEPTIEMBRE!$G$1570:$G$1578</c:f>
              <c:numCache>
                <c:formatCode>#,##0</c:formatCode>
                <c:ptCount val="9"/>
                <c:pt idx="0">
                  <c:v>58</c:v>
                </c:pt>
                <c:pt idx="1">
                  <c:v>76</c:v>
                </c:pt>
                <c:pt idx="2">
                  <c:v>104</c:v>
                </c:pt>
                <c:pt idx="3">
                  <c:v>39</c:v>
                </c:pt>
                <c:pt idx="4">
                  <c:v>51</c:v>
                </c:pt>
                <c:pt idx="5">
                  <c:v>46</c:v>
                </c:pt>
                <c:pt idx="6">
                  <c:v>55</c:v>
                </c:pt>
                <c:pt idx="7">
                  <c:v>33</c:v>
                </c:pt>
                <c:pt idx="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SEPTIEMBRE!$I$1568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SEPTIEMBRE!$I$1570:$I$1578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18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644448"/>
        <c:axId val="373641704"/>
      </c:barChart>
      <c:catAx>
        <c:axId val="37364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41704"/>
        <c:crosses val="autoZero"/>
        <c:auto val="0"/>
        <c:lblAlgn val="ctr"/>
        <c:lblOffset val="100"/>
        <c:noMultiLvlLbl val="0"/>
      </c:catAx>
      <c:valAx>
        <c:axId val="373641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4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2430265033166561E-3"/>
          <c:y val="0.1054778823378785"/>
          <c:w val="0.99509610359110601"/>
          <c:h val="0.11163913961974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3800951163155887"/>
          <c:y val="0.2155857032568779"/>
          <c:w val="0.46670143796128044"/>
          <c:h val="0.6598681034542912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3.4188034188034191E-2"/>
                  <c:y val="-1.611279463735737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7094017094017096E-2"/>
                  <c:y val="-2.41691919560363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8.5470085470085999E-3"/>
                  <c:y val="-1.4769891127868324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396011396011383E-2"/>
                  <c:y val="1.208459597801808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8.5470085470085479E-3"/>
                  <c:y val="3.222558927471490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7094017094017096E-2"/>
                  <c:y val="2.416919195603617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4.5584045584045586E-2"/>
                  <c:y val="-4.028198659339362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SEPTIEMBRE!$B$1570:$B$1578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SEPTIEMBRE!$L$1570:$L$1578</c:f>
              <c:numCache>
                <c:formatCode>#,##0</c:formatCode>
                <c:ptCount val="9"/>
                <c:pt idx="0">
                  <c:v>7644</c:v>
                </c:pt>
                <c:pt idx="1">
                  <c:v>4965</c:v>
                </c:pt>
                <c:pt idx="2">
                  <c:v>4611</c:v>
                </c:pt>
                <c:pt idx="3">
                  <c:v>2482</c:v>
                </c:pt>
                <c:pt idx="4">
                  <c:v>4583</c:v>
                </c:pt>
                <c:pt idx="5">
                  <c:v>4288</c:v>
                </c:pt>
                <c:pt idx="6">
                  <c:v>3788</c:v>
                </c:pt>
                <c:pt idx="7">
                  <c:v>2127</c:v>
                </c:pt>
                <c:pt idx="8">
                  <c:v>2690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SEPTIEMBRE!$C$1568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SEPTIEMBRE!$B$1515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SEPTIEMBRE!$C$1579</c:f>
              <c:numCache>
                <c:formatCode>#,##0</c:formatCode>
                <c:ptCount val="1"/>
                <c:pt idx="0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SEPTIEMBRE!$E$1568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SEPTIEMBRE!$B$1515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SEPTIEMBRE!$E$1579</c:f>
              <c:numCache>
                <c:formatCode>#,##0</c:formatCode>
                <c:ptCount val="1"/>
                <c:pt idx="0">
                  <c:v>3384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SEPTIEMBRE!$G$1568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SEPTIEMBRE!$B$1515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SEPTIEMBRE!$G$1579</c:f>
              <c:numCache>
                <c:formatCode>#,##0</c:formatCode>
                <c:ptCount val="1"/>
                <c:pt idx="0">
                  <c:v>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SEPTIEMBRE!$I$1568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SEPTIEMBRE!$B$1515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SEPTIEMBRE!$I$1579</c:f>
              <c:numCache>
                <c:formatCode>#,##0</c:formatCode>
                <c:ptCount val="1"/>
                <c:pt idx="0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644840"/>
        <c:axId val="373645232"/>
      </c:barChart>
      <c:catAx>
        <c:axId val="3736448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373645232"/>
        <c:crosses val="autoZero"/>
        <c:auto val="0"/>
        <c:lblAlgn val="ctr"/>
        <c:lblOffset val="100"/>
        <c:noMultiLvlLbl val="0"/>
      </c:catAx>
      <c:valAx>
        <c:axId val="37364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44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075599841592547E-2"/>
          <c:y val="0.11544843479930858"/>
          <c:w val="0.9026329482896368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6175175864211003"/>
          <c:y val="0.29356966647396604"/>
          <c:w val="0.45682028552401099"/>
          <c:h val="0.66389609392511617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4.1665463458858583E-2"/>
                  <c:y val="3.333275859320495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0.13930348258706457"/>
                  <c:y val="-0.11568542802795059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SEPTIEMBRE!$C$1568:$J$1568</c15:sqref>
                  </c15:fullRef>
                </c:ext>
              </c:extLst>
              <c:f>(SEPTIEMBRE!$C$1568,SEPTIEMBRE!$E$1568,SEPTIEMBRE!$G$1568,SEPTIEMBRE!$I$1568)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SEPTIEMBRE!$C$1579:$J$1579</c15:sqref>
                  </c15:fullRef>
                </c:ext>
              </c:extLst>
              <c:f>(SEPTIEMBRE!$C$1579,SEPTIEMBRE!$E$1579,SEPTIEMBRE!$G$1579,SEPTIEMBRE!$I$1579)</c:f>
              <c:numCache>
                <c:formatCode>#,##0</c:formatCode>
                <c:ptCount val="4"/>
                <c:pt idx="0">
                  <c:v>124</c:v>
                </c:pt>
                <c:pt idx="1">
                  <c:v>3384</c:v>
                </c:pt>
                <c:pt idx="2">
                  <c:v>513</c:v>
                </c:pt>
                <c:pt idx="3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SEPTIEMBRE!$D$1579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0C-3F5A-4677-B01E-6B9DD5C9C5C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SEPTIEMBRE!$F$1579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0E-3F5A-4677-B01E-6B9DD5C9C5C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SEPTIEMBRE!$H$1579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10-3F5A-4677-B01E-6B9DD5C9C5C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SEPTIEMBRE!$J$1579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r2="http://schemas.microsoft.com/office/drawing/2015/06/chart" xmlns:c16="http://schemas.microsoft.com/office/drawing/2014/chart">
                      <c:ext xmlns:c16="http://schemas.microsoft.com/office/drawing/2014/chart" uri="{C3380CC4-5D6E-409C-BE32-E72D297353CC}">
                        <c16:uniqueId val="{00000012-3F5A-4677-B01E-6B9DD5C9C5C7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-2.317241513533766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7.7241383784458946E-3"/>
                  <c:y val="2.50805676206416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2.8321840720968237E-2"/>
                  <c:y val="-9.405212857740602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5.5610349858867175E-2"/>
                  <c:y val="-1.25402838103208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(SEPTIEMBRE!$B$1444,SEPTIEMBRE!$B$1446,SEPTIEMBRE!$B$1448,SEPTIEMBRE!$B$1450,SEPTIEMBRE!$B$1452,SEPTIEMBRE!$B$1454)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(SEPTIEMBRE!$F$1445,SEPTIEMBRE!$F$1447,SEPTIEMBRE!$F$1449,SEPTIEMBRE!$F$1451,SEPTIEMBRE!$F$1453,SEPTIEMBRE!$F$1455)</c:f>
              <c:numCache>
                <c:formatCode>#,##0</c:formatCode>
                <c:ptCount val="6"/>
                <c:pt idx="0">
                  <c:v>70375</c:v>
                </c:pt>
                <c:pt idx="1">
                  <c:v>42635</c:v>
                </c:pt>
                <c:pt idx="2">
                  <c:v>37178</c:v>
                </c:pt>
                <c:pt idx="3">
                  <c:v>13389</c:v>
                </c:pt>
                <c:pt idx="4">
                  <c:v>17710</c:v>
                </c:pt>
                <c:pt idx="5">
                  <c:v>7806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45974543150758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1029464246655146E-2"/>
          <c:y val="0.22085388229292655"/>
          <c:w val="0.93897053575334477"/>
          <c:h val="0.6879892051111166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SEPTIEMBRE!$B$1660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SEPTIEMBRE!$D$1659:$L$1659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SEPTIEMBRE!$D$1660:$L$1660</c:f>
              <c:numCache>
                <c:formatCode>#,##0</c:formatCode>
                <c:ptCount val="9"/>
                <c:pt idx="0">
                  <c:v>180</c:v>
                </c:pt>
                <c:pt idx="1">
                  <c:v>54</c:v>
                </c:pt>
                <c:pt idx="2">
                  <c:v>119</c:v>
                </c:pt>
                <c:pt idx="3">
                  <c:v>22</c:v>
                </c:pt>
                <c:pt idx="4">
                  <c:v>31</c:v>
                </c:pt>
                <c:pt idx="5">
                  <c:v>191</c:v>
                </c:pt>
                <c:pt idx="6">
                  <c:v>35</c:v>
                </c:pt>
                <c:pt idx="7">
                  <c:v>48</c:v>
                </c:pt>
                <c:pt idx="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SEPTIEMBRE!$B$1662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SEPTIEMBRE!$D$1659:$L$1659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SEPTIEMBRE!$D$1662:$L$1662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SEPTIEMBRE!$B$1664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SEPTIEMBRE!$D$1659:$L$1659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SEPTIEMBRE!$D$1664:$L$1664</c:f>
              <c:numCache>
                <c:formatCode>#,##0</c:formatCode>
                <c:ptCount val="9"/>
                <c:pt idx="0">
                  <c:v>109</c:v>
                </c:pt>
                <c:pt idx="1">
                  <c:v>18</c:v>
                </c:pt>
                <c:pt idx="2">
                  <c:v>13</c:v>
                </c:pt>
                <c:pt idx="3">
                  <c:v>6</c:v>
                </c:pt>
                <c:pt idx="4">
                  <c:v>22</c:v>
                </c:pt>
                <c:pt idx="5">
                  <c:v>82</c:v>
                </c:pt>
                <c:pt idx="6">
                  <c:v>8</c:v>
                </c:pt>
                <c:pt idx="7">
                  <c:v>19</c:v>
                </c:pt>
                <c:pt idx="8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SEPTIEMBRE!$B$1666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SEPTIEMBRE!$D$1659:$L$1659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SEPTIEMBRE!$D$1666:$L$1666</c:f>
              <c:numCache>
                <c:formatCode>#,##0</c:formatCode>
                <c:ptCount val="9"/>
                <c:pt idx="0">
                  <c:v>215</c:v>
                </c:pt>
                <c:pt idx="1">
                  <c:v>157</c:v>
                </c:pt>
                <c:pt idx="2">
                  <c:v>329</c:v>
                </c:pt>
                <c:pt idx="3">
                  <c:v>29</c:v>
                </c:pt>
                <c:pt idx="4">
                  <c:v>345</c:v>
                </c:pt>
                <c:pt idx="5">
                  <c:v>47</c:v>
                </c:pt>
                <c:pt idx="6">
                  <c:v>80</c:v>
                </c:pt>
                <c:pt idx="7">
                  <c:v>151</c:v>
                </c:pt>
                <c:pt idx="8">
                  <c:v>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SEPTIEMBRE!$B$1668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SEPTIEMBRE!$D$1659:$L$1659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SEPTIEMBRE!$D$1668:$L$1668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8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3639352"/>
        <c:axId val="375448280"/>
        <c:extLst xmlns:c16r2="http://schemas.microsoft.com/office/drawing/2015/06/chart"/>
      </c:barChart>
      <c:catAx>
        <c:axId val="373639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8280"/>
        <c:crosses val="autoZero"/>
        <c:auto val="0"/>
        <c:lblAlgn val="ctr"/>
        <c:lblOffset val="100"/>
        <c:noMultiLvlLbl val="0"/>
      </c:catAx>
      <c:valAx>
        <c:axId val="375448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39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8275569104099945E-3"/>
          <c:y val="0.12087346448465101"/>
          <c:w val="0.99514100105221215"/>
          <c:h val="6.50559902582709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075619528450664"/>
          <c:y val="0.20320632584544071"/>
          <c:w val="0.4708235674362361"/>
          <c:h val="0.6760913757414300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5477707006369428E-2"/>
                  <c:y val="1.21951258546590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6985138004246284E-2"/>
                  <c:y val="4.47154614670832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8308563340410473E-2"/>
                  <c:y val="1.21951258546590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6985138004246284E-2"/>
                  <c:y val="-3.7262454096853243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4.529370134465676E-2"/>
                  <c:y val="8.130083903106025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SEPTIEMBRE!$D$1659:$L$1659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SEPTIEMBRE!$D$1671:$L$1671</c:f>
              <c:numCache>
                <c:formatCode>#,##0</c:formatCode>
                <c:ptCount val="9"/>
                <c:pt idx="0">
                  <c:v>3923</c:v>
                </c:pt>
                <c:pt idx="1">
                  <c:v>1500</c:v>
                </c:pt>
                <c:pt idx="2">
                  <c:v>2621</c:v>
                </c:pt>
                <c:pt idx="3">
                  <c:v>416</c:v>
                </c:pt>
                <c:pt idx="4">
                  <c:v>2135</c:v>
                </c:pt>
                <c:pt idx="5">
                  <c:v>3267</c:v>
                </c:pt>
                <c:pt idx="6">
                  <c:v>789</c:v>
                </c:pt>
                <c:pt idx="7">
                  <c:v>1324</c:v>
                </c:pt>
                <c:pt idx="8">
                  <c:v>1735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8093414210488826"/>
          <c:y val="0.21141076878499829"/>
          <c:w val="0.46991315020904223"/>
          <c:h val="0.6841594856471087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layout>
                <c:manualLayout>
                  <c:x val="3.6186499652052784E-2"/>
                  <c:y val="5.268492056096835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3.8970076548364652E-2"/>
                  <c:y val="1.62107447879902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2268615170493982E-2"/>
                  <c:y val="-8.105372393995131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5.5671537926235467E-3"/>
                  <c:y val="2.43161171819853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3.3402922755741124E-2"/>
                  <c:y val="3.6474175772978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3.0619345859429343E-2"/>
                  <c:y val="-4.052686196997565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6.402226861517045E-2"/>
                  <c:y val="-8.105372393995131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SEPTIEMBRE!$D$1659:$L$1659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SEPTIEMBRE!$D$1671:$L$1671</c:f>
              <c:numCache>
                <c:formatCode>#,##0</c:formatCode>
                <c:ptCount val="9"/>
                <c:pt idx="0">
                  <c:v>3923</c:v>
                </c:pt>
                <c:pt idx="1">
                  <c:v>1500</c:v>
                </c:pt>
                <c:pt idx="2">
                  <c:v>2621</c:v>
                </c:pt>
                <c:pt idx="3">
                  <c:v>416</c:v>
                </c:pt>
                <c:pt idx="4">
                  <c:v>2135</c:v>
                </c:pt>
                <c:pt idx="5">
                  <c:v>3267</c:v>
                </c:pt>
                <c:pt idx="6">
                  <c:v>789</c:v>
                </c:pt>
                <c:pt idx="7">
                  <c:v>1324</c:v>
                </c:pt>
                <c:pt idx="8">
                  <c:v>1735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92316231790650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SEPTIEMBRE!$B$1696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SEPTIEMBRE!$D$1695:$L$1695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SEPTIEMBRE!$D$1696:$L$1696</c:f>
              <c:numCache>
                <c:formatCode>#,##0</c:formatCode>
                <c:ptCount val="9"/>
                <c:pt idx="0">
                  <c:v>45</c:v>
                </c:pt>
                <c:pt idx="1">
                  <c:v>29</c:v>
                </c:pt>
                <c:pt idx="2">
                  <c:v>41</c:v>
                </c:pt>
                <c:pt idx="3">
                  <c:v>2</c:v>
                </c:pt>
                <c:pt idx="4">
                  <c:v>71</c:v>
                </c:pt>
                <c:pt idx="5">
                  <c:v>37</c:v>
                </c:pt>
                <c:pt idx="6">
                  <c:v>12</c:v>
                </c:pt>
                <c:pt idx="7">
                  <c:v>21</c:v>
                </c:pt>
                <c:pt idx="8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SEPTIEMBRE!$B$1698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SEPTIEMBRE!$D$1695:$L$1695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SEPTIEMBRE!$D$1698:$L$1698</c:f>
              <c:numCache>
                <c:formatCode>#,##0</c:formatCode>
                <c:ptCount val="9"/>
                <c:pt idx="0">
                  <c:v>24</c:v>
                </c:pt>
                <c:pt idx="1">
                  <c:v>13</c:v>
                </c:pt>
                <c:pt idx="2">
                  <c:v>7</c:v>
                </c:pt>
                <c:pt idx="3">
                  <c:v>8</c:v>
                </c:pt>
                <c:pt idx="4">
                  <c:v>17</c:v>
                </c:pt>
                <c:pt idx="5">
                  <c:v>21</c:v>
                </c:pt>
                <c:pt idx="6">
                  <c:v>15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SEPTIEMBRE!$B$1700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SEPTIEMBRE!$D$1695:$L$1695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SEPTIEMBRE!$D$1700:$L$1700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SEPTIEMBRE!$B$1702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SEPTIEMBRE!$D$1695:$L$1695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SEPTIEMBRE!$D$1702:$L$1702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SEPTIEMBRE!$B$1704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SEPTIEMBRE!$D$1695:$L$1695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SEPTIEMBRE!$D$1704:$L$1704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448672"/>
        <c:axId val="375449064"/>
        <c:extLst xmlns:c16r2="http://schemas.microsoft.com/office/drawing/2015/06/chart"/>
      </c:barChart>
      <c:catAx>
        <c:axId val="37544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9064"/>
        <c:crosses val="autoZero"/>
        <c:auto val="0"/>
        <c:lblAlgn val="ctr"/>
        <c:lblOffset val="100"/>
        <c:noMultiLvlLbl val="0"/>
      </c:catAx>
      <c:valAx>
        <c:axId val="375449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3388653145239657E-3"/>
          <c:y val="6.4362644222107759E-2"/>
          <c:w val="0.99866113468547602"/>
          <c:h val="0.199311971418204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SEPTIEMBRE 2021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56142238651037"/>
          <c:y val="8.8358327823525873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[4]Hoja1!$A$3:$A$21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Asturias (Principado de)</c:v>
                </c:pt>
                <c:pt idx="12">
                  <c:v>Galicia</c:v>
                </c:pt>
                <c:pt idx="13">
                  <c:v>Comunidad Valenciana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[4]Hoja1!$B$3:$B$21</c:f>
              <c:numCache>
                <c:formatCode>General</c:formatCode>
                <c:ptCount val="19"/>
                <c:pt idx="0">
                  <c:v>7.3511970921930005E-4</c:v>
                </c:pt>
                <c:pt idx="1">
                  <c:v>1.1889405317021E-3</c:v>
                </c:pt>
                <c:pt idx="2">
                  <c:v>8.0896717705543006E-3</c:v>
                </c:pt>
                <c:pt idx="3">
                  <c:v>9.2619151205131003E-3</c:v>
                </c:pt>
                <c:pt idx="4">
                  <c:v>1.2610973806198999E-2</c:v>
                </c:pt>
                <c:pt idx="5">
                  <c:v>1.7428546742362001E-2</c:v>
                </c:pt>
                <c:pt idx="6">
                  <c:v>2.1284306274793999E-2</c:v>
                </c:pt>
                <c:pt idx="7">
                  <c:v>2.4622203049526999E-2</c:v>
                </c:pt>
                <c:pt idx="8">
                  <c:v>2.6230981849889999E-2</c:v>
                </c:pt>
                <c:pt idx="9">
                  <c:v>3.5591980773102001E-2</c:v>
                </c:pt>
                <c:pt idx="10">
                  <c:v>4.5705426464886997E-2</c:v>
                </c:pt>
                <c:pt idx="11">
                  <c:v>4.9666796999556E-2</c:v>
                </c:pt>
                <c:pt idx="12">
                  <c:v>5.7436473240997002E-2</c:v>
                </c:pt>
                <c:pt idx="13">
                  <c:v>6.1322533141542998E-2</c:v>
                </c:pt>
                <c:pt idx="14">
                  <c:v>6.6143431922859999E-2</c:v>
                </c:pt>
                <c:pt idx="15">
                  <c:v>8.2726745156882997E-2</c:v>
                </c:pt>
                <c:pt idx="16">
                  <c:v>8.9884800530217995E-2</c:v>
                </c:pt>
                <c:pt idx="17">
                  <c:v>0.12961748707362</c:v>
                </c:pt>
                <c:pt idx="18">
                  <c:v>0.26045166584156998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07-4E4C-982E-460975C6F8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375450632"/>
        <c:axId val="375449848"/>
      </c:barChart>
      <c:catAx>
        <c:axId val="375450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9848"/>
        <c:crosses val="autoZero"/>
        <c:auto val="1"/>
        <c:lblAlgn val="ctr"/>
        <c:lblOffset val="100"/>
        <c:noMultiLvlLbl val="0"/>
      </c:catAx>
      <c:valAx>
        <c:axId val="375449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50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SEPTIEMBRE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numFmt formatCode="0.00%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3A-4882-842E-DA247ECAE60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Asturias (Principado de)</c:v>
                </c:pt>
                <c:pt idx="12">
                  <c:v>Comunidad Valenciana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[4]Hoja1!$B$25:$B$43</c:f>
              <c:numCache>
                <c:formatCode>General</c:formatCode>
                <c:ptCount val="19"/>
                <c:pt idx="0">
                  <c:v>5.6941536271570001E-4</c:v>
                </c:pt>
                <c:pt idx="1">
                  <c:v>8.9145121173538999E-4</c:v>
                </c:pt>
                <c:pt idx="2">
                  <c:v>6.1119032406024001E-3</c:v>
                </c:pt>
                <c:pt idx="3">
                  <c:v>7.2824734705750002E-3</c:v>
                </c:pt>
                <c:pt idx="4">
                  <c:v>1.0461304705940999E-2</c:v>
                </c:pt>
                <c:pt idx="5">
                  <c:v>1.5382735679547999E-2</c:v>
                </c:pt>
                <c:pt idx="6">
                  <c:v>1.7612189088264001E-2</c:v>
                </c:pt>
                <c:pt idx="7">
                  <c:v>2.1219997784924002E-2</c:v>
                </c:pt>
                <c:pt idx="8">
                  <c:v>2.1798424881406001E-2</c:v>
                </c:pt>
                <c:pt idx="9">
                  <c:v>2.9161058877370999E-2</c:v>
                </c:pt>
                <c:pt idx="10">
                  <c:v>3.9939148661429003E-2</c:v>
                </c:pt>
                <c:pt idx="11">
                  <c:v>5.6844479976543003E-2</c:v>
                </c:pt>
                <c:pt idx="12">
                  <c:v>5.7188851242754003E-2</c:v>
                </c:pt>
                <c:pt idx="13">
                  <c:v>5.7980803741025003E-2</c:v>
                </c:pt>
                <c:pt idx="14">
                  <c:v>6.4187092236356005E-2</c:v>
                </c:pt>
                <c:pt idx="15">
                  <c:v>7.5096839243309996E-2</c:v>
                </c:pt>
                <c:pt idx="16">
                  <c:v>7.7461573409743995E-2</c:v>
                </c:pt>
                <c:pt idx="17">
                  <c:v>0.19748503607987</c:v>
                </c:pt>
                <c:pt idx="18">
                  <c:v>0.24332522110589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3A-4882-842E-DA247ECAE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75435736"/>
        <c:axId val="375443576"/>
      </c:barChart>
      <c:catAx>
        <c:axId val="3754357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3576"/>
        <c:crosses val="autoZero"/>
        <c:auto val="1"/>
        <c:lblAlgn val="ctr"/>
        <c:lblOffset val="100"/>
        <c:noMultiLvlLbl val="0"/>
      </c:catAx>
      <c:valAx>
        <c:axId val="375443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5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SEPTIEMBRE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[4]Hoja1!$A$47:$A$61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China</c:v>
                </c:pt>
                <c:pt idx="5">
                  <c:v>Canadá</c:v>
                </c:pt>
                <c:pt idx="6">
                  <c:v>Brasil</c:v>
                </c:pt>
                <c:pt idx="7">
                  <c:v>Méjico</c:v>
                </c:pt>
                <c:pt idx="8">
                  <c:v>Italia</c:v>
                </c:pt>
                <c:pt idx="9">
                  <c:v>EEUU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[4]Hoja1!$B$47:$B$61</c:f>
              <c:numCache>
                <c:formatCode>General</c:formatCode>
                <c:ptCount val="15"/>
                <c:pt idx="0">
                  <c:v>3.8677241391636002E-2</c:v>
                </c:pt>
                <c:pt idx="1">
                  <c:v>3.3753065235840998E-2</c:v>
                </c:pt>
                <c:pt idx="2">
                  <c:v>9.8255721603106999E-2</c:v>
                </c:pt>
                <c:pt idx="3">
                  <c:v>2.3891317774992998E-3</c:v>
                </c:pt>
                <c:pt idx="4">
                  <c:v>5.1203383303347998E-3</c:v>
                </c:pt>
                <c:pt idx="5">
                  <c:v>9.6960338967686001E-3</c:v>
                </c:pt>
                <c:pt idx="6">
                  <c:v>1.1284051342546E-2</c:v>
                </c:pt>
                <c:pt idx="7">
                  <c:v>1.9695955304429E-2</c:v>
                </c:pt>
                <c:pt idx="8">
                  <c:v>5.7245646388084E-2</c:v>
                </c:pt>
                <c:pt idx="9">
                  <c:v>8.3437598812373004E-2</c:v>
                </c:pt>
                <c:pt idx="10">
                  <c:v>0.107271854242</c:v>
                </c:pt>
                <c:pt idx="11">
                  <c:v>0.10755961202084</c:v>
                </c:pt>
                <c:pt idx="12">
                  <c:v>0.11209516951022</c:v>
                </c:pt>
                <c:pt idx="13">
                  <c:v>0.11556627019163999</c:v>
                </c:pt>
                <c:pt idx="14">
                  <c:v>0.19795230995269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0-4CA5-9D31-ABE76345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75438872"/>
        <c:axId val="375438088"/>
      </c:barChart>
      <c:catAx>
        <c:axId val="375438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8088"/>
        <c:crosses val="autoZero"/>
        <c:auto val="1"/>
        <c:lblAlgn val="ctr"/>
        <c:lblOffset val="100"/>
        <c:noMultiLvlLbl val="0"/>
      </c:catAx>
      <c:valAx>
        <c:axId val="375438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8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SEPTIEMBRE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>
        <c:manualLayout>
          <c:xMode val="edge"/>
          <c:yMode val="edge"/>
          <c:x val="0.33234863786751268"/>
          <c:y val="1.65345022426662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8526687947790306"/>
          <c:y val="0.12797704735823665"/>
          <c:w val="0.58996915655813298"/>
          <c:h val="0.8172269798439023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4"/>
              <c:layout>
                <c:manualLayout>
                  <c:x val="-1.057044845984795E-16"/>
                  <c:y val="-2.362071748952318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[4]Hoja1!$A$65:$A$79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China</c:v>
                </c:pt>
                <c:pt idx="6">
                  <c:v>Brasil</c:v>
                </c:pt>
                <c:pt idx="7">
                  <c:v>Méjico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Reino Unido</c:v>
                </c:pt>
                <c:pt idx="12">
                  <c:v>Benelux (Bélgica, Holanda y Luxemburgo)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[4]Hoja1!$B$65:$B$79</c:f>
              <c:numCache>
                <c:formatCode>General</c:formatCode>
                <c:ptCount val="15"/>
                <c:pt idx="0">
                  <c:v>3.9807466345953002E-2</c:v>
                </c:pt>
                <c:pt idx="1">
                  <c:v>3.989607624983E-2</c:v>
                </c:pt>
                <c:pt idx="2">
                  <c:v>0.10034705953917999</c:v>
                </c:pt>
                <c:pt idx="3">
                  <c:v>4.8244167791847998E-3</c:v>
                </c:pt>
                <c:pt idx="4">
                  <c:v>5.4297052486212E-3</c:v>
                </c:pt>
                <c:pt idx="5">
                  <c:v>7.7640525758784001E-3</c:v>
                </c:pt>
                <c:pt idx="6">
                  <c:v>9.5933119168302994E-3</c:v>
                </c:pt>
                <c:pt idx="7">
                  <c:v>1.6536854900576999E-2</c:v>
                </c:pt>
                <c:pt idx="8">
                  <c:v>4.9545657587506002E-2</c:v>
                </c:pt>
                <c:pt idx="9">
                  <c:v>5.8077278406177997E-2</c:v>
                </c:pt>
                <c:pt idx="10">
                  <c:v>8.5142650812792001E-2</c:v>
                </c:pt>
                <c:pt idx="11">
                  <c:v>8.8393684203617998E-2</c:v>
                </c:pt>
                <c:pt idx="12">
                  <c:v>0.10271222068739</c:v>
                </c:pt>
                <c:pt idx="13">
                  <c:v>0.1543722650879</c:v>
                </c:pt>
                <c:pt idx="14">
                  <c:v>0.23755729965856001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AA-406D-9E6C-8BD289D9E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75436128"/>
        <c:axId val="375438480"/>
      </c:barChart>
      <c:catAx>
        <c:axId val="3754361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8480"/>
        <c:crosses val="autoZero"/>
        <c:auto val="1"/>
        <c:lblAlgn val="ctr"/>
        <c:lblOffset val="100"/>
        <c:noMultiLvlLbl val="0"/>
      </c:catAx>
      <c:valAx>
        <c:axId val="375438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6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845026541258392E-2"/>
          <c:y val="0.24295682647376105"/>
          <c:w val="0.92897048716790698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General</c:formatCode>
                <c:ptCount val="12"/>
                <c:pt idx="0">
                  <c:v>440226</c:v>
                </c:pt>
                <c:pt idx="1">
                  <c:v>530752</c:v>
                </c:pt>
                <c:pt idx="2">
                  <c:v>223135</c:v>
                </c:pt>
                <c:pt idx="3">
                  <c:v>0</c:v>
                </c:pt>
                <c:pt idx="4">
                  <c:v>12656</c:v>
                </c:pt>
                <c:pt idx="5">
                  <c:v>96672</c:v>
                </c:pt>
                <c:pt idx="6">
                  <c:v>437556</c:v>
                </c:pt>
                <c:pt idx="7">
                  <c:v>516707</c:v>
                </c:pt>
                <c:pt idx="8">
                  <c:v>292947</c:v>
                </c:pt>
                <c:pt idx="9">
                  <c:v>205905</c:v>
                </c:pt>
                <c:pt idx="10">
                  <c:v>88453</c:v>
                </c:pt>
                <c:pt idx="11">
                  <c:v>79551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General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  <c:pt idx="6">
                  <c:v>644699</c:v>
                </c:pt>
                <c:pt idx="7">
                  <c:v>1012502</c:v>
                </c:pt>
                <c:pt idx="8">
                  <c:v>671496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5439264"/>
        <c:axId val="375442792"/>
      </c:lineChart>
      <c:catAx>
        <c:axId val="37543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2792"/>
        <c:crosses val="autoZero"/>
        <c:auto val="1"/>
        <c:lblAlgn val="ctr"/>
        <c:lblOffset val="100"/>
        <c:noMultiLvlLbl val="0"/>
      </c:catAx>
      <c:valAx>
        <c:axId val="375442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60525384068028"/>
          <c:y val="4.0884046307187533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073632158863311E-2"/>
          <c:y val="0.20142585150643333"/>
          <c:w val="0.93086609824144806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General</c:formatCode>
                <c:ptCount val="12"/>
                <c:pt idx="0">
                  <c:v>721404</c:v>
                </c:pt>
                <c:pt idx="1">
                  <c:v>852942</c:v>
                </c:pt>
                <c:pt idx="2">
                  <c:v>377922</c:v>
                </c:pt>
                <c:pt idx="3">
                  <c:v>0</c:v>
                </c:pt>
                <c:pt idx="4">
                  <c:v>40337</c:v>
                </c:pt>
                <c:pt idx="5">
                  <c:v>185143</c:v>
                </c:pt>
                <c:pt idx="6">
                  <c:v>870779</c:v>
                </c:pt>
                <c:pt idx="7">
                  <c:v>1149010</c:v>
                </c:pt>
                <c:pt idx="8">
                  <c:v>490417</c:v>
                </c:pt>
                <c:pt idx="9">
                  <c:v>332813</c:v>
                </c:pt>
                <c:pt idx="10">
                  <c:v>160643</c:v>
                </c:pt>
                <c:pt idx="11">
                  <c:v>144045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General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  <c:pt idx="6">
                  <c:v>1171284</c:v>
                </c:pt>
                <c:pt idx="7">
                  <c:v>1834134</c:v>
                </c:pt>
                <c:pt idx="8">
                  <c:v>1097438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435344"/>
        <c:axId val="375444360"/>
      </c:lineChart>
      <c:catAx>
        <c:axId val="37543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4360"/>
        <c:crosses val="autoZero"/>
        <c:auto val="1"/>
        <c:lblAlgn val="ctr"/>
        <c:lblOffset val="100"/>
        <c:noMultiLvlLbl val="0"/>
      </c:catAx>
      <c:valAx>
        <c:axId val="375444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5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555995537840286"/>
          <c:y val="4.917342618604835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400835254709191E-2"/>
          <c:y val="0.24795669291338582"/>
          <c:w val="0.93341471266367948"/>
          <c:h val="0.6204543307086614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General</c:formatCode>
                <c:ptCount val="12"/>
                <c:pt idx="0">
                  <c:v>338158</c:v>
                </c:pt>
                <c:pt idx="1">
                  <c:v>395133</c:v>
                </c:pt>
                <c:pt idx="2">
                  <c:v>163990</c:v>
                </c:pt>
                <c:pt idx="3">
                  <c:v>0</c:v>
                </c:pt>
                <c:pt idx="4">
                  <c:v>10559</c:v>
                </c:pt>
                <c:pt idx="5">
                  <c:v>65355</c:v>
                </c:pt>
                <c:pt idx="6">
                  <c:v>273321</c:v>
                </c:pt>
                <c:pt idx="7">
                  <c:v>333403</c:v>
                </c:pt>
                <c:pt idx="8">
                  <c:v>209731</c:v>
                </c:pt>
                <c:pt idx="9">
                  <c:v>164809</c:v>
                </c:pt>
                <c:pt idx="10">
                  <c:v>73473</c:v>
                </c:pt>
                <c:pt idx="11">
                  <c:v>64933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General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  <c:pt idx="5">
                  <c:v>307630</c:v>
                </c:pt>
                <c:pt idx="6">
                  <c:v>435484</c:v>
                </c:pt>
                <c:pt idx="7">
                  <c:v>686947</c:v>
                </c:pt>
                <c:pt idx="8">
                  <c:v>490025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445536"/>
        <c:axId val="375446712"/>
      </c:lineChart>
      <c:catAx>
        <c:axId val="37544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6712"/>
        <c:crosses val="autoZero"/>
        <c:auto val="1"/>
        <c:lblAlgn val="ctr"/>
        <c:lblOffset val="100"/>
        <c:noMultiLvlLbl val="0"/>
      </c:catAx>
      <c:valAx>
        <c:axId val="375446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259424892330448E-2"/>
          <c:y val="0.23660190717366358"/>
          <c:w val="0.9253454561273764"/>
          <c:h val="0.6261065168361492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General</c:formatCode>
                <c:ptCount val="12"/>
                <c:pt idx="0">
                  <c:v>535902</c:v>
                </c:pt>
                <c:pt idx="1">
                  <c:v>607166</c:v>
                </c:pt>
                <c:pt idx="2">
                  <c:v>268143</c:v>
                </c:pt>
                <c:pt idx="3">
                  <c:v>0</c:v>
                </c:pt>
                <c:pt idx="4">
                  <c:v>30083</c:v>
                </c:pt>
                <c:pt idx="5">
                  <c:v>115777</c:v>
                </c:pt>
                <c:pt idx="6">
                  <c:v>435343</c:v>
                </c:pt>
                <c:pt idx="7">
                  <c:v>563996</c:v>
                </c:pt>
                <c:pt idx="8">
                  <c:v>321495</c:v>
                </c:pt>
                <c:pt idx="9">
                  <c:v>254237</c:v>
                </c:pt>
                <c:pt idx="10">
                  <c:v>128476</c:v>
                </c:pt>
                <c:pt idx="11">
                  <c:v>107560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General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  <c:pt idx="5">
                  <c:v>459231</c:v>
                </c:pt>
                <c:pt idx="6">
                  <c:v>666051</c:v>
                </c:pt>
                <c:pt idx="7">
                  <c:v>1036390</c:v>
                </c:pt>
                <c:pt idx="8">
                  <c:v>756781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445928"/>
        <c:axId val="375446320"/>
      </c:lineChart>
      <c:catAx>
        <c:axId val="375445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6320"/>
        <c:crosses val="autoZero"/>
        <c:auto val="1"/>
        <c:lblAlgn val="ctr"/>
        <c:lblOffset val="100"/>
        <c:noMultiLvlLbl val="0"/>
      </c:catAx>
      <c:valAx>
        <c:axId val="375446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5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660355853308386"/>
          <c:y val="3.9123174929766941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493628134388437E-2"/>
          <c:y val="0.25831016531052042"/>
          <c:w val="0.94232188557477692"/>
          <c:h val="0.6101007674776236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General</c:formatCode>
                <c:ptCount val="12"/>
                <c:pt idx="0">
                  <c:v>8437</c:v>
                </c:pt>
                <c:pt idx="1">
                  <c:v>9817</c:v>
                </c:pt>
                <c:pt idx="2">
                  <c:v>7419</c:v>
                </c:pt>
                <c:pt idx="3">
                  <c:v>0</c:v>
                </c:pt>
                <c:pt idx="4">
                  <c:v>293</c:v>
                </c:pt>
                <c:pt idx="5">
                  <c:v>1778</c:v>
                </c:pt>
                <c:pt idx="6">
                  <c:v>7603</c:v>
                </c:pt>
                <c:pt idx="7">
                  <c:v>8963</c:v>
                </c:pt>
                <c:pt idx="8">
                  <c:v>7161</c:v>
                </c:pt>
                <c:pt idx="9">
                  <c:v>3788</c:v>
                </c:pt>
                <c:pt idx="10">
                  <c:v>1526</c:v>
                </c:pt>
                <c:pt idx="11">
                  <c:v>1238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General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  <c:pt idx="5">
                  <c:v>6806</c:v>
                </c:pt>
                <c:pt idx="6">
                  <c:v>7503</c:v>
                </c:pt>
                <c:pt idx="7">
                  <c:v>16468</c:v>
                </c:pt>
                <c:pt idx="8">
                  <c:v>11709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447104"/>
        <c:axId val="375437304"/>
      </c:lineChart>
      <c:catAx>
        <c:axId val="37544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7304"/>
        <c:crosses val="autoZero"/>
        <c:auto val="1"/>
        <c:lblAlgn val="ctr"/>
        <c:lblOffset val="100"/>
        <c:noMultiLvlLbl val="0"/>
      </c:catAx>
      <c:valAx>
        <c:axId val="375437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7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1317266763101"/>
          <c:y val="6.2250034896192276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722103315639159E-2"/>
          <c:y val="0.20142585150643333"/>
          <c:w val="0.9442175837745967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General</c:formatCode>
                <c:ptCount val="12"/>
                <c:pt idx="0">
                  <c:v>24298</c:v>
                </c:pt>
                <c:pt idx="1">
                  <c:v>22084</c:v>
                </c:pt>
                <c:pt idx="2">
                  <c:v>14336</c:v>
                </c:pt>
                <c:pt idx="3">
                  <c:v>0</c:v>
                </c:pt>
                <c:pt idx="4">
                  <c:v>3069</c:v>
                </c:pt>
                <c:pt idx="5">
                  <c:v>5579</c:v>
                </c:pt>
                <c:pt idx="6">
                  <c:v>14008</c:v>
                </c:pt>
                <c:pt idx="7">
                  <c:v>16246</c:v>
                </c:pt>
                <c:pt idx="8">
                  <c:v>13676</c:v>
                </c:pt>
                <c:pt idx="9">
                  <c:v>7648</c:v>
                </c:pt>
                <c:pt idx="10">
                  <c:v>4331</c:v>
                </c:pt>
                <c:pt idx="11">
                  <c:v>3669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General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  <c:pt idx="5">
                  <c:v>14450</c:v>
                </c:pt>
                <c:pt idx="6">
                  <c:v>14910</c:v>
                </c:pt>
                <c:pt idx="7">
                  <c:v>27061</c:v>
                </c:pt>
                <c:pt idx="8">
                  <c:v>25300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442400"/>
        <c:axId val="375436912"/>
      </c:lineChart>
      <c:catAx>
        <c:axId val="3754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6912"/>
        <c:crosses val="autoZero"/>
        <c:auto val="1"/>
        <c:lblAlgn val="ctr"/>
        <c:lblOffset val="100"/>
        <c:noMultiLvlLbl val="0"/>
      </c:catAx>
      <c:valAx>
        <c:axId val="375436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437811857059016"/>
          <c:y val="3.8900232527968218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360350218068126E-2"/>
          <c:y val="0.25325966226848712"/>
          <c:w val="0.93345516349109725"/>
          <c:h val="0.615151270519657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General</c:formatCode>
                <c:ptCount val="12"/>
                <c:pt idx="0">
                  <c:v>49718</c:v>
                </c:pt>
                <c:pt idx="1">
                  <c:v>66943</c:v>
                </c:pt>
                <c:pt idx="2">
                  <c:v>23099</c:v>
                </c:pt>
                <c:pt idx="3">
                  <c:v>0</c:v>
                </c:pt>
                <c:pt idx="4">
                  <c:v>648</c:v>
                </c:pt>
                <c:pt idx="5">
                  <c:v>11081</c:v>
                </c:pt>
                <c:pt idx="6">
                  <c:v>73573</c:v>
                </c:pt>
                <c:pt idx="7">
                  <c:v>81225</c:v>
                </c:pt>
                <c:pt idx="8">
                  <c:v>39769</c:v>
                </c:pt>
                <c:pt idx="9">
                  <c:v>21047</c:v>
                </c:pt>
                <c:pt idx="10">
                  <c:v>5014</c:v>
                </c:pt>
                <c:pt idx="11">
                  <c:v>7312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General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  <c:pt idx="5">
                  <c:v>39627</c:v>
                </c:pt>
                <c:pt idx="6">
                  <c:v>96991</c:v>
                </c:pt>
                <c:pt idx="7">
                  <c:v>158931</c:v>
                </c:pt>
                <c:pt idx="8">
                  <c:v>88286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437696"/>
        <c:axId val="375440440"/>
      </c:lineChart>
      <c:catAx>
        <c:axId val="37543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0440"/>
        <c:crosses val="autoZero"/>
        <c:auto val="1"/>
        <c:lblAlgn val="ctr"/>
        <c:lblOffset val="100"/>
        <c:noMultiLvlLbl val="0"/>
      </c:catAx>
      <c:valAx>
        <c:axId val="375440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3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575062780494089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8155464357479007E-2"/>
          <c:y val="0.21663503088729874"/>
          <c:w val="0.93978422273275686"/>
          <c:h val="0.6460732712593435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General</c:formatCode>
                <c:ptCount val="12"/>
                <c:pt idx="0">
                  <c:v>82408</c:v>
                </c:pt>
                <c:pt idx="1">
                  <c:v>115350</c:v>
                </c:pt>
                <c:pt idx="2">
                  <c:v>37658</c:v>
                </c:pt>
                <c:pt idx="3">
                  <c:v>0</c:v>
                </c:pt>
                <c:pt idx="4">
                  <c:v>1812</c:v>
                </c:pt>
                <c:pt idx="5">
                  <c:v>23157</c:v>
                </c:pt>
                <c:pt idx="6">
                  <c:v>199755</c:v>
                </c:pt>
                <c:pt idx="7">
                  <c:v>283744</c:v>
                </c:pt>
                <c:pt idx="8">
                  <c:v>78812</c:v>
                </c:pt>
                <c:pt idx="9">
                  <c:v>39101</c:v>
                </c:pt>
                <c:pt idx="10">
                  <c:v>8388</c:v>
                </c:pt>
                <c:pt idx="11">
                  <c:v>14158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General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  <c:pt idx="5">
                  <c:v>72268</c:v>
                </c:pt>
                <c:pt idx="6">
                  <c:v>230258</c:v>
                </c:pt>
                <c:pt idx="7">
                  <c:v>405040</c:v>
                </c:pt>
                <c:pt idx="8">
                  <c:v>155719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441224"/>
        <c:axId val="373646408"/>
      </c:lineChart>
      <c:catAx>
        <c:axId val="375441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3646408"/>
        <c:crosses val="autoZero"/>
        <c:auto val="1"/>
        <c:lblAlgn val="ctr"/>
        <c:lblOffset val="100"/>
        <c:noMultiLvlLbl val="0"/>
      </c:catAx>
      <c:valAx>
        <c:axId val="373646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5441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2362008364914"/>
          <c:y val="4.3969941019729945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601968394848403E-2"/>
          <c:y val="0.26841117139458703"/>
          <c:w val="0.941213545314317"/>
          <c:h val="0.59999976139355704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General</c:formatCode>
                <c:ptCount val="12"/>
                <c:pt idx="0">
                  <c:v>5028</c:v>
                </c:pt>
                <c:pt idx="1">
                  <c:v>5147</c:v>
                </c:pt>
                <c:pt idx="2">
                  <c:v>3707</c:v>
                </c:pt>
                <c:pt idx="3">
                  <c:v>0</c:v>
                </c:pt>
                <c:pt idx="4">
                  <c:v>124</c:v>
                </c:pt>
                <c:pt idx="5">
                  <c:v>6699</c:v>
                </c:pt>
                <c:pt idx="6">
                  <c:v>37894</c:v>
                </c:pt>
                <c:pt idx="7">
                  <c:v>44784</c:v>
                </c:pt>
                <c:pt idx="8">
                  <c:v>12040</c:v>
                </c:pt>
                <c:pt idx="9">
                  <c:v>2719</c:v>
                </c:pt>
                <c:pt idx="10">
                  <c:v>513</c:v>
                </c:pt>
                <c:pt idx="11">
                  <c:v>124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General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  <c:pt idx="5">
                  <c:v>19723</c:v>
                </c:pt>
                <c:pt idx="6">
                  <c:v>46151</c:v>
                </c:pt>
                <c:pt idx="7">
                  <c:v>64800</c:v>
                </c:pt>
                <c:pt idx="8">
                  <c:v>18665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045056"/>
        <c:axId val="377033296"/>
      </c:lineChart>
      <c:catAx>
        <c:axId val="37704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3296"/>
        <c:crosses val="autoZero"/>
        <c:auto val="1"/>
        <c:lblAlgn val="ctr"/>
        <c:lblOffset val="100"/>
        <c:noMultiLvlLbl val="0"/>
      </c:catAx>
      <c:valAx>
        <c:axId val="37703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4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242560702356092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588825399318848E-2"/>
          <c:y val="0.21663503088729874"/>
          <c:w val="0.93535086169091708"/>
          <c:h val="0.6460732712593435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General</c:formatCode>
                <c:ptCount val="12"/>
                <c:pt idx="0">
                  <c:v>6116</c:v>
                </c:pt>
                <c:pt idx="1">
                  <c:v>8733</c:v>
                </c:pt>
                <c:pt idx="2">
                  <c:v>5803</c:v>
                </c:pt>
                <c:pt idx="3">
                  <c:v>0</c:v>
                </c:pt>
                <c:pt idx="4">
                  <c:v>238</c:v>
                </c:pt>
                <c:pt idx="5">
                  <c:v>14218</c:v>
                </c:pt>
                <c:pt idx="6">
                  <c:v>107218</c:v>
                </c:pt>
                <c:pt idx="7">
                  <c:v>150261</c:v>
                </c:pt>
                <c:pt idx="8">
                  <c:v>23411</c:v>
                </c:pt>
                <c:pt idx="9">
                  <c:v>4891</c:v>
                </c:pt>
                <c:pt idx="10">
                  <c:v>915</c:v>
                </c:pt>
                <c:pt idx="11">
                  <c:v>195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General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  <c:pt idx="6">
                  <c:v>108957</c:v>
                </c:pt>
                <c:pt idx="7">
                  <c:v>166883</c:v>
                </c:pt>
                <c:pt idx="8">
                  <c:v>45306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035648"/>
        <c:axId val="377044664"/>
      </c:lineChart>
      <c:catAx>
        <c:axId val="377035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44664"/>
        <c:crosses val="autoZero"/>
        <c:auto val="1"/>
        <c:lblAlgn val="ctr"/>
        <c:lblOffset val="100"/>
        <c:noMultiLvlLbl val="0"/>
      </c:catAx>
      <c:valAx>
        <c:axId val="377044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5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996969518461069"/>
          <c:y val="5.9179066495015122E-2"/>
          <c:w val="0.19562188142940987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710308655308361E-2"/>
          <c:y val="0.24820915922645378"/>
          <c:w val="0.94010520505385708"/>
          <c:h val="0.6202017735616902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General</c:formatCode>
                <c:ptCount val="12"/>
                <c:pt idx="0">
                  <c:v>4663</c:v>
                </c:pt>
                <c:pt idx="1">
                  <c:v>5508</c:v>
                </c:pt>
                <c:pt idx="2">
                  <c:v>2957</c:v>
                </c:pt>
                <c:pt idx="3">
                  <c:v>0</c:v>
                </c:pt>
                <c:pt idx="4">
                  <c:v>0</c:v>
                </c:pt>
                <c:pt idx="5">
                  <c:v>281</c:v>
                </c:pt>
                <c:pt idx="6">
                  <c:v>9577</c:v>
                </c:pt>
                <c:pt idx="7">
                  <c:v>7719</c:v>
                </c:pt>
                <c:pt idx="8">
                  <c:v>5033</c:v>
                </c:pt>
                <c:pt idx="9">
                  <c:v>2605</c:v>
                </c:pt>
                <c:pt idx="10">
                  <c:v>530</c:v>
                </c:pt>
                <c:pt idx="11">
                  <c:v>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  <c:pt idx="5">
                  <c:v>5992</c:v>
                </c:pt>
                <c:pt idx="6">
                  <c:v>18210</c:v>
                </c:pt>
                <c:pt idx="7">
                  <c:v>23267</c:v>
                </c:pt>
                <c:pt idx="8">
                  <c:v>21245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036040"/>
        <c:axId val="377038000"/>
      </c:lineChart>
      <c:catAx>
        <c:axId val="37703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8000"/>
        <c:crosses val="autoZero"/>
        <c:auto val="1"/>
        <c:lblAlgn val="ctr"/>
        <c:lblOffset val="100"/>
        <c:noMultiLvlLbl val="0"/>
      </c:catAx>
      <c:valAx>
        <c:axId val="37703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6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1317266763101"/>
          <c:y val="5.214902881212565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722103315639159E-2"/>
          <c:y val="0.2419835733461074"/>
          <c:w val="0.94421758377459675"/>
          <c:h val="0.6207247288005348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General</c:formatCode>
                <c:ptCount val="12"/>
                <c:pt idx="0">
                  <c:v>8108</c:v>
                </c:pt>
                <c:pt idx="1">
                  <c:v>10625</c:v>
                </c:pt>
                <c:pt idx="2">
                  <c:v>4036</c:v>
                </c:pt>
                <c:pt idx="3">
                  <c:v>0</c:v>
                </c:pt>
                <c:pt idx="4">
                  <c:v>0</c:v>
                </c:pt>
                <c:pt idx="5">
                  <c:v>1008</c:v>
                </c:pt>
                <c:pt idx="6">
                  <c:v>15201</c:v>
                </c:pt>
                <c:pt idx="7">
                  <c:v>10398</c:v>
                </c:pt>
                <c:pt idx="8">
                  <c:v>7198</c:v>
                </c:pt>
                <c:pt idx="9">
                  <c:v>3494</c:v>
                </c:pt>
                <c:pt idx="10">
                  <c:v>806</c:v>
                </c:pt>
                <c:pt idx="11">
                  <c:v>468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General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  <c:pt idx="5">
                  <c:v>7934</c:v>
                </c:pt>
                <c:pt idx="6">
                  <c:v>29141</c:v>
                </c:pt>
                <c:pt idx="7">
                  <c:v>37141</c:v>
                </c:pt>
                <c:pt idx="8">
                  <c:v>24951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032904"/>
        <c:axId val="377036432"/>
      </c:lineChart>
      <c:catAx>
        <c:axId val="377032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6432"/>
        <c:crosses val="autoZero"/>
        <c:auto val="1"/>
        <c:lblAlgn val="ctr"/>
        <c:lblOffset val="100"/>
        <c:noMultiLvlLbl val="0"/>
      </c:catAx>
      <c:valAx>
        <c:axId val="37703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2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770313935197025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493628134388437E-2"/>
          <c:y val="0.26336066835255373"/>
          <c:w val="0.94232188557477692"/>
          <c:h val="0.60505026443559029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General</c:formatCode>
                <c:ptCount val="12"/>
                <c:pt idx="0">
                  <c:v>22801</c:v>
                </c:pt>
                <c:pt idx="1">
                  <c:v>31044</c:v>
                </c:pt>
                <c:pt idx="2">
                  <c:v>11837</c:v>
                </c:pt>
                <c:pt idx="3">
                  <c:v>0</c:v>
                </c:pt>
                <c:pt idx="4">
                  <c:v>659</c:v>
                </c:pt>
                <c:pt idx="5">
                  <c:v>8557</c:v>
                </c:pt>
                <c:pt idx="6">
                  <c:v>22301</c:v>
                </c:pt>
                <c:pt idx="7">
                  <c:v>24477</c:v>
                </c:pt>
                <c:pt idx="8">
                  <c:v>9427</c:v>
                </c:pt>
                <c:pt idx="9">
                  <c:v>5097</c:v>
                </c:pt>
                <c:pt idx="10">
                  <c:v>2763</c:v>
                </c:pt>
                <c:pt idx="11">
                  <c:v>3013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General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  <c:pt idx="5">
                  <c:v>15743</c:v>
                </c:pt>
                <c:pt idx="6">
                  <c:v>24182</c:v>
                </c:pt>
                <c:pt idx="7">
                  <c:v>33887</c:v>
                </c:pt>
                <c:pt idx="8">
                  <c:v>25537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042312"/>
        <c:axId val="377041528"/>
      </c:lineChart>
      <c:catAx>
        <c:axId val="377042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41528"/>
        <c:crosses val="autoZero"/>
        <c:auto val="1"/>
        <c:lblAlgn val="ctr"/>
        <c:lblOffset val="100"/>
        <c:noMultiLvlLbl val="0"/>
      </c:catAx>
      <c:valAx>
        <c:axId val="377041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42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242560702356092"/>
          <c:y val="6.2250034896192276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263804617938958E-2"/>
          <c:y val="0.23691386485434568"/>
          <c:w val="0.93867588247229694"/>
          <c:h val="0.625794437292296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General</c:formatCode>
                <c:ptCount val="12"/>
                <c:pt idx="0">
                  <c:v>40173</c:v>
                </c:pt>
                <c:pt idx="1">
                  <c:v>55206</c:v>
                </c:pt>
                <c:pt idx="2">
                  <c:v>24151</c:v>
                </c:pt>
                <c:pt idx="3">
                  <c:v>0</c:v>
                </c:pt>
                <c:pt idx="4">
                  <c:v>3546</c:v>
                </c:pt>
                <c:pt idx="5">
                  <c:v>18482</c:v>
                </c:pt>
                <c:pt idx="6">
                  <c:v>59901</c:v>
                </c:pt>
                <c:pt idx="7">
                  <c:v>74375</c:v>
                </c:pt>
                <c:pt idx="8">
                  <c:v>24213</c:v>
                </c:pt>
                <c:pt idx="9">
                  <c:v>10631</c:v>
                </c:pt>
                <c:pt idx="10">
                  <c:v>7539</c:v>
                </c:pt>
                <c:pt idx="11">
                  <c:v>10879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General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  <c:pt idx="5">
                  <c:v>34135</c:v>
                </c:pt>
                <c:pt idx="6">
                  <c:v>76432</c:v>
                </c:pt>
                <c:pt idx="7">
                  <c:v>90719</c:v>
                </c:pt>
                <c:pt idx="8">
                  <c:v>52585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039960"/>
        <c:axId val="377036824"/>
      </c:lineChart>
      <c:catAx>
        <c:axId val="37703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6824"/>
        <c:crosses val="autoZero"/>
        <c:auto val="1"/>
        <c:lblAlgn val="ctr"/>
        <c:lblOffset val="100"/>
        <c:noMultiLvlLbl val="0"/>
      </c:catAx>
      <c:valAx>
        <c:axId val="377036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548645883105008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601968394848403E-2"/>
          <c:y val="0.27851217747865364"/>
          <c:w val="0.941213545314317"/>
          <c:h val="0.58989875530949043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General</c:formatCode>
                <c:ptCount val="12"/>
                <c:pt idx="0">
                  <c:v>11421</c:v>
                </c:pt>
                <c:pt idx="1">
                  <c:v>17160</c:v>
                </c:pt>
                <c:pt idx="2">
                  <c:v>10126</c:v>
                </c:pt>
                <c:pt idx="3">
                  <c:v>0</c:v>
                </c:pt>
                <c:pt idx="4">
                  <c:v>373</c:v>
                </c:pt>
                <c:pt idx="5">
                  <c:v>2921</c:v>
                </c:pt>
                <c:pt idx="6">
                  <c:v>13287</c:v>
                </c:pt>
                <c:pt idx="7">
                  <c:v>16136</c:v>
                </c:pt>
                <c:pt idx="8">
                  <c:v>9786</c:v>
                </c:pt>
                <c:pt idx="9">
                  <c:v>5840</c:v>
                </c:pt>
                <c:pt idx="10">
                  <c:v>4634</c:v>
                </c:pt>
                <c:pt idx="11">
                  <c:v>2785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General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  <c:pt idx="5">
                  <c:v>10469</c:v>
                </c:pt>
                <c:pt idx="6">
                  <c:v>16178</c:v>
                </c:pt>
                <c:pt idx="7">
                  <c:v>28202</c:v>
                </c:pt>
                <c:pt idx="8">
                  <c:v>16029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034472"/>
        <c:axId val="377038392"/>
      </c:lineChart>
      <c:catAx>
        <c:axId val="377034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8392"/>
        <c:crosses val="autoZero"/>
        <c:auto val="1"/>
        <c:lblAlgn val="ctr"/>
        <c:lblOffset val="100"/>
        <c:noMultiLvlLbl val="0"/>
      </c:catAx>
      <c:valAx>
        <c:axId val="377038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4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353394728402094"/>
          <c:y val="5.214902881212565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8155464357479007E-2"/>
          <c:y val="0.22677444787082224"/>
          <c:w val="0.93978422273275686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General</c:formatCode>
                <c:ptCount val="12"/>
                <c:pt idx="0">
                  <c:v>24399</c:v>
                </c:pt>
                <c:pt idx="1">
                  <c:v>33778</c:v>
                </c:pt>
                <c:pt idx="2">
                  <c:v>23795</c:v>
                </c:pt>
                <c:pt idx="3">
                  <c:v>0</c:v>
                </c:pt>
                <c:pt idx="4">
                  <c:v>1589</c:v>
                </c:pt>
                <c:pt idx="5">
                  <c:v>6922</c:v>
                </c:pt>
                <c:pt idx="6">
                  <c:v>39353</c:v>
                </c:pt>
                <c:pt idx="7">
                  <c:v>49990</c:v>
                </c:pt>
                <c:pt idx="8">
                  <c:v>21612</c:v>
                </c:pt>
                <c:pt idx="9">
                  <c:v>12811</c:v>
                </c:pt>
                <c:pt idx="10">
                  <c:v>10188</c:v>
                </c:pt>
                <c:pt idx="11">
                  <c:v>7116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General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  <c:pt idx="5">
                  <c:v>23125</c:v>
                </c:pt>
                <c:pt idx="6">
                  <c:v>45535</c:v>
                </c:pt>
                <c:pt idx="7">
                  <c:v>70900</c:v>
                </c:pt>
                <c:pt idx="8">
                  <c:v>36796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037216"/>
        <c:axId val="377038784"/>
      </c:lineChart>
      <c:catAx>
        <c:axId val="377037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8784"/>
        <c:crosses val="autoZero"/>
        <c:auto val="1"/>
        <c:lblAlgn val="ctr"/>
        <c:lblOffset val="100"/>
        <c:noMultiLvlLbl val="0"/>
      </c:catAx>
      <c:valAx>
        <c:axId val="37703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77037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991981987288997"/>
          <c:y val="5.4109358003253394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87" Type="http://schemas.openxmlformats.org/officeDocument/2006/relationships/chart" Target="../charts/chart83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1756</xdr:row>
      <xdr:rowOff>0</xdr:rowOff>
    </xdr:from>
    <xdr:to>
      <xdr:col>11</xdr:col>
      <xdr:colOff>628650</xdr:colOff>
      <xdr:row>1756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1879</xdr:row>
      <xdr:rowOff>121104</xdr:rowOff>
    </xdr:from>
    <xdr:to>
      <xdr:col>11</xdr:col>
      <xdr:colOff>277133</xdr:colOff>
      <xdr:row>1898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297</xdr:row>
      <xdr:rowOff>0</xdr:rowOff>
    </xdr:from>
    <xdr:to>
      <xdr:col>13</xdr:col>
      <xdr:colOff>733425</xdr:colOff>
      <xdr:row>297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549</xdr:row>
      <xdr:rowOff>0</xdr:rowOff>
    </xdr:from>
    <xdr:to>
      <xdr:col>12</xdr:col>
      <xdr:colOff>0</xdr:colOff>
      <xdr:row>549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549</xdr:row>
      <xdr:rowOff>0</xdr:rowOff>
    </xdr:from>
    <xdr:to>
      <xdr:col>12</xdr:col>
      <xdr:colOff>0</xdr:colOff>
      <xdr:row>549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1515</xdr:row>
      <xdr:rowOff>314324</xdr:rowOff>
    </xdr:from>
    <xdr:to>
      <xdr:col>7</xdr:col>
      <xdr:colOff>367393</xdr:colOff>
      <xdr:row>1526</xdr:row>
      <xdr:rowOff>0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9526</xdr:colOff>
      <xdr:row>367</xdr:row>
      <xdr:rowOff>304800</xdr:rowOff>
    </xdr:from>
    <xdr:to>
      <xdr:col>7</xdr:col>
      <xdr:colOff>933451</xdr:colOff>
      <xdr:row>376</xdr:row>
      <xdr:rowOff>0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400</xdr:row>
      <xdr:rowOff>0</xdr:rowOff>
    </xdr:from>
    <xdr:to>
      <xdr:col>10</xdr:col>
      <xdr:colOff>12700</xdr:colOff>
      <xdr:row>408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15875</xdr:colOff>
      <xdr:row>383</xdr:row>
      <xdr:rowOff>6349</xdr:rowOff>
    </xdr:from>
    <xdr:to>
      <xdr:col>11</xdr:col>
      <xdr:colOff>952500</xdr:colOff>
      <xdr:row>391</xdr:row>
      <xdr:rowOff>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415</xdr:row>
      <xdr:rowOff>31749</xdr:rowOff>
    </xdr:from>
    <xdr:to>
      <xdr:col>11</xdr:col>
      <xdr:colOff>952500</xdr:colOff>
      <xdr:row>422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431</xdr:row>
      <xdr:rowOff>0</xdr:rowOff>
    </xdr:from>
    <xdr:to>
      <xdr:col>8</xdr:col>
      <xdr:colOff>0</xdr:colOff>
      <xdr:row>439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492</xdr:row>
      <xdr:rowOff>0</xdr:rowOff>
    </xdr:from>
    <xdr:to>
      <xdr:col>10</xdr:col>
      <xdr:colOff>12700</xdr:colOff>
      <xdr:row>500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517</xdr:row>
      <xdr:rowOff>31749</xdr:rowOff>
    </xdr:from>
    <xdr:to>
      <xdr:col>11</xdr:col>
      <xdr:colOff>971550</xdr:colOff>
      <xdr:row>525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25399</xdr:colOff>
      <xdr:row>456</xdr:row>
      <xdr:rowOff>6349</xdr:rowOff>
    </xdr:from>
    <xdr:to>
      <xdr:col>11</xdr:col>
      <xdr:colOff>971549</xdr:colOff>
      <xdr:row>464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587</xdr:row>
      <xdr:rowOff>0</xdr:rowOff>
    </xdr:from>
    <xdr:to>
      <xdr:col>7</xdr:col>
      <xdr:colOff>971550</xdr:colOff>
      <xdr:row>595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604</xdr:row>
      <xdr:rowOff>0</xdr:rowOff>
    </xdr:from>
    <xdr:to>
      <xdr:col>10</xdr:col>
      <xdr:colOff>12700</xdr:colOff>
      <xdr:row>612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23812</xdr:colOff>
      <xdr:row>349</xdr:row>
      <xdr:rowOff>23812</xdr:rowOff>
    </xdr:from>
    <xdr:to>
      <xdr:col>6</xdr:col>
      <xdr:colOff>19049</xdr:colOff>
      <xdr:row>359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19049</xdr:colOff>
      <xdr:row>349</xdr:row>
      <xdr:rowOff>10205</xdr:rowOff>
    </xdr:from>
    <xdr:to>
      <xdr:col>12</xdr:col>
      <xdr:colOff>647699</xdr:colOff>
      <xdr:row>359</xdr:row>
      <xdr:rowOff>285750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xmlns="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62139</xdr:colOff>
      <xdr:row>98</xdr:row>
      <xdr:rowOff>7711</xdr:rowOff>
    </xdr:from>
    <xdr:to>
      <xdr:col>7</xdr:col>
      <xdr:colOff>492579</xdr:colOff>
      <xdr:row>105</xdr:row>
      <xdr:rowOff>156936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xmlns="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4639" y="17025711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xmlns="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567</xdr:row>
      <xdr:rowOff>13607</xdr:rowOff>
    </xdr:from>
    <xdr:to>
      <xdr:col>6</xdr:col>
      <xdr:colOff>0</xdr:colOff>
      <xdr:row>576</xdr:row>
      <xdr:rowOff>304800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xmlns="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19050</xdr:colOff>
      <xdr:row>566</xdr:row>
      <xdr:rowOff>312963</xdr:rowOff>
    </xdr:from>
    <xdr:to>
      <xdr:col>12</xdr:col>
      <xdr:colOff>609600</xdr:colOff>
      <xdr:row>577</xdr:row>
      <xdr:rowOff>0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xmlns="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621</xdr:row>
      <xdr:rowOff>0</xdr:rowOff>
    </xdr:from>
    <xdr:to>
      <xdr:col>7</xdr:col>
      <xdr:colOff>971550</xdr:colOff>
      <xdr:row>629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xmlns="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647</xdr:row>
      <xdr:rowOff>0</xdr:rowOff>
    </xdr:from>
    <xdr:to>
      <xdr:col>10</xdr:col>
      <xdr:colOff>12700</xdr:colOff>
      <xdr:row>655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xmlns="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123824</xdr:colOff>
      <xdr:row>694</xdr:row>
      <xdr:rowOff>13608</xdr:rowOff>
    </xdr:from>
    <xdr:to>
      <xdr:col>5</xdr:col>
      <xdr:colOff>952499</xdr:colOff>
      <xdr:row>704</xdr:row>
      <xdr:rowOff>9525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xmlns="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31297</xdr:colOff>
      <xdr:row>694</xdr:row>
      <xdr:rowOff>0</xdr:rowOff>
    </xdr:from>
    <xdr:to>
      <xdr:col>12</xdr:col>
      <xdr:colOff>628650</xdr:colOff>
      <xdr:row>703</xdr:row>
      <xdr:rowOff>304800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xmlns="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714</xdr:row>
      <xdr:rowOff>0</xdr:rowOff>
    </xdr:from>
    <xdr:to>
      <xdr:col>8</xdr:col>
      <xdr:colOff>0</xdr:colOff>
      <xdr:row>722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xmlns="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731</xdr:row>
      <xdr:rowOff>0</xdr:rowOff>
    </xdr:from>
    <xdr:to>
      <xdr:col>10</xdr:col>
      <xdr:colOff>12700</xdr:colOff>
      <xdr:row>739</xdr:row>
      <xdr:rowOff>0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xmlns="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748</xdr:row>
      <xdr:rowOff>0</xdr:rowOff>
    </xdr:from>
    <xdr:to>
      <xdr:col>8</xdr:col>
      <xdr:colOff>0</xdr:colOff>
      <xdr:row>756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xmlns="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774</xdr:row>
      <xdr:rowOff>0</xdr:rowOff>
    </xdr:from>
    <xdr:to>
      <xdr:col>9</xdr:col>
      <xdr:colOff>952500</xdr:colOff>
      <xdr:row>782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xmlns="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821</xdr:row>
      <xdr:rowOff>13608</xdr:rowOff>
    </xdr:from>
    <xdr:to>
      <xdr:col>6</xdr:col>
      <xdr:colOff>0</xdr:colOff>
      <xdr:row>830</xdr:row>
      <xdr:rowOff>295275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xmlns="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12246</xdr:colOff>
      <xdr:row>821</xdr:row>
      <xdr:rowOff>9525</xdr:rowOff>
    </xdr:from>
    <xdr:to>
      <xdr:col>12</xdr:col>
      <xdr:colOff>657224</xdr:colOff>
      <xdr:row>831</xdr:row>
      <xdr:rowOff>0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xmlns="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841</xdr:row>
      <xdr:rowOff>0</xdr:rowOff>
    </xdr:from>
    <xdr:to>
      <xdr:col>8</xdr:col>
      <xdr:colOff>0</xdr:colOff>
      <xdr:row>849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xmlns="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968</xdr:row>
      <xdr:rowOff>0</xdr:rowOff>
    </xdr:from>
    <xdr:to>
      <xdr:col>8</xdr:col>
      <xdr:colOff>0</xdr:colOff>
      <xdr:row>976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xmlns="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1095</xdr:row>
      <xdr:rowOff>0</xdr:rowOff>
    </xdr:from>
    <xdr:to>
      <xdr:col>8</xdr:col>
      <xdr:colOff>19050</xdr:colOff>
      <xdr:row>1103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xmlns="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1222</xdr:row>
      <xdr:rowOff>0</xdr:rowOff>
    </xdr:from>
    <xdr:to>
      <xdr:col>8</xdr:col>
      <xdr:colOff>0</xdr:colOff>
      <xdr:row>1230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xmlns="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1349</xdr:row>
      <xdr:rowOff>0</xdr:rowOff>
    </xdr:from>
    <xdr:to>
      <xdr:col>8</xdr:col>
      <xdr:colOff>9525</xdr:colOff>
      <xdr:row>1357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xmlns="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123824</xdr:colOff>
      <xdr:row>948</xdr:row>
      <xdr:rowOff>13608</xdr:rowOff>
    </xdr:from>
    <xdr:to>
      <xdr:col>5</xdr:col>
      <xdr:colOff>971549</xdr:colOff>
      <xdr:row>957</xdr:row>
      <xdr:rowOff>276225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xmlns="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40821</xdr:colOff>
      <xdr:row>948</xdr:row>
      <xdr:rowOff>19050</xdr:rowOff>
    </xdr:from>
    <xdr:to>
      <xdr:col>12</xdr:col>
      <xdr:colOff>533399</xdr:colOff>
      <xdr:row>958</xdr:row>
      <xdr:rowOff>9525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xmlns="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1075</xdr:row>
      <xdr:rowOff>13608</xdr:rowOff>
    </xdr:from>
    <xdr:to>
      <xdr:col>5</xdr:col>
      <xdr:colOff>971550</xdr:colOff>
      <xdr:row>1084</xdr:row>
      <xdr:rowOff>304800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xmlns="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19051</xdr:colOff>
      <xdr:row>1075</xdr:row>
      <xdr:rowOff>1</xdr:rowOff>
    </xdr:from>
    <xdr:to>
      <xdr:col>12</xdr:col>
      <xdr:colOff>609600</xdr:colOff>
      <xdr:row>1085</xdr:row>
      <xdr:rowOff>0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xmlns="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1202</xdr:row>
      <xdr:rowOff>13608</xdr:rowOff>
    </xdr:from>
    <xdr:to>
      <xdr:col>5</xdr:col>
      <xdr:colOff>962025</xdr:colOff>
      <xdr:row>1211</xdr:row>
      <xdr:rowOff>276225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xmlns="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31297</xdr:colOff>
      <xdr:row>1202</xdr:row>
      <xdr:rowOff>9526</xdr:rowOff>
    </xdr:from>
    <xdr:to>
      <xdr:col>12</xdr:col>
      <xdr:colOff>628650</xdr:colOff>
      <xdr:row>1211</xdr:row>
      <xdr:rowOff>304801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xmlns="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114300</xdr:colOff>
      <xdr:row>1329</xdr:row>
      <xdr:rowOff>23133</xdr:rowOff>
    </xdr:from>
    <xdr:to>
      <xdr:col>5</xdr:col>
      <xdr:colOff>971550</xdr:colOff>
      <xdr:row>1338</xdr:row>
      <xdr:rowOff>304800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xmlns="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21772</xdr:colOff>
      <xdr:row>1329</xdr:row>
      <xdr:rowOff>9525</xdr:rowOff>
    </xdr:from>
    <xdr:to>
      <xdr:col>12</xdr:col>
      <xdr:colOff>657225</xdr:colOff>
      <xdr:row>1338</xdr:row>
      <xdr:rowOff>295275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xmlns="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858</xdr:row>
      <xdr:rowOff>0</xdr:rowOff>
    </xdr:from>
    <xdr:to>
      <xdr:col>10</xdr:col>
      <xdr:colOff>12700</xdr:colOff>
      <xdr:row>866</xdr:row>
      <xdr:rowOff>0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xmlns="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901</xdr:row>
      <xdr:rowOff>0</xdr:rowOff>
    </xdr:from>
    <xdr:to>
      <xdr:col>10</xdr:col>
      <xdr:colOff>0</xdr:colOff>
      <xdr:row>909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xmlns="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10</xdr:col>
      <xdr:colOff>12700</xdr:colOff>
      <xdr:row>993</xdr:row>
      <xdr:rowOff>0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xmlns="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1112</xdr:row>
      <xdr:rowOff>0</xdr:rowOff>
    </xdr:from>
    <xdr:to>
      <xdr:col>10</xdr:col>
      <xdr:colOff>12700</xdr:colOff>
      <xdr:row>1120</xdr:row>
      <xdr:rowOff>0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xmlns="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1239</xdr:row>
      <xdr:rowOff>0</xdr:rowOff>
    </xdr:from>
    <xdr:to>
      <xdr:col>10</xdr:col>
      <xdr:colOff>12700</xdr:colOff>
      <xdr:row>1247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xmlns="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1366</xdr:row>
      <xdr:rowOff>0</xdr:rowOff>
    </xdr:from>
    <xdr:to>
      <xdr:col>10</xdr:col>
      <xdr:colOff>12700</xdr:colOff>
      <xdr:row>1374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xmlns="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1282</xdr:row>
      <xdr:rowOff>0</xdr:rowOff>
    </xdr:from>
    <xdr:to>
      <xdr:col>9</xdr:col>
      <xdr:colOff>971550</xdr:colOff>
      <xdr:row>1290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xmlns="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1383</xdr:row>
      <xdr:rowOff>0</xdr:rowOff>
    </xdr:from>
    <xdr:to>
      <xdr:col>8</xdr:col>
      <xdr:colOff>0</xdr:colOff>
      <xdr:row>1391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xmlns="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1409</xdr:row>
      <xdr:rowOff>0</xdr:rowOff>
    </xdr:from>
    <xdr:to>
      <xdr:col>9</xdr:col>
      <xdr:colOff>971550</xdr:colOff>
      <xdr:row>1417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xmlns="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875</xdr:row>
      <xdr:rowOff>0</xdr:rowOff>
    </xdr:from>
    <xdr:to>
      <xdr:col>8</xdr:col>
      <xdr:colOff>0</xdr:colOff>
      <xdr:row>882</xdr:row>
      <xdr:rowOff>314324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xmlns="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1002</xdr:row>
      <xdr:rowOff>0</xdr:rowOff>
    </xdr:from>
    <xdr:to>
      <xdr:col>8</xdr:col>
      <xdr:colOff>19050</xdr:colOff>
      <xdr:row>1009</xdr:row>
      <xdr:rowOff>314324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xmlns="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1129</xdr:row>
      <xdr:rowOff>0</xdr:rowOff>
    </xdr:from>
    <xdr:to>
      <xdr:col>8</xdr:col>
      <xdr:colOff>0</xdr:colOff>
      <xdr:row>1137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xmlns="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1256</xdr:row>
      <xdr:rowOff>0</xdr:rowOff>
    </xdr:from>
    <xdr:to>
      <xdr:col>7</xdr:col>
      <xdr:colOff>952500</xdr:colOff>
      <xdr:row>1264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xmlns="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1028</xdr:row>
      <xdr:rowOff>0</xdr:rowOff>
    </xdr:from>
    <xdr:to>
      <xdr:col>9</xdr:col>
      <xdr:colOff>962025</xdr:colOff>
      <xdr:row>1036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xmlns="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1155</xdr:row>
      <xdr:rowOff>0</xdr:rowOff>
    </xdr:from>
    <xdr:to>
      <xdr:col>9</xdr:col>
      <xdr:colOff>962025</xdr:colOff>
      <xdr:row>1163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xmlns="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1458</xdr:row>
      <xdr:rowOff>299352</xdr:rowOff>
    </xdr:from>
    <xdr:to>
      <xdr:col>12</xdr:col>
      <xdr:colOff>409575</xdr:colOff>
      <xdr:row>1468</xdr:row>
      <xdr:rowOff>304800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xmlns="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1516</xdr:row>
      <xdr:rowOff>13607</xdr:rowOff>
    </xdr:from>
    <xdr:to>
      <xdr:col>12</xdr:col>
      <xdr:colOff>590550</xdr:colOff>
      <xdr:row>1526</xdr:row>
      <xdr:rowOff>0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xmlns="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1544</xdr:row>
      <xdr:rowOff>0</xdr:rowOff>
    </xdr:from>
    <xdr:to>
      <xdr:col>7</xdr:col>
      <xdr:colOff>367393</xdr:colOff>
      <xdr:row>1554</xdr:row>
      <xdr:rowOff>0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xmlns="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1544</xdr:row>
      <xdr:rowOff>0</xdr:rowOff>
    </xdr:from>
    <xdr:to>
      <xdr:col>12</xdr:col>
      <xdr:colOff>581025</xdr:colOff>
      <xdr:row>1553</xdr:row>
      <xdr:rowOff>304800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xmlns="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1655</xdr:row>
      <xdr:rowOff>0</xdr:rowOff>
    </xdr:from>
    <xdr:to>
      <xdr:col>12</xdr:col>
      <xdr:colOff>0</xdr:colOff>
      <xdr:row>1655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xmlns="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1642</xdr:row>
      <xdr:rowOff>314324</xdr:rowOff>
    </xdr:from>
    <xdr:to>
      <xdr:col>7</xdr:col>
      <xdr:colOff>367393</xdr:colOff>
      <xdr:row>1652</xdr:row>
      <xdr:rowOff>295275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xmlns="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1643</xdr:row>
      <xdr:rowOff>0</xdr:rowOff>
    </xdr:from>
    <xdr:to>
      <xdr:col>12</xdr:col>
      <xdr:colOff>581025</xdr:colOff>
      <xdr:row>1652</xdr:row>
      <xdr:rowOff>304800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xmlns="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1727</xdr:row>
      <xdr:rowOff>0</xdr:rowOff>
    </xdr:from>
    <xdr:to>
      <xdr:col>7</xdr:col>
      <xdr:colOff>367393</xdr:colOff>
      <xdr:row>1736</xdr:row>
      <xdr:rowOff>295274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xmlns="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27216</xdr:colOff>
      <xdr:row>1727</xdr:row>
      <xdr:rowOff>2</xdr:rowOff>
    </xdr:from>
    <xdr:to>
      <xdr:col>12</xdr:col>
      <xdr:colOff>600076</xdr:colOff>
      <xdr:row>1737</xdr:row>
      <xdr:rowOff>9526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xmlns="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1581</xdr:row>
      <xdr:rowOff>0</xdr:rowOff>
    </xdr:from>
    <xdr:to>
      <xdr:col>7</xdr:col>
      <xdr:colOff>367393</xdr:colOff>
      <xdr:row>1590</xdr:row>
      <xdr:rowOff>295275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xmlns="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1581</xdr:row>
      <xdr:rowOff>1</xdr:rowOff>
    </xdr:from>
    <xdr:to>
      <xdr:col>12</xdr:col>
      <xdr:colOff>533400</xdr:colOff>
      <xdr:row>1591</xdr:row>
      <xdr:rowOff>9525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xmlns="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1592</xdr:row>
      <xdr:rowOff>1</xdr:rowOff>
    </xdr:from>
    <xdr:to>
      <xdr:col>7</xdr:col>
      <xdr:colOff>367393</xdr:colOff>
      <xdr:row>1601</xdr:row>
      <xdr:rowOff>295276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xmlns="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1592</xdr:row>
      <xdr:rowOff>40822</xdr:rowOff>
    </xdr:from>
    <xdr:to>
      <xdr:col>12</xdr:col>
      <xdr:colOff>542925</xdr:colOff>
      <xdr:row>1601</xdr:row>
      <xdr:rowOff>285750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xmlns="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614</xdr:row>
      <xdr:rowOff>12700</xdr:rowOff>
    </xdr:from>
    <xdr:to>
      <xdr:col>12</xdr:col>
      <xdr:colOff>857251</xdr:colOff>
      <xdr:row>619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xmlns="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677</xdr:row>
      <xdr:rowOff>18143</xdr:rowOff>
    </xdr:from>
    <xdr:to>
      <xdr:col>12</xdr:col>
      <xdr:colOff>857250</xdr:colOff>
      <xdr:row>683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xmlns="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741</xdr:row>
      <xdr:rowOff>15875</xdr:rowOff>
    </xdr:from>
    <xdr:to>
      <xdr:col>12</xdr:col>
      <xdr:colOff>843639</xdr:colOff>
      <xdr:row>746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xmlns="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804</xdr:row>
      <xdr:rowOff>29483</xdr:rowOff>
    </xdr:from>
    <xdr:to>
      <xdr:col>12</xdr:col>
      <xdr:colOff>859518</xdr:colOff>
      <xdr:row>810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xmlns="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868</xdr:row>
      <xdr:rowOff>0</xdr:rowOff>
    </xdr:from>
    <xdr:to>
      <xdr:col>12</xdr:col>
      <xdr:colOff>859516</xdr:colOff>
      <xdr:row>873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xmlns="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931</xdr:row>
      <xdr:rowOff>47625</xdr:rowOff>
    </xdr:from>
    <xdr:to>
      <xdr:col>12</xdr:col>
      <xdr:colOff>845909</xdr:colOff>
      <xdr:row>937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xmlns="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995</xdr:row>
      <xdr:rowOff>18143</xdr:rowOff>
    </xdr:from>
    <xdr:to>
      <xdr:col>12</xdr:col>
      <xdr:colOff>843643</xdr:colOff>
      <xdr:row>1000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xmlns="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1059</xdr:row>
      <xdr:rowOff>18143</xdr:rowOff>
    </xdr:from>
    <xdr:to>
      <xdr:col>12</xdr:col>
      <xdr:colOff>857250</xdr:colOff>
      <xdr:row>1064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xmlns="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1122</xdr:row>
      <xdr:rowOff>15875</xdr:rowOff>
    </xdr:from>
    <xdr:to>
      <xdr:col>12</xdr:col>
      <xdr:colOff>830036</xdr:colOff>
      <xdr:row>1127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xmlns="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1185</xdr:row>
      <xdr:rowOff>27215</xdr:rowOff>
    </xdr:from>
    <xdr:to>
      <xdr:col>12</xdr:col>
      <xdr:colOff>859517</xdr:colOff>
      <xdr:row>1191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xmlns="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1249</xdr:row>
      <xdr:rowOff>31750</xdr:rowOff>
    </xdr:from>
    <xdr:to>
      <xdr:col>12</xdr:col>
      <xdr:colOff>832304</xdr:colOff>
      <xdr:row>1254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xmlns="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1312</xdr:row>
      <xdr:rowOff>20411</xdr:rowOff>
    </xdr:from>
    <xdr:to>
      <xdr:col>12</xdr:col>
      <xdr:colOff>857250</xdr:colOff>
      <xdr:row>1318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xmlns="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1376</xdr:row>
      <xdr:rowOff>31750</xdr:rowOff>
    </xdr:from>
    <xdr:to>
      <xdr:col>12</xdr:col>
      <xdr:colOff>832303</xdr:colOff>
      <xdr:row>1381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xmlns="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549</xdr:row>
      <xdr:rowOff>323850</xdr:rowOff>
    </xdr:from>
    <xdr:to>
      <xdr:col>12</xdr:col>
      <xdr:colOff>835477</xdr:colOff>
      <xdr:row>556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xmlns="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114</xdr:row>
      <xdr:rowOff>31751</xdr:rowOff>
    </xdr:from>
    <xdr:to>
      <xdr:col>13</xdr:col>
      <xdr:colOff>27213</xdr:colOff>
      <xdr:row>236</xdr:row>
      <xdr:rowOff>15875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xmlns="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19589751"/>
          <a:ext cx="12514489" cy="19351624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1443</xdr:row>
      <xdr:rowOff>24651</xdr:rowOff>
    </xdr:from>
    <xdr:to>
      <xdr:col>12</xdr:col>
      <xdr:colOff>435230</xdr:colOff>
      <xdr:row>1455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xmlns="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1672</xdr:row>
      <xdr:rowOff>19050</xdr:rowOff>
    </xdr:from>
    <xdr:to>
      <xdr:col>7</xdr:col>
      <xdr:colOff>367393</xdr:colOff>
      <xdr:row>1681</xdr:row>
      <xdr:rowOff>285750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xmlns="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1672</xdr:row>
      <xdr:rowOff>1</xdr:rowOff>
    </xdr:from>
    <xdr:to>
      <xdr:col>12</xdr:col>
      <xdr:colOff>561975</xdr:colOff>
      <xdr:row>1681</xdr:row>
      <xdr:rowOff>295275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xmlns="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1708</xdr:row>
      <xdr:rowOff>2</xdr:rowOff>
    </xdr:from>
    <xdr:to>
      <xdr:col>12</xdr:col>
      <xdr:colOff>638175</xdr:colOff>
      <xdr:row>1717</xdr:row>
      <xdr:rowOff>304801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xmlns="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1708</xdr:row>
      <xdr:rowOff>0</xdr:rowOff>
    </xdr:from>
    <xdr:to>
      <xdr:col>7</xdr:col>
      <xdr:colOff>367393</xdr:colOff>
      <xdr:row>1718</xdr:row>
      <xdr:rowOff>9526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xmlns="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</xdr:col>
      <xdr:colOff>12700</xdr:colOff>
      <xdr:row>251</xdr:row>
      <xdr:rowOff>28575</xdr:rowOff>
    </xdr:from>
    <xdr:to>
      <xdr:col>10</xdr:col>
      <xdr:colOff>971550</xdr:colOff>
      <xdr:row>272</xdr:row>
      <xdr:rowOff>15875</xdr:rowOff>
    </xdr:to>
    <xdr:graphicFrame macro="">
      <xdr:nvGraphicFramePr>
        <xdr:cNvPr id="195" name="Gráfico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</xdr:col>
      <xdr:colOff>0</xdr:colOff>
      <xdr:row>275</xdr:row>
      <xdr:rowOff>0</xdr:rowOff>
    </xdr:from>
    <xdr:to>
      <xdr:col>10</xdr:col>
      <xdr:colOff>971550</xdr:colOff>
      <xdr:row>296</xdr:row>
      <xdr:rowOff>0</xdr:rowOff>
    </xdr:to>
    <xdr:graphicFrame macro="">
      <xdr:nvGraphicFramePr>
        <xdr:cNvPr id="198" name="Gráfico 19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2</xdr:col>
      <xdr:colOff>0</xdr:colOff>
      <xdr:row>298</xdr:row>
      <xdr:rowOff>9525</xdr:rowOff>
    </xdr:from>
    <xdr:to>
      <xdr:col>11</xdr:col>
      <xdr:colOff>9525</xdr:colOff>
      <xdr:row>314</xdr:row>
      <xdr:rowOff>4990</xdr:rowOff>
    </xdr:to>
    <xdr:graphicFrame macro="">
      <xdr:nvGraphicFramePr>
        <xdr:cNvPr id="199" name="Gráfico 19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2</xdr:col>
      <xdr:colOff>0</xdr:colOff>
      <xdr:row>316</xdr:row>
      <xdr:rowOff>0</xdr:rowOff>
    </xdr:from>
    <xdr:to>
      <xdr:col>10</xdr:col>
      <xdr:colOff>962025</xdr:colOff>
      <xdr:row>333</xdr:row>
      <xdr:rowOff>33111</xdr:rowOff>
    </xdr:to>
    <xdr:graphicFrame macro="">
      <xdr:nvGraphicFramePr>
        <xdr:cNvPr id="200" name="Gráfico 19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123824</xdr:colOff>
      <xdr:row>440</xdr:row>
      <xdr:rowOff>0</xdr:rowOff>
    </xdr:from>
    <xdr:to>
      <xdr:col>11</xdr:col>
      <xdr:colOff>952499</xdr:colOff>
      <xdr:row>448</xdr:row>
      <xdr:rowOff>25400</xdr:rowOff>
    </xdr:to>
    <xdr:graphicFrame macro="">
      <xdr:nvGraphicFramePr>
        <xdr:cNvPr id="201" name="Gráfico 20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123824</xdr:colOff>
      <xdr:row>501</xdr:row>
      <xdr:rowOff>0</xdr:rowOff>
    </xdr:from>
    <xdr:to>
      <xdr:col>12</xdr:col>
      <xdr:colOff>9524</xdr:colOff>
      <xdr:row>509</xdr:row>
      <xdr:rowOff>12700</xdr:rowOff>
    </xdr:to>
    <xdr:graphicFrame macro="">
      <xdr:nvGraphicFramePr>
        <xdr:cNvPr id="202" name="Gráfico 20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630</xdr:row>
      <xdr:rowOff>0</xdr:rowOff>
    </xdr:from>
    <xdr:to>
      <xdr:col>12</xdr:col>
      <xdr:colOff>6350</xdr:colOff>
      <xdr:row>638</xdr:row>
      <xdr:rowOff>25400</xdr:rowOff>
    </xdr:to>
    <xdr:graphicFrame macro="">
      <xdr:nvGraphicFramePr>
        <xdr:cNvPr id="204" name="Gráfico 203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656</xdr:row>
      <xdr:rowOff>0</xdr:rowOff>
    </xdr:from>
    <xdr:to>
      <xdr:col>12</xdr:col>
      <xdr:colOff>6350</xdr:colOff>
      <xdr:row>664</xdr:row>
      <xdr:rowOff>12700</xdr:rowOff>
    </xdr:to>
    <xdr:graphicFrame macro="">
      <xdr:nvGraphicFramePr>
        <xdr:cNvPr id="205" name="Gráfico 204">
          <a:extLst>
            <a:ext uri="{FF2B5EF4-FFF2-40B4-BE49-F238E27FC236}">
              <a16:creationId xmlns:a16="http://schemas.microsoft.com/office/drawing/2014/main" xmlns="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757</xdr:row>
      <xdr:rowOff>0</xdr:rowOff>
    </xdr:from>
    <xdr:to>
      <xdr:col>11</xdr:col>
      <xdr:colOff>952500</xdr:colOff>
      <xdr:row>765</xdr:row>
      <xdr:rowOff>1</xdr:rowOff>
    </xdr:to>
    <xdr:graphicFrame macro="">
      <xdr:nvGraphicFramePr>
        <xdr:cNvPr id="130" name="Gráfico 129">
          <a:extLst>
            <a:ext uri="{FF2B5EF4-FFF2-40B4-BE49-F238E27FC236}">
              <a16:creationId xmlns:a16="http://schemas.microsoft.com/office/drawing/2014/main" xmlns="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783</xdr:row>
      <xdr:rowOff>0</xdr:rowOff>
    </xdr:from>
    <xdr:to>
      <xdr:col>11</xdr:col>
      <xdr:colOff>952500</xdr:colOff>
      <xdr:row>790</xdr:row>
      <xdr:rowOff>304800</xdr:rowOff>
    </xdr:to>
    <xdr:graphicFrame macro="">
      <xdr:nvGraphicFramePr>
        <xdr:cNvPr id="203" name="Gráfico 202">
          <a:extLst>
            <a:ext uri="{FF2B5EF4-FFF2-40B4-BE49-F238E27FC236}">
              <a16:creationId xmlns:a16="http://schemas.microsoft.com/office/drawing/2014/main" xmlns="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884</xdr:row>
      <xdr:rowOff>0</xdr:rowOff>
    </xdr:from>
    <xdr:to>
      <xdr:col>11</xdr:col>
      <xdr:colOff>952500</xdr:colOff>
      <xdr:row>892</xdr:row>
      <xdr:rowOff>1</xdr:rowOff>
    </xdr:to>
    <xdr:graphicFrame macro="">
      <xdr:nvGraphicFramePr>
        <xdr:cNvPr id="206" name="Gráfico 205">
          <a:extLst>
            <a:ext uri="{FF2B5EF4-FFF2-40B4-BE49-F238E27FC236}">
              <a16:creationId xmlns:a16="http://schemas.microsoft.com/office/drawing/2014/main" xmlns="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910</xdr:row>
      <xdr:rowOff>0</xdr:rowOff>
    </xdr:from>
    <xdr:to>
      <xdr:col>11</xdr:col>
      <xdr:colOff>952500</xdr:colOff>
      <xdr:row>917</xdr:row>
      <xdr:rowOff>304800</xdr:rowOff>
    </xdr:to>
    <xdr:graphicFrame macro="">
      <xdr:nvGraphicFramePr>
        <xdr:cNvPr id="207" name="Gráfico 206">
          <a:extLst>
            <a:ext uri="{FF2B5EF4-FFF2-40B4-BE49-F238E27FC236}">
              <a16:creationId xmlns:a16="http://schemas.microsoft.com/office/drawing/2014/main" xmlns="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9525</xdr:colOff>
      <xdr:row>1011</xdr:row>
      <xdr:rowOff>9525</xdr:rowOff>
    </xdr:from>
    <xdr:to>
      <xdr:col>11</xdr:col>
      <xdr:colOff>962025</xdr:colOff>
      <xdr:row>1019</xdr:row>
      <xdr:rowOff>9526</xdr:rowOff>
    </xdr:to>
    <xdr:graphicFrame macro="">
      <xdr:nvGraphicFramePr>
        <xdr:cNvPr id="208" name="Gráfico 207">
          <a:extLst>
            <a:ext uri="{FF2B5EF4-FFF2-40B4-BE49-F238E27FC236}">
              <a16:creationId xmlns:a16="http://schemas.microsoft.com/office/drawing/2014/main" xmlns="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1037</xdr:row>
      <xdr:rowOff>0</xdr:rowOff>
    </xdr:from>
    <xdr:to>
      <xdr:col>11</xdr:col>
      <xdr:colOff>952500</xdr:colOff>
      <xdr:row>1044</xdr:row>
      <xdr:rowOff>304800</xdr:rowOff>
    </xdr:to>
    <xdr:graphicFrame macro="">
      <xdr:nvGraphicFramePr>
        <xdr:cNvPr id="209" name="Gráfico 208">
          <a:extLst>
            <a:ext uri="{FF2B5EF4-FFF2-40B4-BE49-F238E27FC236}">
              <a16:creationId xmlns:a16="http://schemas.microsoft.com/office/drawing/2014/main" xmlns="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1138</xdr:row>
      <xdr:rowOff>0</xdr:rowOff>
    </xdr:from>
    <xdr:to>
      <xdr:col>11</xdr:col>
      <xdr:colOff>952500</xdr:colOff>
      <xdr:row>1146</xdr:row>
      <xdr:rowOff>1</xdr:rowOff>
    </xdr:to>
    <xdr:graphicFrame macro="">
      <xdr:nvGraphicFramePr>
        <xdr:cNvPr id="210" name="Gráfico 209">
          <a:extLst>
            <a:ext uri="{FF2B5EF4-FFF2-40B4-BE49-F238E27FC236}">
              <a16:creationId xmlns:a16="http://schemas.microsoft.com/office/drawing/2014/main" xmlns="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1164</xdr:row>
      <xdr:rowOff>0</xdr:rowOff>
    </xdr:from>
    <xdr:to>
      <xdr:col>11</xdr:col>
      <xdr:colOff>952500</xdr:colOff>
      <xdr:row>1171</xdr:row>
      <xdr:rowOff>304800</xdr:rowOff>
    </xdr:to>
    <xdr:graphicFrame macro="">
      <xdr:nvGraphicFramePr>
        <xdr:cNvPr id="211" name="Gráfico 210">
          <a:extLst>
            <a:ext uri="{FF2B5EF4-FFF2-40B4-BE49-F238E27FC236}">
              <a16:creationId xmlns:a16="http://schemas.microsoft.com/office/drawing/2014/main" xmlns="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1265</xdr:row>
      <xdr:rowOff>0</xdr:rowOff>
    </xdr:from>
    <xdr:to>
      <xdr:col>11</xdr:col>
      <xdr:colOff>952500</xdr:colOff>
      <xdr:row>1273</xdr:row>
      <xdr:rowOff>1</xdr:rowOff>
    </xdr:to>
    <xdr:graphicFrame macro="">
      <xdr:nvGraphicFramePr>
        <xdr:cNvPr id="212" name="Gráfico 211">
          <a:extLst>
            <a:ext uri="{FF2B5EF4-FFF2-40B4-BE49-F238E27FC236}">
              <a16:creationId xmlns:a16="http://schemas.microsoft.com/office/drawing/2014/main" xmlns="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1291</xdr:row>
      <xdr:rowOff>0</xdr:rowOff>
    </xdr:from>
    <xdr:to>
      <xdr:col>11</xdr:col>
      <xdr:colOff>952500</xdr:colOff>
      <xdr:row>1298</xdr:row>
      <xdr:rowOff>304800</xdr:rowOff>
    </xdr:to>
    <xdr:graphicFrame macro="">
      <xdr:nvGraphicFramePr>
        <xdr:cNvPr id="213" name="Gráfico 212">
          <a:extLst>
            <a:ext uri="{FF2B5EF4-FFF2-40B4-BE49-F238E27FC236}">
              <a16:creationId xmlns:a16="http://schemas.microsoft.com/office/drawing/2014/main" xmlns="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1392</xdr:row>
      <xdr:rowOff>0</xdr:rowOff>
    </xdr:from>
    <xdr:to>
      <xdr:col>11</xdr:col>
      <xdr:colOff>952500</xdr:colOff>
      <xdr:row>1400</xdr:row>
      <xdr:rowOff>1</xdr:rowOff>
    </xdr:to>
    <xdr:graphicFrame macro="">
      <xdr:nvGraphicFramePr>
        <xdr:cNvPr id="214" name="Gráfico 213">
          <a:extLst>
            <a:ext uri="{FF2B5EF4-FFF2-40B4-BE49-F238E27FC236}">
              <a16:creationId xmlns:a16="http://schemas.microsoft.com/office/drawing/2014/main" xmlns="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1418</xdr:row>
      <xdr:rowOff>0</xdr:rowOff>
    </xdr:from>
    <xdr:to>
      <xdr:col>11</xdr:col>
      <xdr:colOff>952500</xdr:colOff>
      <xdr:row>1425</xdr:row>
      <xdr:rowOff>304800</xdr:rowOff>
    </xdr:to>
    <xdr:graphicFrame macro="">
      <xdr:nvGraphicFramePr>
        <xdr:cNvPr id="215" name="Gráfico 214">
          <a:extLst>
            <a:ext uri="{FF2B5EF4-FFF2-40B4-BE49-F238E27FC236}">
              <a16:creationId xmlns:a16="http://schemas.microsoft.com/office/drawing/2014/main" xmlns="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-%20SECCION%20ESTUDIOS%20TURISTICOS\4.-%20BOLET&#205;N%20DE%20COYUNTURA%20TURISTICA\A&#209;O%202015\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-%20SECCION%20ESTUDIOS%20TURISTICOS\4.-%20BOLET&#205;N%20DE%20COYUNTURA%20TURISTICA\A&#209;O%202016\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-%20SECCION%20ESTUDIOS%20TURISTICOS\4.-%20BOLET&#205;N%20DE%20COYUNTURA%20TURISTICA\A&#209;O%202017\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-%20SECCION%20ESTUDIOS%20TURISTICOS\4.-%20BOLET&#205;N%20DE%20COYUNTURA%20TURISTICA\A&#209;O%202021\9.-%20SEPTIEMBR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TEIEMBRE 2021"/>
      <sheetName val="Hoja1"/>
    </sheetNames>
    <sheetDataSet>
      <sheetData sheetId="0"/>
      <sheetData sheetId="1">
        <row r="3">
          <cell r="A3" t="str">
            <v>Melilla</v>
          </cell>
          <cell r="B3">
            <v>7.3511970921930005E-4</v>
          </cell>
        </row>
        <row r="4">
          <cell r="A4" t="str">
            <v>Ceuta</v>
          </cell>
          <cell r="B4">
            <v>1.1889405317021E-3</v>
          </cell>
        </row>
        <row r="5">
          <cell r="A5" t="str">
            <v>Baleares (Islas)</v>
          </cell>
          <cell r="B5">
            <v>8.0896717705543006E-3</v>
          </cell>
        </row>
        <row r="6">
          <cell r="A6" t="str">
            <v>Canarias</v>
          </cell>
          <cell r="B6">
            <v>9.2619151205131003E-3</v>
          </cell>
        </row>
        <row r="7">
          <cell r="A7" t="str">
            <v>Rioja (La)</v>
          </cell>
          <cell r="B7">
            <v>1.2610973806198999E-2</v>
          </cell>
        </row>
        <row r="8">
          <cell r="A8" t="str">
            <v>Murcia (Región de)</v>
          </cell>
          <cell r="B8">
            <v>1.7428546742362001E-2</v>
          </cell>
        </row>
        <row r="9">
          <cell r="A9" t="str">
            <v>Navarra (Comunidad Foral de)</v>
          </cell>
          <cell r="B9">
            <v>2.1284306274793999E-2</v>
          </cell>
        </row>
        <row r="10">
          <cell r="A10" t="str">
            <v>Extremadura</v>
          </cell>
          <cell r="B10">
            <v>2.4622203049526999E-2</v>
          </cell>
        </row>
        <row r="11">
          <cell r="A11" t="str">
            <v>Aragón</v>
          </cell>
          <cell r="B11">
            <v>2.6230981849889999E-2</v>
          </cell>
        </row>
        <row r="12">
          <cell r="A12" t="str">
            <v>Cantabria</v>
          </cell>
          <cell r="B12">
            <v>3.5591980773102001E-2</v>
          </cell>
        </row>
        <row r="13">
          <cell r="A13" t="str">
            <v>Castilla - La Mancha</v>
          </cell>
          <cell r="B13">
            <v>4.5705426464886997E-2</v>
          </cell>
        </row>
        <row r="14">
          <cell r="A14" t="str">
            <v>Asturias (Principado de)</v>
          </cell>
          <cell r="B14">
            <v>4.9666796999556E-2</v>
          </cell>
        </row>
        <row r="15">
          <cell r="A15" t="str">
            <v>Galicia</v>
          </cell>
          <cell r="B15">
            <v>5.7436473240997002E-2</v>
          </cell>
        </row>
        <row r="16">
          <cell r="A16" t="str">
            <v>Comunidad Valenciana</v>
          </cell>
          <cell r="B16">
            <v>6.1322533141542998E-2</v>
          </cell>
        </row>
        <row r="17">
          <cell r="A17" t="str">
            <v>País Vasco</v>
          </cell>
          <cell r="B17">
            <v>6.6143431922859999E-2</v>
          </cell>
        </row>
        <row r="18">
          <cell r="A18" t="str">
            <v>Cataluña</v>
          </cell>
          <cell r="B18">
            <v>8.2726745156882997E-2</v>
          </cell>
        </row>
        <row r="19">
          <cell r="A19" t="str">
            <v>Andalucía</v>
          </cell>
          <cell r="B19">
            <v>8.9884800530217995E-2</v>
          </cell>
        </row>
        <row r="20">
          <cell r="A20" t="str">
            <v>Castilla y León</v>
          </cell>
          <cell r="B20">
            <v>0.12961748707362</v>
          </cell>
        </row>
        <row r="21">
          <cell r="A21" t="str">
            <v>Madrid (Comunidad de)</v>
          </cell>
          <cell r="B21">
            <v>0.26045166584156998</v>
          </cell>
        </row>
        <row r="25">
          <cell r="A25" t="str">
            <v>Melilla</v>
          </cell>
          <cell r="B25">
            <v>5.6941536271570001E-4</v>
          </cell>
        </row>
        <row r="26">
          <cell r="A26" t="str">
            <v>Ceuta</v>
          </cell>
          <cell r="B26">
            <v>8.9145121173538999E-4</v>
          </cell>
        </row>
        <row r="27">
          <cell r="A27" t="str">
            <v>Baleares (Islas)</v>
          </cell>
          <cell r="B27">
            <v>6.1119032406024001E-3</v>
          </cell>
        </row>
        <row r="28">
          <cell r="A28" t="str">
            <v>Canarias</v>
          </cell>
          <cell r="B28">
            <v>7.2824734705750002E-3</v>
          </cell>
        </row>
        <row r="29">
          <cell r="A29" t="str">
            <v>Rioja (La)</v>
          </cell>
          <cell r="B29">
            <v>1.0461304705940999E-2</v>
          </cell>
        </row>
        <row r="30">
          <cell r="A30" t="str">
            <v>Murcia (Región de)</v>
          </cell>
          <cell r="B30">
            <v>1.5382735679547999E-2</v>
          </cell>
        </row>
        <row r="31">
          <cell r="A31" t="str">
            <v>Navarra (Comunidad Foral de)</v>
          </cell>
          <cell r="B31">
            <v>1.7612189088264001E-2</v>
          </cell>
        </row>
        <row r="32">
          <cell r="A32" t="str">
            <v>Extremadura</v>
          </cell>
          <cell r="B32">
            <v>2.1219997784924002E-2</v>
          </cell>
        </row>
        <row r="33">
          <cell r="A33" t="str">
            <v>Aragón</v>
          </cell>
          <cell r="B33">
            <v>2.1798424881406001E-2</v>
          </cell>
        </row>
        <row r="34">
          <cell r="A34" t="str">
            <v>Cantabria</v>
          </cell>
          <cell r="B34">
            <v>2.9161058877370999E-2</v>
          </cell>
        </row>
        <row r="35">
          <cell r="A35" t="str">
            <v>Castilla - La Mancha</v>
          </cell>
          <cell r="B35">
            <v>3.9939148661429003E-2</v>
          </cell>
        </row>
        <row r="36">
          <cell r="A36" t="str">
            <v>Asturias (Principado de)</v>
          </cell>
          <cell r="B36">
            <v>5.6844479976543003E-2</v>
          </cell>
        </row>
        <row r="37">
          <cell r="A37" t="str">
            <v>Comunidad Valenciana</v>
          </cell>
          <cell r="B37">
            <v>5.7188851242754003E-2</v>
          </cell>
        </row>
        <row r="38">
          <cell r="A38" t="str">
            <v>Galicia</v>
          </cell>
          <cell r="B38">
            <v>5.7980803741025003E-2</v>
          </cell>
        </row>
        <row r="39">
          <cell r="A39" t="str">
            <v>País Vasco</v>
          </cell>
          <cell r="B39">
            <v>6.4187092236356005E-2</v>
          </cell>
        </row>
        <row r="40">
          <cell r="A40" t="str">
            <v>Cataluña</v>
          </cell>
          <cell r="B40">
            <v>7.5096839243309996E-2</v>
          </cell>
        </row>
        <row r="41">
          <cell r="A41" t="str">
            <v>Andalucía</v>
          </cell>
          <cell r="B41">
            <v>7.7461573409743995E-2</v>
          </cell>
        </row>
        <row r="42">
          <cell r="A42" t="str">
            <v>Castilla y León</v>
          </cell>
          <cell r="B42">
            <v>0.19748503607987</v>
          </cell>
        </row>
        <row r="43">
          <cell r="A43" t="str">
            <v>Madrid (Comunidad de)</v>
          </cell>
          <cell r="B43">
            <v>0.24332522110589</v>
          </cell>
        </row>
        <row r="47">
          <cell r="A47" t="str">
            <v>Resto de América</v>
          </cell>
          <cell r="B47">
            <v>3.8677241391636002E-2</v>
          </cell>
        </row>
        <row r="48">
          <cell r="A48" t="str">
            <v>Resto del mundo</v>
          </cell>
          <cell r="B48">
            <v>3.3753065235840998E-2</v>
          </cell>
        </row>
        <row r="49">
          <cell r="A49" t="str">
            <v>Resto de Europa</v>
          </cell>
          <cell r="B49">
            <v>9.8255721603106999E-2</v>
          </cell>
        </row>
        <row r="50">
          <cell r="A50" t="str">
            <v>Japón</v>
          </cell>
          <cell r="B50">
            <v>2.3891317774992998E-3</v>
          </cell>
        </row>
        <row r="51">
          <cell r="A51" t="str">
            <v>China</v>
          </cell>
          <cell r="B51">
            <v>5.1203383303347998E-3</v>
          </cell>
        </row>
        <row r="52">
          <cell r="A52" t="str">
            <v>Canadá</v>
          </cell>
          <cell r="B52">
            <v>9.6960338967686001E-3</v>
          </cell>
        </row>
        <row r="53">
          <cell r="A53" t="str">
            <v>Brasil</v>
          </cell>
          <cell r="B53">
            <v>1.1284051342546E-2</v>
          </cell>
        </row>
        <row r="54">
          <cell r="A54" t="str">
            <v>Méjico</v>
          </cell>
          <cell r="B54">
            <v>1.9695955304429E-2</v>
          </cell>
        </row>
        <row r="55">
          <cell r="A55" t="str">
            <v>Italia</v>
          </cell>
          <cell r="B55">
            <v>5.7245646388084E-2</v>
          </cell>
        </row>
        <row r="56">
          <cell r="A56" t="str">
            <v>EEUU</v>
          </cell>
          <cell r="B56">
            <v>8.3437598812373004E-2</v>
          </cell>
        </row>
        <row r="57">
          <cell r="A57" t="str">
            <v>Alemania</v>
          </cell>
          <cell r="B57">
            <v>0.107271854242</v>
          </cell>
        </row>
        <row r="58">
          <cell r="A58" t="str">
            <v>Benelux (Bélgica, Holanda y Luxemburgo)</v>
          </cell>
          <cell r="B58">
            <v>0.10755961202084</v>
          </cell>
        </row>
        <row r="59">
          <cell r="A59" t="str">
            <v>Reino Unido</v>
          </cell>
          <cell r="B59">
            <v>0.11209516951022</v>
          </cell>
        </row>
        <row r="60">
          <cell r="A60" t="str">
            <v>Portugal</v>
          </cell>
          <cell r="B60">
            <v>0.11556627019163999</v>
          </cell>
        </row>
        <row r="61">
          <cell r="A61" t="str">
            <v>Francia</v>
          </cell>
          <cell r="B61">
            <v>0.19795230995269</v>
          </cell>
        </row>
        <row r="65">
          <cell r="A65" t="str">
            <v>Resto de América</v>
          </cell>
          <cell r="B65">
            <v>3.9807466345953002E-2</v>
          </cell>
        </row>
        <row r="66">
          <cell r="A66" t="str">
            <v>Resto del mundo</v>
          </cell>
          <cell r="B66">
            <v>3.989607624983E-2</v>
          </cell>
        </row>
        <row r="67">
          <cell r="A67" t="str">
            <v>Resto de Europa</v>
          </cell>
          <cell r="B67">
            <v>0.10034705953917999</v>
          </cell>
        </row>
        <row r="68">
          <cell r="A68" t="str">
            <v>Japón</v>
          </cell>
          <cell r="B68">
            <v>4.8244167791847998E-3</v>
          </cell>
        </row>
        <row r="69">
          <cell r="A69" t="str">
            <v>Canadá</v>
          </cell>
          <cell r="B69">
            <v>5.4297052486212E-3</v>
          </cell>
        </row>
        <row r="70">
          <cell r="A70" t="str">
            <v>China</v>
          </cell>
          <cell r="B70">
            <v>7.7640525758784001E-3</v>
          </cell>
        </row>
        <row r="71">
          <cell r="A71" t="str">
            <v>Brasil</v>
          </cell>
          <cell r="B71">
            <v>9.5933119168302994E-3</v>
          </cell>
        </row>
        <row r="72">
          <cell r="A72" t="str">
            <v>Méjico</v>
          </cell>
          <cell r="B72">
            <v>1.6536854900576999E-2</v>
          </cell>
        </row>
        <row r="73">
          <cell r="A73" t="str">
            <v>EEUU</v>
          </cell>
          <cell r="B73">
            <v>4.9545657587506002E-2</v>
          </cell>
        </row>
        <row r="74">
          <cell r="A74" t="str">
            <v>Italia</v>
          </cell>
          <cell r="B74">
            <v>5.8077278406177997E-2</v>
          </cell>
        </row>
        <row r="75">
          <cell r="A75" t="str">
            <v>Alemania</v>
          </cell>
          <cell r="B75">
            <v>8.5142650812792001E-2</v>
          </cell>
        </row>
        <row r="76">
          <cell r="A76" t="str">
            <v>Reino Unido</v>
          </cell>
          <cell r="B76">
            <v>8.8393684203617998E-2</v>
          </cell>
        </row>
        <row r="77">
          <cell r="A77" t="str">
            <v>Benelux (Bélgica, Holanda y Luxemburgo)</v>
          </cell>
          <cell r="B77">
            <v>0.10271222068739</v>
          </cell>
        </row>
        <row r="78">
          <cell r="A78" t="str">
            <v>Portugal</v>
          </cell>
          <cell r="B78">
            <v>0.1543722650879</v>
          </cell>
        </row>
        <row r="79">
          <cell r="A79" t="str">
            <v>Francia</v>
          </cell>
          <cell r="B79">
            <v>0.23755729965856001</v>
          </cell>
        </row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2020</v>
          </cell>
          <cell r="B83">
            <v>440226</v>
          </cell>
          <cell r="C83">
            <v>530752</v>
          </cell>
          <cell r="D83">
            <v>223135</v>
          </cell>
          <cell r="E83">
            <v>0</v>
          </cell>
          <cell r="F83">
            <v>12656</v>
          </cell>
          <cell r="G83">
            <v>96672</v>
          </cell>
          <cell r="H83">
            <v>437556</v>
          </cell>
          <cell r="I83">
            <v>516707</v>
          </cell>
          <cell r="J83">
            <v>292947</v>
          </cell>
          <cell r="K83">
            <v>205905</v>
          </cell>
          <cell r="L83">
            <v>88453</v>
          </cell>
          <cell r="M83">
            <v>79551</v>
          </cell>
        </row>
        <row r="84">
          <cell r="A84" t="str">
            <v>AÑO 2021</v>
          </cell>
          <cell r="B84">
            <v>57114</v>
          </cell>
          <cell r="C84">
            <v>67786</v>
          </cell>
          <cell r="D84">
            <v>136280</v>
          </cell>
          <cell r="E84">
            <v>157426</v>
          </cell>
          <cell r="F84">
            <v>242658</v>
          </cell>
          <cell r="G84">
            <v>405990</v>
          </cell>
          <cell r="H84">
            <v>644699</v>
          </cell>
          <cell r="I84">
            <v>1012502</v>
          </cell>
          <cell r="J84">
            <v>671496</v>
          </cell>
          <cell r="K84"/>
          <cell r="L84"/>
          <cell r="M84"/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2020</v>
          </cell>
          <cell r="B88">
            <v>721404</v>
          </cell>
          <cell r="C88">
            <v>852942</v>
          </cell>
          <cell r="D88">
            <v>377922</v>
          </cell>
          <cell r="E88">
            <v>0</v>
          </cell>
          <cell r="F88">
            <v>40337</v>
          </cell>
          <cell r="G88">
            <v>185143</v>
          </cell>
          <cell r="H88">
            <v>870779</v>
          </cell>
          <cell r="I88">
            <v>1149010</v>
          </cell>
          <cell r="J88">
            <v>490417</v>
          </cell>
          <cell r="K88">
            <v>332813</v>
          </cell>
          <cell r="L88">
            <v>160643</v>
          </cell>
          <cell r="M88">
            <v>144045</v>
          </cell>
        </row>
        <row r="89">
          <cell r="A89" t="str">
            <v>AÑO 2021</v>
          </cell>
          <cell r="B89">
            <v>114795</v>
          </cell>
          <cell r="C89">
            <v>129060</v>
          </cell>
          <cell r="D89">
            <v>230578</v>
          </cell>
          <cell r="E89">
            <v>283640</v>
          </cell>
          <cell r="F89">
            <v>417470</v>
          </cell>
          <cell r="G89">
            <v>667576</v>
          </cell>
          <cell r="H89">
            <v>1171284</v>
          </cell>
          <cell r="I89">
            <v>1834134</v>
          </cell>
          <cell r="J89">
            <v>1097438</v>
          </cell>
          <cell r="K89"/>
          <cell r="L89"/>
          <cell r="M89"/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2020</v>
          </cell>
          <cell r="B95">
            <v>338158</v>
          </cell>
          <cell r="C95">
            <v>395133</v>
          </cell>
          <cell r="D95">
            <v>163990</v>
          </cell>
          <cell r="E95">
            <v>0</v>
          </cell>
          <cell r="F95">
            <v>10559</v>
          </cell>
          <cell r="G95">
            <v>65355</v>
          </cell>
          <cell r="H95">
            <v>273321</v>
          </cell>
          <cell r="I95">
            <v>333403</v>
          </cell>
          <cell r="J95">
            <v>209731</v>
          </cell>
          <cell r="K95">
            <v>164809</v>
          </cell>
          <cell r="L95">
            <v>73473</v>
          </cell>
          <cell r="M95">
            <v>64933</v>
          </cell>
        </row>
        <row r="96">
          <cell r="A96" t="str">
            <v>AÑO 2021</v>
          </cell>
          <cell r="B96">
            <v>45926</v>
          </cell>
          <cell r="C96">
            <v>58712</v>
          </cell>
          <cell r="D96">
            <v>112028</v>
          </cell>
          <cell r="E96">
            <v>123418</v>
          </cell>
          <cell r="F96">
            <v>188872</v>
          </cell>
          <cell r="G96">
            <v>307630</v>
          </cell>
          <cell r="H96">
            <v>435484</v>
          </cell>
          <cell r="I96">
            <v>686947</v>
          </cell>
          <cell r="J96">
            <v>490025</v>
          </cell>
          <cell r="K96"/>
          <cell r="L96"/>
          <cell r="M96"/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2020</v>
          </cell>
          <cell r="B100">
            <v>535902</v>
          </cell>
          <cell r="C100">
            <v>607166</v>
          </cell>
          <cell r="D100">
            <v>268143</v>
          </cell>
          <cell r="E100">
            <v>0</v>
          </cell>
          <cell r="F100">
            <v>30083</v>
          </cell>
          <cell r="G100">
            <v>115777</v>
          </cell>
          <cell r="H100">
            <v>435343</v>
          </cell>
          <cell r="I100">
            <v>563996</v>
          </cell>
          <cell r="J100">
            <v>321495</v>
          </cell>
          <cell r="K100">
            <v>254237</v>
          </cell>
          <cell r="L100">
            <v>128476</v>
          </cell>
          <cell r="M100">
            <v>107560</v>
          </cell>
        </row>
        <row r="101">
          <cell r="A101" t="str">
            <v>AÑO 2021</v>
          </cell>
          <cell r="B101">
            <v>86247</v>
          </cell>
          <cell r="C101">
            <v>103742</v>
          </cell>
          <cell r="D101">
            <v>174988</v>
          </cell>
          <cell r="E101">
            <v>201934</v>
          </cell>
          <cell r="F101">
            <v>295180</v>
          </cell>
          <cell r="G101">
            <v>459231</v>
          </cell>
          <cell r="H101">
            <v>666051</v>
          </cell>
          <cell r="I101">
            <v>1036390</v>
          </cell>
          <cell r="J101">
            <v>756781</v>
          </cell>
          <cell r="K101"/>
          <cell r="L101"/>
          <cell r="M101"/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2020</v>
          </cell>
          <cell r="B107">
            <v>8437</v>
          </cell>
          <cell r="C107">
            <v>9817</v>
          </cell>
          <cell r="D107">
            <v>7419</v>
          </cell>
          <cell r="E107">
            <v>0</v>
          </cell>
          <cell r="F107">
            <v>293</v>
          </cell>
          <cell r="G107">
            <v>1778</v>
          </cell>
          <cell r="H107">
            <v>7603</v>
          </cell>
          <cell r="I107">
            <v>8963</v>
          </cell>
          <cell r="J107">
            <v>7161</v>
          </cell>
          <cell r="K107">
            <v>3788</v>
          </cell>
          <cell r="L107">
            <v>1526</v>
          </cell>
          <cell r="M107">
            <v>1238</v>
          </cell>
        </row>
        <row r="108">
          <cell r="A108" t="str">
            <v>AÑO 2021</v>
          </cell>
          <cell r="B108">
            <v>1269</v>
          </cell>
          <cell r="C108">
            <v>1156</v>
          </cell>
          <cell r="D108">
            <v>1818</v>
          </cell>
          <cell r="E108">
            <v>2455</v>
          </cell>
          <cell r="F108">
            <v>3553</v>
          </cell>
          <cell r="G108">
            <v>6806</v>
          </cell>
          <cell r="H108">
            <v>7503</v>
          </cell>
          <cell r="I108">
            <v>16468</v>
          </cell>
          <cell r="J108">
            <v>11709</v>
          </cell>
          <cell r="K108"/>
          <cell r="L108"/>
          <cell r="M108"/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2020</v>
          </cell>
          <cell r="B112">
            <v>24298</v>
          </cell>
          <cell r="C112">
            <v>22084</v>
          </cell>
          <cell r="D112">
            <v>14336</v>
          </cell>
          <cell r="E112">
            <v>0</v>
          </cell>
          <cell r="F112">
            <v>3069</v>
          </cell>
          <cell r="G112">
            <v>5579</v>
          </cell>
          <cell r="H112">
            <v>14008</v>
          </cell>
          <cell r="I112">
            <v>16246</v>
          </cell>
          <cell r="J112">
            <v>13676</v>
          </cell>
          <cell r="K112">
            <v>7648</v>
          </cell>
          <cell r="L112">
            <v>4331</v>
          </cell>
          <cell r="M112">
            <v>3669</v>
          </cell>
        </row>
        <row r="113">
          <cell r="A113" t="str">
            <v>AÑO 2021</v>
          </cell>
          <cell r="B113">
            <v>3268</v>
          </cell>
          <cell r="C113">
            <v>3345</v>
          </cell>
          <cell r="D113">
            <v>6429</v>
          </cell>
          <cell r="E113">
            <v>6123</v>
          </cell>
          <cell r="F113">
            <v>9655</v>
          </cell>
          <cell r="G113">
            <v>14450</v>
          </cell>
          <cell r="H113">
            <v>14910</v>
          </cell>
          <cell r="I113">
            <v>27061</v>
          </cell>
          <cell r="J113">
            <v>25300</v>
          </cell>
          <cell r="K113"/>
          <cell r="L113"/>
          <cell r="M113"/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2020</v>
          </cell>
          <cell r="B120">
            <v>49718</v>
          </cell>
          <cell r="C120">
            <v>66943</v>
          </cell>
          <cell r="D120">
            <v>23099</v>
          </cell>
          <cell r="E120">
            <v>0</v>
          </cell>
          <cell r="F120">
            <v>648</v>
          </cell>
          <cell r="G120">
            <v>11081</v>
          </cell>
          <cell r="H120">
            <v>73573</v>
          </cell>
          <cell r="I120">
            <v>81225</v>
          </cell>
          <cell r="J120">
            <v>39769</v>
          </cell>
          <cell r="K120">
            <v>21047</v>
          </cell>
          <cell r="L120">
            <v>5014</v>
          </cell>
          <cell r="M120">
            <v>7312</v>
          </cell>
        </row>
        <row r="121">
          <cell r="A121" t="str">
            <v>AÑO 2021</v>
          </cell>
          <cell r="B121">
            <v>3374</v>
          </cell>
          <cell r="C121">
            <v>3513</v>
          </cell>
          <cell r="D121">
            <v>11511</v>
          </cell>
          <cell r="E121">
            <v>15359</v>
          </cell>
          <cell r="F121">
            <v>25587</v>
          </cell>
          <cell r="G121">
            <v>39627</v>
          </cell>
          <cell r="H121">
            <v>96991</v>
          </cell>
          <cell r="I121">
            <v>158931</v>
          </cell>
          <cell r="J121">
            <v>88286</v>
          </cell>
          <cell r="K121"/>
          <cell r="L121"/>
          <cell r="M121"/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2020</v>
          </cell>
          <cell r="B125">
            <v>82408</v>
          </cell>
          <cell r="C125">
            <v>115350</v>
          </cell>
          <cell r="D125">
            <v>37658</v>
          </cell>
          <cell r="E125">
            <v>0</v>
          </cell>
          <cell r="F125">
            <v>1812</v>
          </cell>
          <cell r="G125">
            <v>23157</v>
          </cell>
          <cell r="H125">
            <v>199755</v>
          </cell>
          <cell r="I125">
            <v>283744</v>
          </cell>
          <cell r="J125">
            <v>78812</v>
          </cell>
          <cell r="K125">
            <v>39101</v>
          </cell>
          <cell r="L125">
            <v>8388</v>
          </cell>
          <cell r="M125">
            <v>14158</v>
          </cell>
        </row>
        <row r="126">
          <cell r="A126" t="str">
            <v>AÑO 2021</v>
          </cell>
          <cell r="B126">
            <v>7649</v>
          </cell>
          <cell r="C126">
            <v>8259</v>
          </cell>
          <cell r="D126">
            <v>23235</v>
          </cell>
          <cell r="E126">
            <v>30482</v>
          </cell>
          <cell r="F126">
            <v>46524</v>
          </cell>
          <cell r="G126">
            <v>72268</v>
          </cell>
          <cell r="H126">
            <v>230258</v>
          </cell>
          <cell r="I126">
            <v>405040</v>
          </cell>
          <cell r="J126">
            <v>155719</v>
          </cell>
          <cell r="K126"/>
          <cell r="L126"/>
          <cell r="M126"/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2020</v>
          </cell>
          <cell r="B132">
            <v>5028</v>
          </cell>
          <cell r="C132">
            <v>5147</v>
          </cell>
          <cell r="D132">
            <v>3707</v>
          </cell>
          <cell r="E132">
            <v>0</v>
          </cell>
          <cell r="F132">
            <v>124</v>
          </cell>
          <cell r="G132">
            <v>6699</v>
          </cell>
          <cell r="H132">
            <v>37894</v>
          </cell>
          <cell r="I132">
            <v>44784</v>
          </cell>
          <cell r="J132">
            <v>12040</v>
          </cell>
          <cell r="K132">
            <v>2719</v>
          </cell>
          <cell r="L132">
            <v>513</v>
          </cell>
          <cell r="M132">
            <v>124</v>
          </cell>
        </row>
        <row r="133">
          <cell r="A133" t="str">
            <v>AÑO 2021</v>
          </cell>
          <cell r="B133">
            <v>42</v>
          </cell>
          <cell r="C133">
            <v>127</v>
          </cell>
          <cell r="D133">
            <v>2213</v>
          </cell>
          <cell r="E133">
            <v>2549</v>
          </cell>
          <cell r="F133">
            <v>6340</v>
          </cell>
          <cell r="G133">
            <v>19723</v>
          </cell>
          <cell r="H133">
            <v>46151</v>
          </cell>
          <cell r="I133">
            <v>64800</v>
          </cell>
          <cell r="J133">
            <v>18665</v>
          </cell>
          <cell r="K133"/>
          <cell r="L133"/>
          <cell r="M133"/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2020</v>
          </cell>
          <cell r="B137">
            <v>6116</v>
          </cell>
          <cell r="C137">
            <v>8733</v>
          </cell>
          <cell r="D137">
            <v>5803</v>
          </cell>
          <cell r="E137">
            <v>0</v>
          </cell>
          <cell r="F137">
            <v>238</v>
          </cell>
          <cell r="G137">
            <v>14218</v>
          </cell>
          <cell r="H137">
            <v>107218</v>
          </cell>
          <cell r="I137">
            <v>150261</v>
          </cell>
          <cell r="J137">
            <v>23411</v>
          </cell>
          <cell r="K137">
            <v>4891</v>
          </cell>
          <cell r="L137">
            <v>915</v>
          </cell>
          <cell r="M137">
            <v>195</v>
          </cell>
        </row>
        <row r="138">
          <cell r="A138" t="str">
            <v>AÑO 2021</v>
          </cell>
          <cell r="B138">
            <v>70</v>
          </cell>
          <cell r="C138">
            <v>210</v>
          </cell>
          <cell r="D138">
            <v>3837</v>
          </cell>
          <cell r="E138">
            <v>6500</v>
          </cell>
          <cell r="F138">
            <v>18608</v>
          </cell>
          <cell r="G138">
            <v>56433</v>
          </cell>
          <cell r="H138">
            <v>108957</v>
          </cell>
          <cell r="I138">
            <v>166883</v>
          </cell>
          <cell r="J138">
            <v>45306</v>
          </cell>
          <cell r="K138"/>
          <cell r="L138"/>
          <cell r="M138"/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2020</v>
          </cell>
          <cell r="B144">
            <v>4663</v>
          </cell>
          <cell r="C144">
            <v>5508</v>
          </cell>
          <cell r="D144">
            <v>2957</v>
          </cell>
          <cell r="E144">
            <v>0</v>
          </cell>
          <cell r="F144">
            <v>0</v>
          </cell>
          <cell r="G144">
            <v>281</v>
          </cell>
          <cell r="H144">
            <v>9577</v>
          </cell>
          <cell r="I144">
            <v>7719</v>
          </cell>
          <cell r="J144">
            <v>5033</v>
          </cell>
          <cell r="K144">
            <v>2605</v>
          </cell>
          <cell r="L144">
            <v>530</v>
          </cell>
          <cell r="M144">
            <v>146</v>
          </cell>
        </row>
        <row r="145">
          <cell r="A145" t="str">
            <v>AÑO 2021</v>
          </cell>
          <cell r="B145">
            <v>55</v>
          </cell>
          <cell r="C145">
            <v>54</v>
          </cell>
          <cell r="D145">
            <v>273</v>
          </cell>
          <cell r="E145">
            <v>707</v>
          </cell>
          <cell r="F145">
            <v>2129</v>
          </cell>
          <cell r="G145">
            <v>5992</v>
          </cell>
          <cell r="H145">
            <v>18210</v>
          </cell>
          <cell r="I145">
            <v>23267</v>
          </cell>
          <cell r="J145">
            <v>21245</v>
          </cell>
          <cell r="K145"/>
          <cell r="L145"/>
          <cell r="M145"/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2020</v>
          </cell>
          <cell r="B149">
            <v>8108</v>
          </cell>
          <cell r="C149">
            <v>10625</v>
          </cell>
          <cell r="D149">
            <v>4036</v>
          </cell>
          <cell r="E149">
            <v>0</v>
          </cell>
          <cell r="F149">
            <v>0</v>
          </cell>
          <cell r="G149">
            <v>1008</v>
          </cell>
          <cell r="H149">
            <v>15201</v>
          </cell>
          <cell r="I149">
            <v>10398</v>
          </cell>
          <cell r="J149">
            <v>7198</v>
          </cell>
          <cell r="K149">
            <v>3494</v>
          </cell>
          <cell r="L149">
            <v>806</v>
          </cell>
          <cell r="M149">
            <v>468</v>
          </cell>
        </row>
        <row r="150">
          <cell r="A150" t="str">
            <v>AÑO 2021</v>
          </cell>
          <cell r="B150">
            <v>207</v>
          </cell>
          <cell r="C150">
            <v>227</v>
          </cell>
          <cell r="D150">
            <v>534</v>
          </cell>
          <cell r="E150">
            <v>1562</v>
          </cell>
          <cell r="F150">
            <v>3172</v>
          </cell>
          <cell r="G150">
            <v>7934</v>
          </cell>
          <cell r="H150">
            <v>29141</v>
          </cell>
          <cell r="I150">
            <v>37141</v>
          </cell>
          <cell r="J150">
            <v>24951</v>
          </cell>
          <cell r="K150"/>
          <cell r="L150"/>
          <cell r="M150"/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2020</v>
          </cell>
          <cell r="B157">
            <v>22801</v>
          </cell>
          <cell r="C157">
            <v>31044</v>
          </cell>
          <cell r="D157">
            <v>11837</v>
          </cell>
          <cell r="E157">
            <v>0</v>
          </cell>
          <cell r="F157">
            <v>659</v>
          </cell>
          <cell r="G157">
            <v>8557</v>
          </cell>
          <cell r="H157">
            <v>22301</v>
          </cell>
          <cell r="I157">
            <v>24477</v>
          </cell>
          <cell r="J157">
            <v>9427</v>
          </cell>
          <cell r="K157">
            <v>5097</v>
          </cell>
          <cell r="L157">
            <v>2763</v>
          </cell>
          <cell r="M157">
            <v>3013</v>
          </cell>
        </row>
        <row r="158">
          <cell r="A158" t="str">
            <v>AÑO 2021</v>
          </cell>
          <cell r="B158">
            <v>2517</v>
          </cell>
          <cell r="C158">
            <v>1512</v>
          </cell>
          <cell r="D158">
            <v>2778</v>
          </cell>
          <cell r="E158">
            <v>5510</v>
          </cell>
          <cell r="F158">
            <v>8449</v>
          </cell>
          <cell r="G158">
            <v>15743</v>
          </cell>
          <cell r="H158">
            <v>24182</v>
          </cell>
          <cell r="I158">
            <v>33887</v>
          </cell>
          <cell r="J158">
            <v>25537</v>
          </cell>
          <cell r="K158"/>
          <cell r="L158"/>
          <cell r="M158"/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2020</v>
          </cell>
          <cell r="B162">
            <v>40173</v>
          </cell>
          <cell r="C162">
            <v>55206</v>
          </cell>
          <cell r="D162">
            <v>24151</v>
          </cell>
          <cell r="E162">
            <v>0</v>
          </cell>
          <cell r="F162">
            <v>3546</v>
          </cell>
          <cell r="G162">
            <v>18482</v>
          </cell>
          <cell r="H162">
            <v>59901</v>
          </cell>
          <cell r="I162">
            <v>74375</v>
          </cell>
          <cell r="J162">
            <v>24213</v>
          </cell>
          <cell r="K162">
            <v>10631</v>
          </cell>
          <cell r="L162">
            <v>7539</v>
          </cell>
          <cell r="M162">
            <v>10879</v>
          </cell>
        </row>
        <row r="163">
          <cell r="A163" t="str">
            <v>AÑO 2021</v>
          </cell>
          <cell r="B163">
            <v>8204</v>
          </cell>
          <cell r="C163">
            <v>6874</v>
          </cell>
          <cell r="D163">
            <v>8246</v>
          </cell>
          <cell r="E163">
            <v>16970</v>
          </cell>
          <cell r="F163">
            <v>24741</v>
          </cell>
          <cell r="G163">
            <v>34135</v>
          </cell>
          <cell r="H163">
            <v>76432</v>
          </cell>
          <cell r="I163">
            <v>90719</v>
          </cell>
          <cell r="J163">
            <v>52585</v>
          </cell>
          <cell r="K163"/>
          <cell r="L163"/>
          <cell r="M163"/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2020</v>
          </cell>
          <cell r="B169">
            <v>11421</v>
          </cell>
          <cell r="C169">
            <v>17160</v>
          </cell>
          <cell r="D169">
            <v>10126</v>
          </cell>
          <cell r="E169">
            <v>0</v>
          </cell>
          <cell r="F169">
            <v>373</v>
          </cell>
          <cell r="G169">
            <v>2921</v>
          </cell>
          <cell r="H169">
            <v>13287</v>
          </cell>
          <cell r="I169">
            <v>16136</v>
          </cell>
          <cell r="J169">
            <v>9786</v>
          </cell>
          <cell r="K169">
            <v>5840</v>
          </cell>
          <cell r="L169">
            <v>4634</v>
          </cell>
          <cell r="M169">
            <v>2785</v>
          </cell>
        </row>
        <row r="170">
          <cell r="A170" t="str">
            <v>AÑO 2021</v>
          </cell>
          <cell r="B170">
            <v>3931</v>
          </cell>
          <cell r="C170">
            <v>2712</v>
          </cell>
          <cell r="D170">
            <v>5659</v>
          </cell>
          <cell r="E170">
            <v>7428</v>
          </cell>
          <cell r="F170">
            <v>7728</v>
          </cell>
          <cell r="G170">
            <v>10469</v>
          </cell>
          <cell r="H170">
            <v>16178</v>
          </cell>
          <cell r="I170">
            <v>28202</v>
          </cell>
          <cell r="J170">
            <v>16029</v>
          </cell>
          <cell r="K170"/>
          <cell r="L170"/>
          <cell r="M170"/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2020</v>
          </cell>
          <cell r="B174">
            <v>24399</v>
          </cell>
          <cell r="C174">
            <v>33778</v>
          </cell>
          <cell r="D174">
            <v>23795</v>
          </cell>
          <cell r="E174">
            <v>0</v>
          </cell>
          <cell r="F174">
            <v>1589</v>
          </cell>
          <cell r="G174">
            <v>6922</v>
          </cell>
          <cell r="H174">
            <v>39353</v>
          </cell>
          <cell r="I174">
            <v>49990</v>
          </cell>
          <cell r="J174">
            <v>21612</v>
          </cell>
          <cell r="K174">
            <v>12811</v>
          </cell>
          <cell r="L174">
            <v>10188</v>
          </cell>
          <cell r="M174">
            <v>7116</v>
          </cell>
        </row>
        <row r="175">
          <cell r="A175" t="str">
            <v>AÑO 2021</v>
          </cell>
          <cell r="B175">
            <v>9150</v>
          </cell>
          <cell r="C175">
            <v>6403</v>
          </cell>
          <cell r="D175">
            <v>13309</v>
          </cell>
          <cell r="E175">
            <v>20069</v>
          </cell>
          <cell r="F175">
            <v>19590</v>
          </cell>
          <cell r="G175">
            <v>23125</v>
          </cell>
          <cell r="H175">
            <v>45535</v>
          </cell>
          <cell r="I175">
            <v>70900</v>
          </cell>
          <cell r="J175">
            <v>36796</v>
          </cell>
          <cell r="K175"/>
          <cell r="L175"/>
          <cell r="M175"/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0"/>
  <sheetViews>
    <sheetView tabSelected="1" view="pageBreakPreview" topLeftCell="A513" zoomScaleNormal="60" zoomScaleSheetLayoutView="100" workbookViewId="0">
      <selection activeCell="M325" sqref="M325"/>
    </sheetView>
  </sheetViews>
  <sheetFormatPr baseColWidth="10" defaultColWidth="11.42578125" defaultRowHeight="12.75" x14ac:dyDescent="0.2"/>
  <cols>
    <col min="1" max="1" width="1.85546875" style="10" customWidth="1"/>
    <col min="2" max="2" width="25.140625" style="10" customWidth="1"/>
    <col min="3" max="12" width="14.7109375" style="10" customWidth="1"/>
    <col min="13" max="13" width="13" style="10" customWidth="1"/>
    <col min="14" max="14" width="11.28515625" style="10" customWidth="1"/>
    <col min="15" max="16384" width="11.42578125" style="10"/>
  </cols>
  <sheetData>
    <row r="1" spans="1:13" x14ac:dyDescent="0.2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x14ac:dyDescent="0.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3" x14ac:dyDescent="0.2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x14ac:dyDescent="0.2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x14ac:dyDescent="0.2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</row>
    <row r="8" spans="1:13" x14ac:dyDescent="0.2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</row>
    <row r="9" spans="1:13" x14ac:dyDescent="0.2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3" x14ac:dyDescent="0.2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  <row r="11" spans="1:13" x14ac:dyDescent="0.2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</row>
    <row r="12" spans="1:13" x14ac:dyDescent="0.2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</row>
    <row r="13" spans="1:13" ht="70.5" x14ac:dyDescent="0.2">
      <c r="A13" s="98"/>
      <c r="B13" s="323" t="s">
        <v>31</v>
      </c>
      <c r="C13" s="323"/>
      <c r="D13" s="323"/>
      <c r="E13" s="323"/>
      <c r="F13" s="323"/>
      <c r="G13" s="323"/>
      <c r="H13" s="323"/>
      <c r="I13" s="323"/>
      <c r="J13" s="323"/>
      <c r="K13" s="323"/>
      <c r="L13" s="127"/>
      <c r="M13" s="127"/>
    </row>
    <row r="14" spans="1:13" ht="70.5" x14ac:dyDescent="0.2">
      <c r="A14" s="98"/>
      <c r="B14" s="323" t="s">
        <v>32</v>
      </c>
      <c r="C14" s="323"/>
      <c r="D14" s="323"/>
      <c r="E14" s="323"/>
      <c r="F14" s="323"/>
      <c r="G14" s="323"/>
      <c r="H14" s="323"/>
      <c r="I14" s="323"/>
      <c r="J14" s="323"/>
      <c r="K14" s="323"/>
      <c r="L14" s="127"/>
      <c r="M14" s="127"/>
    </row>
    <row r="15" spans="1:13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spans="1:13" x14ac:dyDescent="0.2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1:13" x14ac:dyDescent="0.2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</row>
    <row r="19" spans="1:13" x14ac:dyDescent="0.2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</row>
    <row r="20" spans="1:13" x14ac:dyDescent="0.2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</row>
    <row r="21" spans="1:13" x14ac:dyDescent="0.2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</row>
    <row r="22" spans="1:13" x14ac:dyDescent="0.2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</row>
    <row r="23" spans="1:13" x14ac:dyDescent="0.2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</row>
    <row r="24" spans="1:13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1:13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</row>
    <row r="28" spans="1:13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  <row r="29" spans="1:13" x14ac:dyDescent="0.2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</row>
    <row r="30" spans="1:13" ht="12.75" customHeight="1" x14ac:dyDescent="0.2">
      <c r="A30" s="98"/>
      <c r="B30" s="98"/>
      <c r="C30" s="98"/>
      <c r="D30" s="98"/>
      <c r="E30" s="98"/>
      <c r="F30" s="321" t="s">
        <v>156</v>
      </c>
      <c r="G30" s="322"/>
      <c r="H30" s="322"/>
      <c r="I30" s="322"/>
      <c r="J30" s="322"/>
      <c r="K30" s="322"/>
      <c r="L30" s="128"/>
      <c r="M30" s="128"/>
    </row>
    <row r="31" spans="1:13" ht="12.75" customHeight="1" x14ac:dyDescent="0.2">
      <c r="A31" s="98"/>
      <c r="B31" s="98"/>
      <c r="C31" s="98"/>
      <c r="D31" s="98"/>
      <c r="E31" s="98"/>
      <c r="F31" s="322"/>
      <c r="G31" s="322"/>
      <c r="H31" s="322"/>
      <c r="I31" s="322"/>
      <c r="J31" s="322"/>
      <c r="K31" s="322"/>
      <c r="L31" s="128"/>
      <c r="M31" s="128"/>
    </row>
    <row r="32" spans="1:13" ht="12.75" customHeight="1" x14ac:dyDescent="0.2">
      <c r="A32" s="98"/>
      <c r="B32" s="98"/>
      <c r="C32" s="98"/>
      <c r="D32" s="98"/>
      <c r="E32" s="98"/>
      <c r="F32" s="322"/>
      <c r="G32" s="322"/>
      <c r="H32" s="322"/>
      <c r="I32" s="322"/>
      <c r="J32" s="322"/>
      <c r="K32" s="322"/>
      <c r="L32" s="128"/>
      <c r="M32" s="128"/>
    </row>
    <row r="33" spans="1:13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1:13" x14ac:dyDescent="0.2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</row>
    <row r="35" spans="1:13" x14ac:dyDescent="0.2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</row>
    <row r="36" spans="1:13" x14ac:dyDescent="0.2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</row>
    <row r="37" spans="1:13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</row>
    <row r="38" spans="1:13" x14ac:dyDescent="0.2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</row>
    <row r="39" spans="1:13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0" spans="1:13" x14ac:dyDescent="0.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  <row r="43" spans="1:13" x14ac:dyDescent="0.2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</row>
    <row r="44" spans="1:13" x14ac:dyDescent="0.2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1:13" x14ac:dyDescent="0.2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1:13" x14ac:dyDescent="0.2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</row>
    <row r="47" spans="1:13" x14ac:dyDescent="0.2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</row>
    <row r="48" spans="1:13" x14ac:dyDescent="0.2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</row>
    <row r="49" spans="1:13" x14ac:dyDescent="0.2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</row>
    <row r="50" spans="1:13" x14ac:dyDescent="0.2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</row>
    <row r="51" spans="1:13" x14ac:dyDescent="0.2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</row>
    <row r="52" spans="1:13" x14ac:dyDescent="0.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</row>
    <row r="53" spans="1:13" x14ac:dyDescent="0.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</row>
    <row r="54" spans="1:13" x14ac:dyDescent="0.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</row>
    <row r="55" spans="1:13" x14ac:dyDescent="0.2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</row>
    <row r="56" spans="1:13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</row>
    <row r="57" spans="1:13" x14ac:dyDescent="0.2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13" x14ac:dyDescent="0.2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</row>
    <row r="59" spans="1:13" x14ac:dyDescent="0.2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</row>
    <row r="60" spans="1:13" x14ac:dyDescent="0.2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</row>
    <row r="61" spans="1:13" x14ac:dyDescent="0.2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</row>
    <row r="62" spans="1:13" x14ac:dyDescent="0.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</row>
    <row r="63" spans="1:13" x14ac:dyDescent="0.2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x14ac:dyDescent="0.2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</row>
    <row r="65" spans="1:13" x14ac:dyDescent="0.2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</row>
    <row r="66" spans="1:13" x14ac:dyDescent="0.2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</row>
    <row r="67" spans="1:13" x14ac:dyDescent="0.2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</row>
    <row r="68" spans="1:13" x14ac:dyDescent="0.2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</row>
    <row r="69" spans="1:13" x14ac:dyDescent="0.2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3" x14ac:dyDescent="0.2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3" x14ac:dyDescent="0.2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</row>
    <row r="72" spans="1:13" ht="12.75" customHeight="1" x14ac:dyDescent="0.2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</row>
    <row r="73" spans="1:13" ht="12.75" customHeight="1" x14ac:dyDescent="0.2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</row>
    <row r="74" spans="1:13" ht="12.75" customHeight="1" x14ac:dyDescent="0.2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</row>
    <row r="75" spans="1:13" ht="12.75" customHeight="1" x14ac:dyDescent="0.2">
      <c r="A75" s="84"/>
      <c r="B75" s="84"/>
      <c r="C75" s="84"/>
      <c r="D75" s="84"/>
      <c r="E75" s="84"/>
      <c r="F75" s="125"/>
      <c r="G75" s="125"/>
      <c r="H75" s="125"/>
      <c r="I75" s="125"/>
      <c r="J75" s="125"/>
      <c r="K75" s="125"/>
      <c r="L75" s="125"/>
      <c r="M75" s="125"/>
    </row>
    <row r="76" spans="1:13" x14ac:dyDescent="0.2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</row>
    <row r="77" spans="1:13" x14ac:dyDescent="0.2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</row>
    <row r="78" spans="1:13" x14ac:dyDescent="0.2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</row>
    <row r="79" spans="1:13" x14ac:dyDescent="0.2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</row>
    <row r="80" spans="1:13" x14ac:dyDescent="0.2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</row>
    <row r="81" spans="1:15" x14ac:dyDescent="0.2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</row>
    <row r="82" spans="1:15" x14ac:dyDescent="0.2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</row>
    <row r="83" spans="1:15" x14ac:dyDescent="0.2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</row>
    <row r="84" spans="1:15" x14ac:dyDescent="0.2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</row>
    <row r="85" spans="1:15" x14ac:dyDescent="0.2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</row>
    <row r="86" spans="1:15" x14ac:dyDescent="0.2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</row>
    <row r="87" spans="1:15" x14ac:dyDescent="0.2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</row>
    <row r="88" spans="1:15" x14ac:dyDescent="0.2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</row>
    <row r="89" spans="1:15" s="11" customFormat="1" x14ac:dyDescent="0.2">
      <c r="A89" s="126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0"/>
      <c r="O89" s="10"/>
    </row>
    <row r="90" spans="1:15" s="11" customFormat="1" x14ac:dyDescent="0.2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0"/>
      <c r="O90" s="10"/>
    </row>
    <row r="91" spans="1:15" s="11" customFormat="1" x14ac:dyDescent="0.2">
      <c r="A91" s="126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0"/>
      <c r="O91" s="10"/>
    </row>
    <row r="92" spans="1:15" s="11" customFormat="1" x14ac:dyDescent="0.2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0"/>
      <c r="O92" s="10"/>
    </row>
    <row r="93" spans="1:15" s="11" customFormat="1" x14ac:dyDescent="0.2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0"/>
      <c r="O93" s="10"/>
    </row>
    <row r="94" spans="1:15" s="11" customFormat="1" x14ac:dyDescent="0.2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0"/>
      <c r="O94" s="10"/>
    </row>
    <row r="95" spans="1:15" s="11" customFormat="1" x14ac:dyDescent="0.2">
      <c r="A95" s="126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0"/>
      <c r="O95" s="10"/>
    </row>
    <row r="96" spans="1:15" s="11" customFormat="1" x14ac:dyDescent="0.2">
      <c r="A96" s="126"/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0"/>
      <c r="O96" s="10"/>
    </row>
    <row r="97" spans="1:15" s="11" customFormat="1" x14ac:dyDescent="0.2">
      <c r="A97" s="126"/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0"/>
      <c r="O97" s="10"/>
    </row>
    <row r="98" spans="1:15" s="11" customFormat="1" x14ac:dyDescent="0.2">
      <c r="A98" s="126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0"/>
      <c r="O98" s="10"/>
    </row>
    <row r="99" spans="1:15" s="11" customFormat="1" x14ac:dyDescent="0.2">
      <c r="A99" s="126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0"/>
      <c r="O99" s="10"/>
    </row>
    <row r="100" spans="1:15" s="11" customFormat="1" x14ac:dyDescent="0.2">
      <c r="A100" s="126"/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0"/>
      <c r="O100" s="10"/>
    </row>
    <row r="101" spans="1:15" s="11" customFormat="1" x14ac:dyDescent="0.2">
      <c r="A101" s="126"/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0"/>
      <c r="O101" s="10"/>
    </row>
    <row r="102" spans="1:15" s="11" customFormat="1" x14ac:dyDescent="0.2">
      <c r="A102" s="126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0"/>
      <c r="O102" s="10"/>
    </row>
    <row r="103" spans="1:15" s="11" customFormat="1" x14ac:dyDescent="0.2">
      <c r="A103" s="126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0"/>
      <c r="O103" s="10"/>
    </row>
    <row r="104" spans="1:15" s="11" customFormat="1" x14ac:dyDescent="0.2">
      <c r="A104" s="126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0"/>
      <c r="O104" s="10"/>
    </row>
    <row r="105" spans="1:15" s="11" customFormat="1" x14ac:dyDescent="0.2">
      <c r="A105" s="126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0"/>
      <c r="O105" s="10"/>
    </row>
    <row r="106" spans="1:15" s="11" customFormat="1" x14ac:dyDescent="0.2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0"/>
      <c r="O106" s="10"/>
    </row>
    <row r="107" spans="1:15" s="11" customFormat="1" x14ac:dyDescent="0.2">
      <c r="A107" s="126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0"/>
      <c r="O107" s="10"/>
    </row>
    <row r="108" spans="1:15" s="11" customFormat="1" x14ac:dyDescent="0.2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0"/>
      <c r="O108" s="10"/>
    </row>
    <row r="109" spans="1:15" s="11" customFormat="1" x14ac:dyDescent="0.2">
      <c r="A109" s="126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0"/>
      <c r="O109" s="10"/>
    </row>
    <row r="110" spans="1:15" s="11" customFormat="1" x14ac:dyDescent="0.2">
      <c r="A110" s="126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0"/>
      <c r="O110" s="10"/>
    </row>
    <row r="111" spans="1:15" s="11" customFormat="1" x14ac:dyDescent="0.2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0"/>
      <c r="O111" s="10"/>
    </row>
    <row r="112" spans="1:15" s="11" customFormat="1" x14ac:dyDescent="0.2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0"/>
      <c r="O112" s="10"/>
    </row>
    <row r="113" spans="1:15" s="11" customFormat="1" x14ac:dyDescent="0.2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0"/>
      <c r="O113" s="10"/>
    </row>
    <row r="114" spans="1:15" s="11" customFormat="1" x14ac:dyDescent="0.2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0"/>
      <c r="O114" s="10"/>
    </row>
    <row r="115" spans="1:15" s="12" customFormat="1" x14ac:dyDescent="0.2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</row>
    <row r="116" spans="1:15" s="12" customFormat="1" x14ac:dyDescent="0.2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</row>
    <row r="117" spans="1:15" x14ac:dyDescent="0.2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13"/>
    </row>
    <row r="118" spans="1:15" x14ac:dyDescent="0.2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13"/>
    </row>
    <row r="119" spans="1:15" x14ac:dyDescent="0.2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13"/>
    </row>
    <row r="120" spans="1:15" x14ac:dyDescent="0.2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13"/>
    </row>
    <row r="121" spans="1:15" x14ac:dyDescent="0.2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13"/>
    </row>
    <row r="122" spans="1:15" x14ac:dyDescent="0.2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13"/>
    </row>
    <row r="123" spans="1:15" x14ac:dyDescent="0.2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13"/>
    </row>
    <row r="124" spans="1:15" s="13" customFormat="1" x14ac:dyDescent="0.2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</row>
    <row r="125" spans="1:15" s="13" customFormat="1" x14ac:dyDescent="0.2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</row>
    <row r="126" spans="1:15" s="13" customFormat="1" x14ac:dyDescent="0.2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</row>
    <row r="127" spans="1:15" x14ac:dyDescent="0.2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13"/>
    </row>
    <row r="128" spans="1:15" x14ac:dyDescent="0.2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13"/>
    </row>
    <row r="129" spans="1:14" x14ac:dyDescent="0.2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13"/>
    </row>
    <row r="130" spans="1:14" x14ac:dyDescent="0.2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13"/>
    </row>
    <row r="131" spans="1:14" s="13" customFormat="1" x14ac:dyDescent="0.2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</row>
    <row r="132" spans="1:14" x14ac:dyDescent="0.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13"/>
    </row>
    <row r="133" spans="1:14" x14ac:dyDescent="0.2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13"/>
    </row>
    <row r="134" spans="1:14" x14ac:dyDescent="0.2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13"/>
    </row>
    <row r="135" spans="1:14" x14ac:dyDescent="0.2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13"/>
    </row>
    <row r="136" spans="1:14" x14ac:dyDescent="0.2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13"/>
    </row>
    <row r="137" spans="1:14" x14ac:dyDescent="0.2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13"/>
    </row>
    <row r="138" spans="1:14" x14ac:dyDescent="0.2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13"/>
    </row>
    <row r="139" spans="1:14" x14ac:dyDescent="0.2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13"/>
    </row>
    <row r="140" spans="1:14" x14ac:dyDescent="0.2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13"/>
    </row>
    <row r="141" spans="1:14" x14ac:dyDescent="0.2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13"/>
    </row>
    <row r="142" spans="1:14" x14ac:dyDescent="0.2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13"/>
    </row>
    <row r="143" spans="1:14" x14ac:dyDescent="0.2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13"/>
    </row>
    <row r="144" spans="1:14" x14ac:dyDescent="0.2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13"/>
    </row>
    <row r="145" spans="1:14" x14ac:dyDescent="0.2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13"/>
    </row>
    <row r="146" spans="1:14" x14ac:dyDescent="0.2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13"/>
    </row>
    <row r="147" spans="1:14" x14ac:dyDescent="0.2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13"/>
    </row>
    <row r="148" spans="1:14" x14ac:dyDescent="0.2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13"/>
    </row>
    <row r="149" spans="1:14" x14ac:dyDescent="0.2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13"/>
    </row>
    <row r="150" spans="1:14" x14ac:dyDescent="0.2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13"/>
    </row>
    <row r="151" spans="1:14" x14ac:dyDescent="0.2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13"/>
    </row>
    <row r="152" spans="1:14" x14ac:dyDescent="0.2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13"/>
    </row>
    <row r="153" spans="1:14" x14ac:dyDescent="0.2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13"/>
    </row>
    <row r="154" spans="1:14" x14ac:dyDescent="0.2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13"/>
    </row>
    <row r="155" spans="1:14" x14ac:dyDescent="0.2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13"/>
    </row>
    <row r="156" spans="1:14" x14ac:dyDescent="0.2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13"/>
    </row>
    <row r="157" spans="1:14" x14ac:dyDescent="0.2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13"/>
    </row>
    <row r="158" spans="1:14" x14ac:dyDescent="0.2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13"/>
    </row>
    <row r="159" spans="1:14" x14ac:dyDescent="0.2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13"/>
    </row>
    <row r="160" spans="1:14" x14ac:dyDescent="0.2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13"/>
    </row>
    <row r="161" spans="1:14" x14ac:dyDescent="0.2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13"/>
    </row>
    <row r="162" spans="1:14" x14ac:dyDescent="0.2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13"/>
    </row>
    <row r="163" spans="1:14" x14ac:dyDescent="0.2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13"/>
    </row>
    <row r="164" spans="1:14" x14ac:dyDescent="0.2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13"/>
    </row>
    <row r="165" spans="1:14" x14ac:dyDescent="0.2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13"/>
    </row>
    <row r="166" spans="1:14" x14ac:dyDescent="0.2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13"/>
    </row>
    <row r="167" spans="1:14" x14ac:dyDescent="0.2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13"/>
    </row>
    <row r="168" spans="1:14" x14ac:dyDescent="0.2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13"/>
    </row>
    <row r="169" spans="1:14" x14ac:dyDescent="0.2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13"/>
    </row>
    <row r="170" spans="1:14" x14ac:dyDescent="0.2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13"/>
    </row>
    <row r="171" spans="1:14" x14ac:dyDescent="0.2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13"/>
    </row>
    <row r="172" spans="1:14" x14ac:dyDescent="0.2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13"/>
    </row>
    <row r="173" spans="1:14" x14ac:dyDescent="0.2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13"/>
    </row>
    <row r="174" spans="1:14" x14ac:dyDescent="0.2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13"/>
    </row>
    <row r="175" spans="1:14" x14ac:dyDescent="0.2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13"/>
    </row>
    <row r="176" spans="1:14" x14ac:dyDescent="0.2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13"/>
    </row>
    <row r="177" spans="1:14" x14ac:dyDescent="0.2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13"/>
    </row>
    <row r="178" spans="1:14" x14ac:dyDescent="0.2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13"/>
    </row>
    <row r="179" spans="1:14" x14ac:dyDescent="0.2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13"/>
    </row>
    <row r="180" spans="1:14" x14ac:dyDescent="0.2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13"/>
    </row>
    <row r="181" spans="1:14" x14ac:dyDescent="0.2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13"/>
    </row>
    <row r="182" spans="1:14" x14ac:dyDescent="0.2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13"/>
    </row>
    <row r="183" spans="1:14" x14ac:dyDescent="0.2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13"/>
    </row>
    <row r="184" spans="1:14" x14ac:dyDescent="0.2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13"/>
    </row>
    <row r="185" spans="1:14" x14ac:dyDescent="0.2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13"/>
    </row>
    <row r="186" spans="1:14" x14ac:dyDescent="0.2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13"/>
    </row>
    <row r="187" spans="1:14" x14ac:dyDescent="0.2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13"/>
    </row>
    <row r="188" spans="1:14" x14ac:dyDescent="0.2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13"/>
    </row>
    <row r="189" spans="1:14" x14ac:dyDescent="0.2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13"/>
    </row>
    <row r="190" spans="1:14" x14ac:dyDescent="0.2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13"/>
    </row>
    <row r="191" spans="1:14" x14ac:dyDescent="0.2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13"/>
    </row>
    <row r="192" spans="1:14" x14ac:dyDescent="0.2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13"/>
    </row>
    <row r="193" spans="1:14" x14ac:dyDescent="0.2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13"/>
    </row>
    <row r="194" spans="1:14" x14ac:dyDescent="0.2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13"/>
    </row>
    <row r="195" spans="1:14" x14ac:dyDescent="0.2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13"/>
    </row>
    <row r="196" spans="1:14" x14ac:dyDescent="0.2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13"/>
    </row>
    <row r="197" spans="1:14" x14ac:dyDescent="0.2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13"/>
    </row>
    <row r="198" spans="1:14" x14ac:dyDescent="0.2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13"/>
    </row>
    <row r="199" spans="1:14" x14ac:dyDescent="0.2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13"/>
    </row>
    <row r="200" spans="1:14" x14ac:dyDescent="0.2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13"/>
    </row>
    <row r="201" spans="1:14" x14ac:dyDescent="0.2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13"/>
    </row>
    <row r="202" spans="1:14" x14ac:dyDescent="0.2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13"/>
    </row>
    <row r="203" spans="1:14" x14ac:dyDescent="0.2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13"/>
    </row>
    <row r="204" spans="1:14" x14ac:dyDescent="0.2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13"/>
    </row>
    <row r="205" spans="1:14" x14ac:dyDescent="0.2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13"/>
    </row>
    <row r="206" spans="1:14" x14ac:dyDescent="0.2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13"/>
    </row>
    <row r="207" spans="1:14" x14ac:dyDescent="0.2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13"/>
    </row>
    <row r="208" spans="1:14" x14ac:dyDescent="0.2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13"/>
    </row>
    <row r="209" spans="1:14" x14ac:dyDescent="0.2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13"/>
    </row>
    <row r="210" spans="1:14" x14ac:dyDescent="0.2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13"/>
    </row>
    <row r="211" spans="1:14" x14ac:dyDescent="0.2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13"/>
    </row>
    <row r="212" spans="1:14" x14ac:dyDescent="0.2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13"/>
    </row>
    <row r="213" spans="1:14" x14ac:dyDescent="0.2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13"/>
    </row>
    <row r="214" spans="1:14" x14ac:dyDescent="0.2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13"/>
    </row>
    <row r="215" spans="1:14" x14ac:dyDescent="0.2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13"/>
    </row>
    <row r="216" spans="1:14" x14ac:dyDescent="0.2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13"/>
    </row>
    <row r="217" spans="1:14" x14ac:dyDescent="0.2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13"/>
    </row>
    <row r="218" spans="1:14" x14ac:dyDescent="0.2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13"/>
    </row>
    <row r="219" spans="1:14" x14ac:dyDescent="0.2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13"/>
    </row>
    <row r="220" spans="1:14" x14ac:dyDescent="0.2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13"/>
    </row>
    <row r="221" spans="1:14" x14ac:dyDescent="0.2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13"/>
    </row>
    <row r="222" spans="1:14" x14ac:dyDescent="0.2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13"/>
    </row>
    <row r="223" spans="1:14" x14ac:dyDescent="0.2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13"/>
    </row>
    <row r="224" spans="1:14" x14ac:dyDescent="0.2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13"/>
    </row>
    <row r="225" spans="1:14" x14ac:dyDescent="0.2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13"/>
    </row>
    <row r="226" spans="1:14" x14ac:dyDescent="0.2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13"/>
    </row>
    <row r="227" spans="1:14" x14ac:dyDescent="0.2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13"/>
    </row>
    <row r="228" spans="1:14" x14ac:dyDescent="0.2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13"/>
    </row>
    <row r="229" spans="1:14" x14ac:dyDescent="0.2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13"/>
    </row>
    <row r="230" spans="1:14" x14ac:dyDescent="0.2">
      <c r="A230" s="84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13"/>
    </row>
    <row r="231" spans="1:14" x14ac:dyDescent="0.2">
      <c r="A231" s="84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13"/>
    </row>
    <row r="232" spans="1:14" x14ac:dyDescent="0.2">
      <c r="A232" s="84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13"/>
    </row>
    <row r="233" spans="1:14" x14ac:dyDescent="0.2">
      <c r="A233" s="84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13"/>
    </row>
    <row r="234" spans="1:14" x14ac:dyDescent="0.2">
      <c r="A234" s="84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13"/>
    </row>
    <row r="235" spans="1:14" x14ac:dyDescent="0.2">
      <c r="A235" s="84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13"/>
    </row>
    <row r="236" spans="1:14" x14ac:dyDescent="0.2">
      <c r="A236" s="84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13"/>
    </row>
    <row r="237" spans="1:14" ht="50.1" customHeight="1" x14ac:dyDescent="0.2">
      <c r="B237" s="326" t="s">
        <v>127</v>
      </c>
      <c r="C237" s="326"/>
      <c r="D237" s="326"/>
      <c r="E237" s="326"/>
      <c r="F237" s="326"/>
      <c r="G237" s="326"/>
      <c r="H237" s="326"/>
      <c r="I237" s="326"/>
      <c r="J237" s="326"/>
      <c r="K237" s="326"/>
      <c r="L237" s="326"/>
      <c r="M237" s="326"/>
    </row>
    <row r="238" spans="1:14" ht="50.1" customHeight="1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4" ht="25.5" customHeight="1" x14ac:dyDescent="0.2">
      <c r="B239" s="255" t="s">
        <v>128</v>
      </c>
      <c r="C239" s="255"/>
      <c r="D239" s="255"/>
      <c r="E239" s="255"/>
      <c r="F239" s="255"/>
      <c r="G239" s="255"/>
      <c r="H239" s="255"/>
      <c r="I239" s="255"/>
      <c r="J239" s="255"/>
      <c r="K239" s="255"/>
      <c r="L239" s="255"/>
      <c r="M239" s="255"/>
    </row>
    <row r="240" spans="1:14" ht="24.95" customHeight="1" x14ac:dyDescent="0.2"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</row>
    <row r="241" spans="2:15" ht="20.100000000000001" customHeight="1" x14ac:dyDescent="0.2"/>
    <row r="242" spans="2:15" ht="24.95" customHeight="1" x14ac:dyDescent="0.2">
      <c r="E242" s="99" t="s">
        <v>33</v>
      </c>
      <c r="F242" s="99"/>
      <c r="G242" s="100"/>
      <c r="H242" s="99"/>
      <c r="I242" s="216">
        <v>540264</v>
      </c>
    </row>
    <row r="243" spans="2:15" ht="24.95" customHeight="1" x14ac:dyDescent="0.2">
      <c r="E243" s="101" t="s">
        <v>34</v>
      </c>
      <c r="F243" s="101"/>
      <c r="G243" s="102"/>
      <c r="H243" s="101"/>
      <c r="I243" s="217">
        <v>131232</v>
      </c>
    </row>
    <row r="244" spans="2:15" ht="24.95" customHeight="1" x14ac:dyDescent="0.2">
      <c r="E244" s="114" t="s">
        <v>0</v>
      </c>
      <c r="F244" s="114"/>
      <c r="G244" s="105"/>
      <c r="H244" s="114"/>
      <c r="I244" s="218">
        <v>671496</v>
      </c>
    </row>
    <row r="245" spans="2:15" ht="24.95" customHeight="1" x14ac:dyDescent="0.2">
      <c r="E245" s="101" t="s">
        <v>45</v>
      </c>
      <c r="F245" s="101"/>
      <c r="G245" s="102"/>
      <c r="H245" s="101"/>
      <c r="I245" s="217">
        <v>911379</v>
      </c>
    </row>
    <row r="246" spans="2:15" ht="24.95" customHeight="1" x14ac:dyDescent="0.2">
      <c r="E246" s="101" t="s">
        <v>46</v>
      </c>
      <c r="F246" s="101"/>
      <c r="G246" s="102"/>
      <c r="H246" s="101"/>
      <c r="I246" s="217">
        <v>186059</v>
      </c>
    </row>
    <row r="247" spans="2:15" ht="24.95" customHeight="1" x14ac:dyDescent="0.2">
      <c r="E247" s="114" t="s">
        <v>1</v>
      </c>
      <c r="F247" s="114"/>
      <c r="G247" s="105"/>
      <c r="H247" s="114"/>
      <c r="I247" s="218">
        <v>1097438</v>
      </c>
    </row>
    <row r="248" spans="2:15" ht="24.95" customHeight="1" x14ac:dyDescent="0.2">
      <c r="E248" s="114" t="s">
        <v>2</v>
      </c>
      <c r="F248" s="114"/>
      <c r="G248" s="105"/>
      <c r="H248" s="114"/>
      <c r="I248" s="219">
        <v>0.27625588070000001</v>
      </c>
    </row>
    <row r="249" spans="2:15" ht="24.95" customHeight="1" x14ac:dyDescent="0.2">
      <c r="E249" s="106" t="s">
        <v>3</v>
      </c>
      <c r="F249" s="106"/>
      <c r="G249" s="107"/>
      <c r="H249" s="106"/>
      <c r="I249" s="220">
        <v>1.6343180004050999</v>
      </c>
    </row>
    <row r="250" spans="2:15" ht="24.95" customHeight="1" x14ac:dyDescent="0.2">
      <c r="B250" s="108"/>
      <c r="C250" s="108"/>
      <c r="D250" s="108"/>
      <c r="E250" s="108"/>
      <c r="F250" s="108"/>
    </row>
    <row r="251" spans="2:15" ht="24.95" customHeight="1" x14ac:dyDescent="0.2"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</row>
    <row r="252" spans="2:15" ht="24.95" customHeight="1" x14ac:dyDescent="0.2"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</row>
    <row r="253" spans="2:15" ht="24.9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</row>
    <row r="254" spans="2:15" ht="24.95" customHeight="1" x14ac:dyDescent="0.2">
      <c r="B254" s="15"/>
      <c r="C254" s="15"/>
      <c r="D254" s="16"/>
      <c r="E254" s="17"/>
      <c r="F254" s="18"/>
      <c r="G254" s="19"/>
    </row>
    <row r="255" spans="2:15" ht="24.95" customHeight="1" x14ac:dyDescent="0.2">
      <c r="B255" s="15"/>
      <c r="C255" s="15"/>
      <c r="D255" s="16"/>
      <c r="E255" s="17"/>
      <c r="F255" s="18"/>
    </row>
    <row r="256" spans="2:15" ht="24.95" customHeight="1" x14ac:dyDescent="0.2">
      <c r="B256" s="15"/>
      <c r="C256" s="15"/>
      <c r="D256" s="16"/>
      <c r="E256" s="17"/>
      <c r="F256" s="18"/>
    </row>
    <row r="257" spans="2:7" ht="24.95" customHeight="1" x14ac:dyDescent="0.2">
      <c r="B257" s="15"/>
      <c r="C257" s="15"/>
      <c r="D257" s="16"/>
      <c r="F257" s="2"/>
      <c r="G257" s="19"/>
    </row>
    <row r="258" spans="2:7" ht="24.95" customHeight="1" x14ac:dyDescent="0.2">
      <c r="B258" s="15"/>
      <c r="C258" s="15"/>
      <c r="D258" s="16"/>
      <c r="E258" s="3"/>
      <c r="F258" s="2"/>
    </row>
    <row r="259" spans="2:7" ht="24.95" customHeight="1" x14ac:dyDescent="0.2">
      <c r="B259" s="15"/>
      <c r="C259" s="15"/>
      <c r="D259" s="16"/>
      <c r="F259" s="2"/>
    </row>
    <row r="260" spans="2:7" ht="24.95" customHeight="1" x14ac:dyDescent="0.2">
      <c r="B260" s="15"/>
      <c r="C260" s="15"/>
      <c r="D260" s="16"/>
      <c r="F260" s="2"/>
      <c r="G260" s="19"/>
    </row>
    <row r="261" spans="2:7" ht="24.95" customHeight="1" x14ac:dyDescent="0.2">
      <c r="B261" s="15"/>
      <c r="C261" s="15"/>
      <c r="D261" s="16"/>
      <c r="E261" s="17"/>
      <c r="F261" s="2"/>
    </row>
    <row r="262" spans="2:7" ht="24.95" customHeight="1" x14ac:dyDescent="0.2">
      <c r="B262" s="15"/>
      <c r="C262" s="15"/>
      <c r="D262" s="16"/>
      <c r="E262" s="17"/>
      <c r="F262" s="2"/>
      <c r="G262" s="19"/>
    </row>
    <row r="263" spans="2:7" ht="24.95" customHeight="1" x14ac:dyDescent="0.2">
      <c r="B263" s="15"/>
      <c r="C263" s="15"/>
      <c r="D263" s="16"/>
      <c r="E263" s="17"/>
      <c r="F263" s="2"/>
      <c r="G263" s="19"/>
    </row>
    <row r="264" spans="2:7" ht="24.95" customHeight="1" x14ac:dyDescent="0.2">
      <c r="B264" s="15"/>
      <c r="C264" s="15"/>
      <c r="D264" s="16"/>
      <c r="E264" s="17"/>
      <c r="F264" s="2"/>
      <c r="G264" s="19"/>
    </row>
    <row r="265" spans="2:7" ht="24.95" customHeight="1" x14ac:dyDescent="0.2">
      <c r="B265" s="15"/>
      <c r="C265" s="15"/>
      <c r="D265" s="16"/>
      <c r="F265" s="2"/>
      <c r="G265" s="19"/>
    </row>
    <row r="266" spans="2:7" ht="24.95" customHeight="1" x14ac:dyDescent="0.2">
      <c r="B266" s="15"/>
      <c r="C266" s="15"/>
      <c r="D266" s="16"/>
      <c r="E266" s="17"/>
      <c r="F266" s="2"/>
      <c r="G266" s="19"/>
    </row>
    <row r="267" spans="2:7" ht="24.95" customHeight="1" x14ac:dyDescent="0.2">
      <c r="B267" s="15"/>
      <c r="C267" s="15"/>
      <c r="D267" s="16"/>
      <c r="E267" s="17"/>
      <c r="F267" s="2"/>
      <c r="G267" s="19"/>
    </row>
    <row r="268" spans="2:7" ht="24.95" customHeight="1" x14ac:dyDescent="0.2">
      <c r="B268" s="15"/>
      <c r="C268" s="15"/>
      <c r="D268" s="16"/>
      <c r="E268" s="17"/>
      <c r="F268" s="2"/>
      <c r="G268" s="19"/>
    </row>
    <row r="269" spans="2:7" ht="24.95" customHeight="1" x14ac:dyDescent="0.2">
      <c r="B269" s="15"/>
      <c r="C269" s="15"/>
      <c r="D269" s="16"/>
      <c r="E269" s="17"/>
      <c r="F269" s="2"/>
      <c r="G269" s="19"/>
    </row>
    <row r="270" spans="2:7" ht="24.95" customHeight="1" x14ac:dyDescent="0.2">
      <c r="B270" s="15"/>
      <c r="C270" s="15"/>
      <c r="D270" s="16"/>
      <c r="E270" s="17"/>
      <c r="F270" s="2"/>
      <c r="G270" s="19"/>
    </row>
    <row r="271" spans="2:7" ht="24.95" customHeight="1" x14ac:dyDescent="0.2">
      <c r="B271" s="15"/>
      <c r="C271" s="15"/>
      <c r="D271" s="16"/>
      <c r="E271" s="17"/>
      <c r="F271" s="2"/>
      <c r="G271" s="19"/>
    </row>
    <row r="272" spans="2:7" ht="24.95" customHeight="1" x14ac:dyDescent="0.2">
      <c r="B272" s="15"/>
      <c r="C272" s="15"/>
      <c r="D272" s="16"/>
      <c r="E272" s="17"/>
      <c r="F272" s="2"/>
    </row>
    <row r="273" spans="2:7" ht="24.95" customHeight="1" x14ac:dyDescent="0.2">
      <c r="B273" s="15"/>
      <c r="C273" s="15"/>
      <c r="D273" s="16"/>
      <c r="E273" s="17"/>
      <c r="F273" s="2"/>
    </row>
    <row r="274" spans="2:7" ht="24.95" customHeight="1" x14ac:dyDescent="0.2">
      <c r="B274" s="15"/>
      <c r="C274" s="15"/>
      <c r="D274" s="16"/>
      <c r="E274" s="17"/>
      <c r="F274" s="2"/>
    </row>
    <row r="275" spans="2:7" ht="24.95" customHeight="1" x14ac:dyDescent="0.2">
      <c r="B275" s="15"/>
      <c r="C275" s="15"/>
      <c r="D275" s="16"/>
      <c r="E275" s="17"/>
      <c r="F275" s="2"/>
    </row>
    <row r="276" spans="2:7" ht="24.95" customHeight="1" x14ac:dyDescent="0.2">
      <c r="C276" s="20"/>
      <c r="D276" s="16"/>
      <c r="E276" s="16"/>
      <c r="F276" s="21"/>
    </row>
    <row r="277" spans="2:7" ht="24.95" customHeight="1" x14ac:dyDescent="0.2">
      <c r="C277" s="20"/>
      <c r="D277" s="16"/>
      <c r="E277" s="16"/>
      <c r="F277" s="21"/>
    </row>
    <row r="278" spans="2:7" ht="24.95" customHeight="1" x14ac:dyDescent="0.2">
      <c r="D278" s="16"/>
      <c r="E278" s="17"/>
      <c r="F278" s="18"/>
      <c r="G278" s="19"/>
    </row>
    <row r="279" spans="2:7" ht="24.95" customHeight="1" x14ac:dyDescent="0.2">
      <c r="D279" s="16"/>
      <c r="E279" s="17"/>
      <c r="F279" s="18"/>
    </row>
    <row r="280" spans="2:7" ht="24.95" customHeight="1" x14ac:dyDescent="0.2">
      <c r="D280" s="16"/>
      <c r="E280" s="17"/>
      <c r="F280" s="18"/>
    </row>
    <row r="281" spans="2:7" ht="24.95" customHeight="1" x14ac:dyDescent="0.2">
      <c r="D281" s="16"/>
      <c r="F281" s="2"/>
      <c r="G281" s="19"/>
    </row>
    <row r="282" spans="2:7" ht="24.95" customHeight="1" x14ac:dyDescent="0.2">
      <c r="D282" s="16"/>
      <c r="E282" s="3"/>
      <c r="F282" s="2"/>
    </row>
    <row r="283" spans="2:7" ht="24.95" customHeight="1" x14ac:dyDescent="0.2">
      <c r="D283" s="16"/>
      <c r="F283" s="2"/>
    </row>
    <row r="284" spans="2:7" ht="24.95" customHeight="1" x14ac:dyDescent="0.2">
      <c r="D284" s="16"/>
      <c r="F284" s="2"/>
      <c r="G284" s="19"/>
    </row>
    <row r="285" spans="2:7" ht="24.95" customHeight="1" x14ac:dyDescent="0.2">
      <c r="D285" s="16"/>
      <c r="E285" s="17"/>
      <c r="F285" s="2"/>
    </row>
    <row r="286" spans="2:7" ht="24.95" customHeight="1" x14ac:dyDescent="0.2">
      <c r="D286" s="16"/>
      <c r="E286" s="17"/>
      <c r="F286" s="2"/>
      <c r="G286" s="19"/>
    </row>
    <row r="287" spans="2:7" ht="24.95" customHeight="1" x14ac:dyDescent="0.2">
      <c r="D287" s="16"/>
      <c r="E287" s="17"/>
      <c r="F287" s="2"/>
      <c r="G287" s="19"/>
    </row>
    <row r="288" spans="2:7" ht="24.95" customHeight="1" x14ac:dyDescent="0.2">
      <c r="D288" s="16"/>
      <c r="E288" s="17"/>
      <c r="F288" s="2"/>
      <c r="G288" s="19"/>
    </row>
    <row r="289" spans="4:13" ht="24.95" customHeight="1" x14ac:dyDescent="0.2">
      <c r="D289" s="16"/>
      <c r="F289" s="2"/>
      <c r="G289" s="19"/>
    </row>
    <row r="290" spans="4:13" ht="24.95" customHeight="1" x14ac:dyDescent="0.2">
      <c r="D290" s="16"/>
      <c r="E290" s="17"/>
      <c r="F290" s="2"/>
      <c r="G290" s="19"/>
    </row>
    <row r="291" spans="4:13" ht="24.95" customHeight="1" x14ac:dyDescent="0.2">
      <c r="D291" s="16"/>
      <c r="E291" s="17"/>
      <c r="F291" s="2"/>
      <c r="G291" s="19"/>
    </row>
    <row r="292" spans="4:13" ht="24.95" customHeight="1" x14ac:dyDescent="0.2">
      <c r="D292" s="16"/>
      <c r="E292" s="17"/>
      <c r="F292" s="2"/>
      <c r="G292" s="19"/>
    </row>
    <row r="293" spans="4:13" ht="24.95" customHeight="1" x14ac:dyDescent="0.2">
      <c r="D293" s="16"/>
      <c r="E293" s="17"/>
      <c r="F293" s="2"/>
      <c r="G293" s="19"/>
    </row>
    <row r="294" spans="4:13" ht="24.95" customHeight="1" x14ac:dyDescent="0.2">
      <c r="D294" s="16"/>
      <c r="E294" s="17"/>
      <c r="F294" s="2"/>
      <c r="G294" s="19"/>
    </row>
    <row r="295" spans="4:13" ht="24.95" customHeight="1" x14ac:dyDescent="0.2">
      <c r="D295" s="16"/>
      <c r="E295" s="17"/>
      <c r="F295" s="2"/>
      <c r="G295" s="19"/>
    </row>
    <row r="296" spans="4:13" ht="24.95" customHeight="1" x14ac:dyDescent="0.2">
      <c r="D296" s="16"/>
      <c r="E296" s="17"/>
      <c r="F296" s="2"/>
    </row>
    <row r="297" spans="4:13" ht="24.95" customHeight="1" x14ac:dyDescent="0.2">
      <c r="D297" s="16"/>
      <c r="E297" s="17"/>
      <c r="F297" s="2"/>
      <c r="M297" s="22">
        <v>1</v>
      </c>
    </row>
    <row r="298" spans="4:13" ht="24.95" customHeight="1" x14ac:dyDescent="0.2">
      <c r="D298" s="16"/>
      <c r="E298" s="17"/>
      <c r="F298" s="18"/>
      <c r="G298" s="19"/>
    </row>
    <row r="299" spans="4:13" ht="24.95" customHeight="1" x14ac:dyDescent="0.2">
      <c r="D299" s="16"/>
      <c r="E299" s="17"/>
      <c r="F299" s="18"/>
      <c r="G299" s="19"/>
    </row>
    <row r="300" spans="4:13" ht="24.95" customHeight="1" x14ac:dyDescent="0.2">
      <c r="D300" s="16"/>
      <c r="F300" s="4"/>
    </row>
    <row r="301" spans="4:13" ht="24.95" customHeight="1" x14ac:dyDescent="0.2">
      <c r="D301" s="16"/>
      <c r="F301" s="4"/>
    </row>
    <row r="302" spans="4:13" ht="24.95" customHeight="1" x14ac:dyDescent="0.2">
      <c r="D302" s="16"/>
      <c r="F302" s="4"/>
    </row>
    <row r="303" spans="4:13" ht="24.95" customHeight="1" x14ac:dyDescent="0.2">
      <c r="D303" s="16"/>
      <c r="F303" s="4"/>
    </row>
    <row r="304" spans="4:13" ht="24.95" customHeight="1" x14ac:dyDescent="0.2">
      <c r="D304" s="16"/>
      <c r="E304" s="17"/>
      <c r="F304" s="4"/>
    </row>
    <row r="305" spans="2:16" ht="24.95" customHeight="1" x14ac:dyDescent="0.2">
      <c r="D305" s="16"/>
      <c r="F305" s="4"/>
    </row>
    <row r="306" spans="2:16" ht="24.95" customHeight="1" x14ac:dyDescent="0.2">
      <c r="D306" s="16"/>
      <c r="E306" s="17"/>
      <c r="F306" s="4"/>
      <c r="G306" s="19"/>
    </row>
    <row r="307" spans="2:16" ht="24.95" customHeight="1" x14ac:dyDescent="0.2">
      <c r="D307" s="16"/>
      <c r="E307" s="17"/>
      <c r="F307" s="4"/>
      <c r="G307" s="19"/>
    </row>
    <row r="308" spans="2:16" ht="24.95" customHeight="1" x14ac:dyDescent="0.2">
      <c r="D308" s="16"/>
      <c r="E308" s="17"/>
      <c r="F308" s="4"/>
      <c r="G308" s="19"/>
    </row>
    <row r="309" spans="2:16" ht="24.95" customHeight="1" x14ac:dyDescent="0.2">
      <c r="D309" s="16"/>
      <c r="E309" s="17"/>
      <c r="F309" s="4"/>
      <c r="G309" s="19"/>
    </row>
    <row r="310" spans="2:16" s="26" customFormat="1" ht="24.95" customHeight="1" x14ac:dyDescent="0.2">
      <c r="B310" s="10"/>
      <c r="C310" s="10"/>
      <c r="D310" s="23"/>
      <c r="E310" s="24"/>
      <c r="F310" s="4"/>
      <c r="G310" s="25"/>
    </row>
    <row r="311" spans="2:16" ht="24.95" customHeight="1" x14ac:dyDescent="0.2">
      <c r="D311" s="16"/>
      <c r="E311" s="17"/>
      <c r="F311" s="4"/>
      <c r="G311" s="19"/>
      <c r="P311" s="27"/>
    </row>
    <row r="312" spans="2:16" ht="24.95" customHeight="1" x14ac:dyDescent="0.2">
      <c r="D312" s="16"/>
      <c r="E312" s="17"/>
      <c r="F312" s="4"/>
      <c r="G312" s="19"/>
    </row>
    <row r="313" spans="2:16" ht="24.95" customHeight="1" x14ac:dyDescent="0.2">
      <c r="D313" s="16"/>
      <c r="E313" s="17"/>
      <c r="F313" s="4"/>
      <c r="G313" s="19"/>
    </row>
    <row r="314" spans="2:16" ht="24.95" customHeight="1" x14ac:dyDescent="0.2">
      <c r="D314" s="16"/>
      <c r="E314" s="17"/>
      <c r="F314" s="4"/>
    </row>
    <row r="315" spans="2:16" ht="24.95" customHeight="1" x14ac:dyDescent="0.2">
      <c r="C315" s="5"/>
      <c r="D315" s="16"/>
      <c r="E315" s="16"/>
      <c r="F315" s="21"/>
    </row>
    <row r="316" spans="2:16" ht="24.95" customHeight="1" x14ac:dyDescent="0.2">
      <c r="C316" s="5"/>
      <c r="D316" s="16"/>
      <c r="E316" s="16"/>
      <c r="F316" s="21"/>
    </row>
    <row r="317" spans="2:16" ht="24.95" customHeight="1" x14ac:dyDescent="0.2">
      <c r="D317" s="16"/>
      <c r="E317" s="17"/>
      <c r="F317" s="18"/>
      <c r="G317" s="19"/>
    </row>
    <row r="318" spans="2:16" ht="24.95" customHeight="1" x14ac:dyDescent="0.2">
      <c r="D318" s="16"/>
      <c r="E318" s="17"/>
      <c r="F318" s="18"/>
      <c r="G318" s="19"/>
    </row>
    <row r="319" spans="2:16" ht="24.95" customHeight="1" x14ac:dyDescent="0.2">
      <c r="D319" s="16"/>
      <c r="F319" s="4"/>
    </row>
    <row r="320" spans="2:16" ht="24.95" customHeight="1" x14ac:dyDescent="0.2">
      <c r="D320" s="16"/>
      <c r="F320" s="4"/>
    </row>
    <row r="321" spans="2:15" ht="24.95" customHeight="1" x14ac:dyDescent="0.2">
      <c r="D321" s="16"/>
      <c r="F321" s="4"/>
    </row>
    <row r="322" spans="2:15" ht="24.95" customHeight="1" x14ac:dyDescent="0.2">
      <c r="D322" s="16"/>
      <c r="F322" s="4"/>
    </row>
    <row r="323" spans="2:15" ht="24.95" customHeight="1" x14ac:dyDescent="0.2">
      <c r="D323" s="16"/>
      <c r="E323" s="17"/>
      <c r="F323" s="4"/>
    </row>
    <row r="324" spans="2:15" ht="24.95" customHeight="1" x14ac:dyDescent="0.2">
      <c r="D324" s="16"/>
      <c r="F324" s="4"/>
    </row>
    <row r="325" spans="2:15" ht="24.95" customHeight="1" x14ac:dyDescent="0.2">
      <c r="D325" s="16"/>
      <c r="E325" s="17"/>
      <c r="F325" s="4"/>
      <c r="G325" s="19"/>
    </row>
    <row r="326" spans="2:15" ht="24.95" customHeight="1" x14ac:dyDescent="0.2">
      <c r="D326" s="16"/>
      <c r="E326" s="17"/>
      <c r="F326" s="4"/>
      <c r="G326" s="19"/>
    </row>
    <row r="327" spans="2:15" ht="24.95" customHeight="1" x14ac:dyDescent="0.2">
      <c r="D327" s="16"/>
      <c r="E327" s="17"/>
      <c r="F327" s="4"/>
      <c r="G327" s="19"/>
    </row>
    <row r="328" spans="2:15" ht="24.95" customHeight="1" x14ac:dyDescent="0.2">
      <c r="D328" s="16"/>
      <c r="E328" s="17"/>
      <c r="F328" s="4"/>
      <c r="G328" s="19"/>
    </row>
    <row r="329" spans="2:15" ht="24.95" customHeight="1" x14ac:dyDescent="0.2">
      <c r="D329" s="16"/>
      <c r="E329" s="17"/>
      <c r="F329" s="4"/>
      <c r="G329" s="19"/>
    </row>
    <row r="330" spans="2:15" ht="24.95" customHeight="1" x14ac:dyDescent="0.2">
      <c r="D330" s="16"/>
      <c r="E330" s="17"/>
      <c r="F330" s="4"/>
      <c r="G330" s="19"/>
    </row>
    <row r="331" spans="2:15" ht="24.95" customHeight="1" x14ac:dyDescent="0.2">
      <c r="D331" s="16"/>
      <c r="E331" s="17"/>
      <c r="F331" s="4"/>
      <c r="G331" s="19"/>
    </row>
    <row r="332" spans="2:15" ht="24.95" customHeight="1" x14ac:dyDescent="0.2">
      <c r="D332" s="16"/>
      <c r="E332" s="17"/>
      <c r="F332" s="4"/>
      <c r="G332" s="19"/>
    </row>
    <row r="333" spans="2:15" ht="24.95" customHeight="1" x14ac:dyDescent="0.2">
      <c r="D333" s="16"/>
      <c r="E333" s="17"/>
      <c r="F333" s="4"/>
    </row>
    <row r="334" spans="2:15" ht="24.95" customHeight="1" x14ac:dyDescent="0.2">
      <c r="C334" s="5"/>
      <c r="D334" s="16"/>
      <c r="E334" s="16"/>
      <c r="F334" s="21"/>
    </row>
    <row r="335" spans="2:15" ht="24.95" customHeight="1" x14ac:dyDescent="0.2">
      <c r="B335" s="6"/>
      <c r="C335" s="7"/>
      <c r="D335" s="16"/>
      <c r="E335" s="16"/>
      <c r="F335" s="21"/>
      <c r="O335" s="22"/>
    </row>
    <row r="336" spans="2:15" s="108" customFormat="1" ht="25.5" customHeight="1" x14ac:dyDescent="0.2">
      <c r="B336" s="255" t="s">
        <v>151</v>
      </c>
      <c r="C336" s="255"/>
      <c r="D336" s="255"/>
      <c r="E336" s="255"/>
      <c r="F336" s="255"/>
      <c r="G336" s="255"/>
      <c r="H336" s="255"/>
      <c r="I336" s="255"/>
      <c r="J336" s="255"/>
      <c r="K336" s="255"/>
      <c r="L336" s="255"/>
      <c r="M336" s="255"/>
      <c r="N336" s="10"/>
      <c r="O336" s="10"/>
    </row>
    <row r="337" spans="2:15" ht="15" customHeight="1" x14ac:dyDescent="0.2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</row>
    <row r="338" spans="2:15" ht="24.95" customHeight="1" x14ac:dyDescent="0.2">
      <c r="B338" s="2"/>
      <c r="C338" s="140" t="s">
        <v>114</v>
      </c>
      <c r="D338" s="140" t="s">
        <v>5</v>
      </c>
      <c r="E338" s="140" t="s">
        <v>6</v>
      </c>
      <c r="F338" s="140" t="s">
        <v>7</v>
      </c>
      <c r="G338" s="140" t="s">
        <v>8</v>
      </c>
      <c r="H338" s="140" t="s">
        <v>9</v>
      </c>
      <c r="I338" s="140" t="s">
        <v>10</v>
      </c>
      <c r="J338" s="140" t="s">
        <v>11</v>
      </c>
      <c r="K338" s="140" t="s">
        <v>12</v>
      </c>
      <c r="L338" s="140" t="s">
        <v>14</v>
      </c>
      <c r="N338" s="29"/>
    </row>
    <row r="339" spans="2:15" ht="24.95" customHeight="1" x14ac:dyDescent="0.2">
      <c r="B339" s="94" t="s">
        <v>4</v>
      </c>
      <c r="C339" s="221">
        <v>66282</v>
      </c>
      <c r="D339" s="221">
        <v>124430</v>
      </c>
      <c r="E339" s="221">
        <v>113120</v>
      </c>
      <c r="F339" s="221">
        <v>34890</v>
      </c>
      <c r="G339" s="221">
        <v>102396</v>
      </c>
      <c r="H339" s="221">
        <v>68750</v>
      </c>
      <c r="I339" s="221">
        <v>41708</v>
      </c>
      <c r="J339" s="221">
        <v>73075</v>
      </c>
      <c r="K339" s="221">
        <v>46845</v>
      </c>
      <c r="L339" s="221">
        <v>671496</v>
      </c>
      <c r="M339" s="19"/>
      <c r="N339" s="29"/>
      <c r="O339" s="29"/>
    </row>
    <row r="340" spans="2:15" ht="24.95" customHeight="1" x14ac:dyDescent="0.2">
      <c r="B340" s="86" t="s">
        <v>33</v>
      </c>
      <c r="C340" s="222">
        <v>61764</v>
      </c>
      <c r="D340" s="222">
        <v>85774</v>
      </c>
      <c r="E340" s="222">
        <v>84137</v>
      </c>
      <c r="F340" s="222">
        <v>24929</v>
      </c>
      <c r="G340" s="222">
        <v>80556</v>
      </c>
      <c r="H340" s="222">
        <v>62280</v>
      </c>
      <c r="I340" s="222">
        <v>38665</v>
      </c>
      <c r="J340" s="222">
        <v>60670</v>
      </c>
      <c r="K340" s="222">
        <v>41489</v>
      </c>
      <c r="L340" s="223">
        <v>540264</v>
      </c>
      <c r="M340" s="29"/>
      <c r="N340" s="29"/>
      <c r="O340" s="29"/>
    </row>
    <row r="341" spans="2:15" ht="24.95" customHeight="1" x14ac:dyDescent="0.2">
      <c r="B341" s="87" t="s">
        <v>34</v>
      </c>
      <c r="C341" s="224">
        <v>4518</v>
      </c>
      <c r="D341" s="224">
        <v>38656</v>
      </c>
      <c r="E341" s="224">
        <v>28983</v>
      </c>
      <c r="F341" s="224">
        <v>9961</v>
      </c>
      <c r="G341" s="224">
        <v>21840</v>
      </c>
      <c r="H341" s="224">
        <v>6470</v>
      </c>
      <c r="I341" s="224">
        <v>3043</v>
      </c>
      <c r="J341" s="224">
        <v>12405</v>
      </c>
      <c r="K341" s="224">
        <v>5356</v>
      </c>
      <c r="L341" s="225">
        <v>131232</v>
      </c>
      <c r="M341" s="29"/>
      <c r="N341" s="29"/>
      <c r="O341" s="29"/>
    </row>
    <row r="342" spans="2:15" ht="24.95" customHeight="1" x14ac:dyDescent="0.2">
      <c r="B342" s="94" t="s">
        <v>73</v>
      </c>
      <c r="C342" s="226">
        <v>106853</v>
      </c>
      <c r="D342" s="226">
        <v>189243</v>
      </c>
      <c r="E342" s="226">
        <v>175600</v>
      </c>
      <c r="F342" s="226">
        <v>59567</v>
      </c>
      <c r="G342" s="226">
        <v>179877</v>
      </c>
      <c r="H342" s="226">
        <v>113512</v>
      </c>
      <c r="I342" s="226">
        <v>74225</v>
      </c>
      <c r="J342" s="226">
        <v>128590</v>
      </c>
      <c r="K342" s="226">
        <v>69971</v>
      </c>
      <c r="L342" s="226">
        <v>1097438</v>
      </c>
      <c r="M342" s="29"/>
    </row>
    <row r="343" spans="2:15" ht="24.95" customHeight="1" x14ac:dyDescent="0.2">
      <c r="B343" s="86" t="s">
        <v>55</v>
      </c>
      <c r="C343" s="222">
        <v>98908</v>
      </c>
      <c r="D343" s="222">
        <v>141928</v>
      </c>
      <c r="E343" s="222">
        <v>136509</v>
      </c>
      <c r="F343" s="222">
        <v>47287</v>
      </c>
      <c r="G343" s="222">
        <v>145315</v>
      </c>
      <c r="H343" s="222">
        <v>101744</v>
      </c>
      <c r="I343" s="222">
        <v>69795</v>
      </c>
      <c r="J343" s="222">
        <v>106677</v>
      </c>
      <c r="K343" s="222">
        <v>63216</v>
      </c>
      <c r="L343" s="223">
        <v>911379</v>
      </c>
      <c r="M343" s="29"/>
    </row>
    <row r="344" spans="2:15" ht="24.95" customHeight="1" x14ac:dyDescent="0.2">
      <c r="B344" s="87" t="s">
        <v>56</v>
      </c>
      <c r="C344" s="224">
        <v>7945</v>
      </c>
      <c r="D344" s="224">
        <v>47315</v>
      </c>
      <c r="E344" s="224">
        <v>39091</v>
      </c>
      <c r="F344" s="224">
        <v>12280</v>
      </c>
      <c r="G344" s="224">
        <v>34562</v>
      </c>
      <c r="H344" s="224">
        <v>11768</v>
      </c>
      <c r="I344" s="224">
        <v>4430</v>
      </c>
      <c r="J344" s="224">
        <v>21913</v>
      </c>
      <c r="K344" s="224">
        <v>6755</v>
      </c>
      <c r="L344" s="225">
        <v>186059</v>
      </c>
      <c r="M344" s="29"/>
    </row>
    <row r="345" spans="2:15" ht="24.95" customHeight="1" x14ac:dyDescent="0.2">
      <c r="B345" s="94" t="s">
        <v>88</v>
      </c>
      <c r="C345" s="227">
        <v>0.1874937126</v>
      </c>
      <c r="D345" s="227">
        <v>0.3064330361</v>
      </c>
      <c r="E345" s="227">
        <v>0.2866943978</v>
      </c>
      <c r="F345" s="227">
        <v>0.27501068070000001</v>
      </c>
      <c r="G345" s="227">
        <v>0.31648248220000003</v>
      </c>
      <c r="H345" s="227">
        <v>0.26763740130000002</v>
      </c>
      <c r="I345" s="227">
        <v>0.24683959820000001</v>
      </c>
      <c r="J345" s="227">
        <v>0.3215052927</v>
      </c>
      <c r="K345" s="227">
        <v>0.26622963249999998</v>
      </c>
      <c r="L345" s="227">
        <v>0.27625588070000001</v>
      </c>
      <c r="M345" s="29"/>
    </row>
    <row r="346" spans="2:15" ht="24.95" customHeight="1" x14ac:dyDescent="0.2">
      <c r="B346" s="97" t="s">
        <v>3</v>
      </c>
      <c r="C346" s="228">
        <v>1.6120967985275001</v>
      </c>
      <c r="D346" s="228">
        <v>1.5208792091939001</v>
      </c>
      <c r="E346" s="228">
        <v>1.5523338048091</v>
      </c>
      <c r="F346" s="228">
        <v>1.7072800229292</v>
      </c>
      <c r="G346" s="228">
        <v>1.7566799484355</v>
      </c>
      <c r="H346" s="228">
        <v>1.6510836363635999</v>
      </c>
      <c r="I346" s="228">
        <v>1.7796346024742999</v>
      </c>
      <c r="J346" s="228">
        <v>1.7596989394458</v>
      </c>
      <c r="K346" s="228">
        <v>1.4936706158608</v>
      </c>
      <c r="L346" s="228">
        <v>1.6343180004050999</v>
      </c>
      <c r="M346" s="29"/>
    </row>
    <row r="347" spans="2:15" ht="24.95" customHeight="1" x14ac:dyDescent="0.2">
      <c r="B347" s="86" t="s">
        <v>57</v>
      </c>
      <c r="C347" s="229">
        <v>1.6013859206009999</v>
      </c>
      <c r="D347" s="229">
        <v>1.654673910509</v>
      </c>
      <c r="E347" s="229">
        <v>1.6224609862485999</v>
      </c>
      <c r="F347" s="229">
        <v>1.8968671025713</v>
      </c>
      <c r="G347" s="229">
        <v>1.8039003922737</v>
      </c>
      <c r="H347" s="229">
        <v>1.6336544637123001</v>
      </c>
      <c r="I347" s="229">
        <v>1.8051209103840999</v>
      </c>
      <c r="J347" s="229">
        <v>1.7583154771716001</v>
      </c>
      <c r="K347" s="229">
        <v>1.5236809756803</v>
      </c>
      <c r="L347" s="230">
        <v>1.6869141752921</v>
      </c>
      <c r="M347" s="29"/>
      <c r="N347" s="29"/>
      <c r="O347" s="29"/>
    </row>
    <row r="348" spans="2:15" ht="24.95" customHeight="1" x14ac:dyDescent="0.2">
      <c r="B348" s="87" t="s">
        <v>87</v>
      </c>
      <c r="C348" s="231">
        <v>1.7585214696767999</v>
      </c>
      <c r="D348" s="231">
        <v>1.2240014486755</v>
      </c>
      <c r="E348" s="231">
        <v>1.3487561674085</v>
      </c>
      <c r="F348" s="231">
        <v>1.2328079510089001</v>
      </c>
      <c r="G348" s="231">
        <v>1.5825091575092001</v>
      </c>
      <c r="H348" s="231">
        <v>1.81885625966</v>
      </c>
      <c r="I348" s="231">
        <v>1.4558001971737999</v>
      </c>
      <c r="J348" s="231">
        <v>1.7664651350262</v>
      </c>
      <c r="K348" s="231">
        <v>1.2612023898432001</v>
      </c>
      <c r="L348" s="232">
        <v>1.4177868202877</v>
      </c>
      <c r="M348" s="29"/>
      <c r="N348" s="29"/>
      <c r="O348" s="29"/>
    </row>
    <row r="349" spans="2:15" ht="24.95" customHeight="1" x14ac:dyDescent="0.2">
      <c r="B349" s="2"/>
      <c r="C349" s="214"/>
      <c r="D349" s="214"/>
      <c r="E349" s="214"/>
      <c r="F349" s="215"/>
      <c r="G349" s="215"/>
      <c r="H349" s="214"/>
      <c r="I349" s="214"/>
      <c r="J349" s="214"/>
      <c r="K349" s="214"/>
      <c r="L349" s="214"/>
      <c r="M349" s="19"/>
    </row>
    <row r="350" spans="2:15" ht="24.95" customHeight="1" x14ac:dyDescent="0.2">
      <c r="B350" s="2"/>
      <c r="C350" s="2"/>
      <c r="D350" s="2"/>
      <c r="E350" s="2"/>
      <c r="H350" s="2"/>
      <c r="I350" s="2"/>
      <c r="J350" s="2"/>
      <c r="K350" s="2"/>
      <c r="L350" s="8"/>
      <c r="M350" s="19"/>
    </row>
    <row r="351" spans="2:15" ht="24.95" customHeight="1" x14ac:dyDescent="0.2">
      <c r="B351" s="2"/>
      <c r="C351" s="2"/>
      <c r="D351" s="2"/>
      <c r="E351" s="2"/>
      <c r="H351" s="2"/>
      <c r="I351" s="2"/>
      <c r="J351" s="2"/>
      <c r="K351" s="2"/>
      <c r="L351" s="8"/>
      <c r="M351" s="19"/>
    </row>
    <row r="352" spans="2:15" ht="24.95" customHeight="1" x14ac:dyDescent="0.2">
      <c r="B352" s="2"/>
      <c r="C352" s="30"/>
      <c r="D352" s="30"/>
      <c r="E352" s="30"/>
      <c r="H352" s="30"/>
      <c r="I352" s="30"/>
      <c r="J352" s="30"/>
      <c r="K352" s="30"/>
      <c r="L352" s="8"/>
      <c r="M352" s="19"/>
    </row>
    <row r="353" spans="2:15" ht="24.95" customHeight="1" x14ac:dyDescent="0.2">
      <c r="B353" s="2"/>
      <c r="C353" s="30"/>
      <c r="D353" s="30"/>
      <c r="E353" s="30"/>
      <c r="H353" s="30"/>
      <c r="I353" s="30"/>
      <c r="J353" s="30"/>
      <c r="K353" s="30"/>
      <c r="L353" s="8"/>
      <c r="M353" s="19"/>
    </row>
    <row r="354" spans="2:15" ht="24.95" customHeight="1" x14ac:dyDescent="0.2">
      <c r="B354" s="2"/>
      <c r="C354" s="30"/>
      <c r="D354" s="30"/>
      <c r="E354" s="30"/>
      <c r="H354" s="30"/>
      <c r="I354" s="30"/>
      <c r="J354" s="30"/>
      <c r="K354" s="30"/>
      <c r="L354" s="8"/>
      <c r="M354" s="19"/>
      <c r="N354" s="13"/>
    </row>
    <row r="355" spans="2:15" ht="24.95" customHeight="1" x14ac:dyDescent="0.2">
      <c r="B355" s="2"/>
      <c r="C355" s="30"/>
      <c r="D355" s="30"/>
      <c r="E355" s="30"/>
      <c r="H355" s="30"/>
      <c r="I355" s="30"/>
      <c r="J355" s="30"/>
      <c r="K355" s="30"/>
      <c r="L355" s="8"/>
      <c r="M355" s="19"/>
    </row>
    <row r="356" spans="2:15" ht="24.95" customHeight="1" x14ac:dyDescent="0.2">
      <c r="B356" s="2"/>
      <c r="C356" s="30"/>
      <c r="D356" s="30"/>
      <c r="E356" s="30"/>
      <c r="H356" s="30"/>
      <c r="I356" s="30"/>
      <c r="J356" s="30"/>
      <c r="K356" s="30"/>
      <c r="L356" s="8"/>
      <c r="M356" s="19"/>
    </row>
    <row r="357" spans="2:15" ht="24.95" customHeight="1" x14ac:dyDescent="0.2">
      <c r="B357" s="2"/>
      <c r="C357" s="30"/>
      <c r="D357" s="30"/>
      <c r="E357" s="30"/>
      <c r="H357" s="30"/>
      <c r="I357" s="30"/>
      <c r="J357" s="30"/>
      <c r="K357" s="30"/>
      <c r="L357" s="8"/>
      <c r="M357" s="19"/>
    </row>
    <row r="358" spans="2:15" ht="24.95" customHeight="1" x14ac:dyDescent="0.2">
      <c r="B358" s="2"/>
      <c r="C358" s="30"/>
      <c r="D358" s="30"/>
      <c r="E358" s="30"/>
      <c r="H358" s="30"/>
      <c r="I358" s="30"/>
      <c r="J358" s="30"/>
      <c r="K358" s="30"/>
      <c r="L358" s="8"/>
      <c r="M358" s="19"/>
    </row>
    <row r="359" spans="2:15" ht="24.95" customHeight="1" x14ac:dyDescent="0.2">
      <c r="B359" s="2"/>
      <c r="C359" s="30"/>
      <c r="D359" s="30"/>
      <c r="E359" s="30"/>
      <c r="H359" s="30"/>
      <c r="I359" s="30"/>
      <c r="J359" s="30"/>
      <c r="K359" s="30"/>
      <c r="L359" s="8"/>
      <c r="M359" s="19"/>
    </row>
    <row r="360" spans="2:15" ht="24.95" customHeight="1" x14ac:dyDescent="0.2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31">
        <v>2</v>
      </c>
    </row>
    <row r="361" spans="2:15" s="108" customFormat="1" ht="25.5" customHeight="1" x14ac:dyDescent="0.2">
      <c r="B361" s="270" t="s">
        <v>157</v>
      </c>
      <c r="C361" s="270"/>
      <c r="D361" s="270"/>
      <c r="E361" s="270"/>
      <c r="F361" s="270"/>
      <c r="G361" s="270"/>
      <c r="H361" s="270"/>
      <c r="I361" s="270"/>
      <c r="J361" s="270"/>
      <c r="K361" s="270"/>
      <c r="L361" s="270"/>
      <c r="M361" s="270"/>
      <c r="N361" s="116"/>
      <c r="O361" s="116"/>
    </row>
    <row r="362" spans="2:15" ht="15" customHeight="1" x14ac:dyDescent="0.2">
      <c r="B362" s="28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</row>
    <row r="363" spans="2:15" ht="24.95" customHeight="1" x14ac:dyDescent="0.2">
      <c r="B363" s="265" t="s">
        <v>13</v>
      </c>
      <c r="C363" s="265"/>
      <c r="D363" s="265"/>
      <c r="E363" s="265"/>
      <c r="F363" s="265"/>
      <c r="G363" s="265"/>
      <c r="H363" s="265"/>
      <c r="I363" s="115"/>
      <c r="J363" s="115"/>
      <c r="K363" s="115"/>
      <c r="L363" s="115"/>
      <c r="M363" s="115"/>
      <c r="N363" s="115"/>
    </row>
    <row r="364" spans="2:15" ht="24.95" customHeight="1" x14ac:dyDescent="0.2">
      <c r="B364" s="91" t="s">
        <v>35</v>
      </c>
      <c r="C364" s="324" t="s">
        <v>51</v>
      </c>
      <c r="D364" s="324"/>
      <c r="E364" s="324" t="s">
        <v>50</v>
      </c>
      <c r="F364" s="324"/>
      <c r="G364" s="324" t="s">
        <v>0</v>
      </c>
      <c r="H364" s="324"/>
    </row>
    <row r="365" spans="2:15" ht="24.95" customHeight="1" x14ac:dyDescent="0.2">
      <c r="B365" s="233" t="s">
        <v>176</v>
      </c>
      <c r="C365" s="259">
        <v>261466</v>
      </c>
      <c r="D365" s="259"/>
      <c r="E365" s="259">
        <v>31481</v>
      </c>
      <c r="F365" s="259"/>
      <c r="G365" s="258">
        <v>292947</v>
      </c>
      <c r="H365" s="258"/>
    </row>
    <row r="366" spans="2:15" ht="24.95" customHeight="1" x14ac:dyDescent="0.2">
      <c r="B366" s="233" t="s">
        <v>156</v>
      </c>
      <c r="C366" s="256">
        <v>540264</v>
      </c>
      <c r="D366" s="256"/>
      <c r="E366" s="256">
        <v>131232</v>
      </c>
      <c r="F366" s="256"/>
      <c r="G366" s="258">
        <v>671496</v>
      </c>
      <c r="H366" s="258"/>
    </row>
    <row r="367" spans="2:15" ht="24.95" customHeight="1" x14ac:dyDescent="0.2">
      <c r="B367" s="91" t="s">
        <v>43</v>
      </c>
      <c r="C367" s="325">
        <f>(C366-C365)/C365</f>
        <v>1.0662877773783206</v>
      </c>
      <c r="D367" s="325"/>
      <c r="E367" s="261">
        <f>(E366-E365)/E365</f>
        <v>3.1686096375591628</v>
      </c>
      <c r="F367" s="261"/>
      <c r="G367" s="325">
        <f>(G366-G365)/G365</f>
        <v>1.2922098536595357</v>
      </c>
      <c r="H367" s="325"/>
    </row>
    <row r="368" spans="2:15" s="13" customFormat="1" ht="24.95" customHeight="1" x14ac:dyDescent="0.2">
      <c r="B368" s="33"/>
      <c r="C368" s="34"/>
      <c r="D368" s="34"/>
      <c r="E368" s="34"/>
      <c r="F368" s="34"/>
      <c r="G368" s="34"/>
      <c r="H368" s="34"/>
    </row>
    <row r="369" spans="2:12" s="13" customFormat="1" ht="24.95" customHeight="1" x14ac:dyDescent="0.2">
      <c r="B369" s="33"/>
      <c r="C369" s="34"/>
      <c r="D369" s="34"/>
      <c r="E369" s="34"/>
      <c r="F369" s="34"/>
      <c r="G369" s="34"/>
      <c r="H369" s="34"/>
    </row>
    <row r="370" spans="2:12" s="13" customFormat="1" ht="24.95" customHeight="1" x14ac:dyDescent="0.2">
      <c r="B370" s="33"/>
      <c r="C370" s="34"/>
      <c r="D370" s="34"/>
      <c r="E370" s="34"/>
      <c r="F370" s="34"/>
      <c r="G370" s="34"/>
      <c r="H370" s="34"/>
    </row>
    <row r="371" spans="2:12" s="13" customFormat="1" ht="24.95" customHeight="1" x14ac:dyDescent="0.2">
      <c r="B371" s="33"/>
      <c r="C371" s="34"/>
      <c r="D371" s="34"/>
      <c r="E371" s="34"/>
      <c r="F371" s="34"/>
      <c r="G371" s="34"/>
      <c r="H371" s="34"/>
    </row>
    <row r="372" spans="2:12" s="13" customFormat="1" ht="24.95" customHeight="1" x14ac:dyDescent="0.2">
      <c r="B372" s="33"/>
      <c r="C372" s="34"/>
      <c r="D372" s="34"/>
      <c r="E372" s="34"/>
      <c r="F372" s="34"/>
      <c r="G372" s="34"/>
      <c r="H372" s="34"/>
    </row>
    <row r="373" spans="2:12" s="13" customFormat="1" ht="24.95" customHeight="1" x14ac:dyDescent="0.2">
      <c r="B373" s="33"/>
      <c r="C373" s="34"/>
      <c r="D373" s="34"/>
      <c r="E373" s="34"/>
      <c r="F373" s="34"/>
      <c r="G373" s="34"/>
      <c r="H373" s="34"/>
    </row>
    <row r="374" spans="2:12" s="13" customFormat="1" ht="24.95" customHeight="1" x14ac:dyDescent="0.2">
      <c r="B374" s="33"/>
      <c r="C374" s="34"/>
      <c r="D374" s="34"/>
      <c r="E374" s="34"/>
      <c r="F374" s="34"/>
      <c r="G374" s="34"/>
      <c r="H374" s="34"/>
    </row>
    <row r="375" spans="2:12" s="13" customFormat="1" ht="24.95" customHeight="1" x14ac:dyDescent="0.2">
      <c r="B375" s="33"/>
      <c r="C375" s="34"/>
      <c r="D375" s="34"/>
      <c r="E375" s="34"/>
      <c r="F375" s="34"/>
      <c r="G375" s="34"/>
      <c r="H375" s="34"/>
    </row>
    <row r="376" spans="2:12" s="13" customFormat="1" ht="24.95" customHeight="1" x14ac:dyDescent="0.2">
      <c r="B376" s="33"/>
      <c r="C376" s="34"/>
      <c r="D376" s="34"/>
      <c r="E376" s="34"/>
      <c r="F376" s="34"/>
      <c r="G376" s="34"/>
      <c r="H376" s="34"/>
    </row>
    <row r="377" spans="2:12" ht="24.95" customHeight="1" x14ac:dyDescent="0.2"/>
    <row r="378" spans="2:12" ht="24.95" customHeight="1" x14ac:dyDescent="0.2">
      <c r="B378" s="265" t="s">
        <v>37</v>
      </c>
      <c r="C378" s="265"/>
      <c r="D378" s="265"/>
      <c r="E378" s="265"/>
      <c r="F378" s="265"/>
      <c r="G378" s="265"/>
      <c r="H378" s="265"/>
      <c r="I378" s="265"/>
      <c r="J378" s="265"/>
      <c r="K378" s="265"/>
      <c r="L378" s="265"/>
    </row>
    <row r="379" spans="2:12" ht="24.95" customHeight="1" x14ac:dyDescent="0.2">
      <c r="B379" s="91" t="s">
        <v>35</v>
      </c>
      <c r="C379" s="92" t="s">
        <v>114</v>
      </c>
      <c r="D379" s="92" t="s">
        <v>5</v>
      </c>
      <c r="E379" s="92" t="s">
        <v>6</v>
      </c>
      <c r="F379" s="92" t="s">
        <v>7</v>
      </c>
      <c r="G379" s="92" t="s">
        <v>8</v>
      </c>
      <c r="H379" s="92" t="s">
        <v>9</v>
      </c>
      <c r="I379" s="92" t="s">
        <v>10</v>
      </c>
      <c r="J379" s="92" t="s">
        <v>11</v>
      </c>
      <c r="K379" s="92" t="s">
        <v>12</v>
      </c>
      <c r="L379" s="92" t="s">
        <v>14</v>
      </c>
    </row>
    <row r="380" spans="2:12" ht="24.95" customHeight="1" x14ac:dyDescent="0.2">
      <c r="B380" s="233" t="s">
        <v>176</v>
      </c>
      <c r="C380" s="245">
        <v>35202</v>
      </c>
      <c r="D380" s="245">
        <v>41210</v>
      </c>
      <c r="E380" s="245">
        <v>53888</v>
      </c>
      <c r="F380" s="245">
        <v>16935</v>
      </c>
      <c r="G380" s="245">
        <v>39034</v>
      </c>
      <c r="H380" s="245">
        <v>35956</v>
      </c>
      <c r="I380" s="245">
        <v>18961</v>
      </c>
      <c r="J380" s="245">
        <v>30587</v>
      </c>
      <c r="K380" s="245">
        <v>21174</v>
      </c>
      <c r="L380" s="243">
        <v>292947</v>
      </c>
    </row>
    <row r="381" spans="2:12" ht="24.95" customHeight="1" x14ac:dyDescent="0.2">
      <c r="B381" s="233" t="s">
        <v>156</v>
      </c>
      <c r="C381" s="245">
        <v>66282</v>
      </c>
      <c r="D381" s="245">
        <v>124430</v>
      </c>
      <c r="E381" s="245">
        <v>113120</v>
      </c>
      <c r="F381" s="245">
        <v>34890</v>
      </c>
      <c r="G381" s="245">
        <v>102396</v>
      </c>
      <c r="H381" s="245">
        <v>68750</v>
      </c>
      <c r="I381" s="245">
        <v>41708</v>
      </c>
      <c r="J381" s="245">
        <v>73075</v>
      </c>
      <c r="K381" s="245">
        <v>46845</v>
      </c>
      <c r="L381" s="243">
        <v>671496</v>
      </c>
    </row>
    <row r="382" spans="2:12" ht="24.95" customHeight="1" x14ac:dyDescent="0.2">
      <c r="B382" s="91" t="s">
        <v>43</v>
      </c>
      <c r="C382" s="85">
        <f t="shared" ref="C382:L382" si="0">(C381-C380)/C380</f>
        <v>0.88290438043292996</v>
      </c>
      <c r="D382" s="85">
        <f t="shared" si="0"/>
        <v>2.0194127638922592</v>
      </c>
      <c r="E382" s="85">
        <f t="shared" si="0"/>
        <v>1.0991686460807601</v>
      </c>
      <c r="F382" s="85">
        <f t="shared" si="0"/>
        <v>1.0602302922940656</v>
      </c>
      <c r="G382" s="85">
        <f t="shared" si="0"/>
        <v>1.6232515243121381</v>
      </c>
      <c r="H382" s="85">
        <f t="shared" si="0"/>
        <v>0.91205918344643455</v>
      </c>
      <c r="I382" s="85">
        <f t="shared" si="0"/>
        <v>1.199673013026739</v>
      </c>
      <c r="J382" s="85">
        <f t="shared" si="0"/>
        <v>1.3890868669696277</v>
      </c>
      <c r="K382" s="85">
        <f t="shared" si="0"/>
        <v>1.2123831113629924</v>
      </c>
      <c r="L382" s="85">
        <f t="shared" si="0"/>
        <v>1.2922098536595357</v>
      </c>
    </row>
    <row r="383" spans="2:12" ht="24.95" customHeight="1" x14ac:dyDescent="0.2">
      <c r="B383" s="37"/>
      <c r="C383" s="38"/>
      <c r="D383" s="38"/>
      <c r="E383" s="38"/>
      <c r="F383" s="38"/>
      <c r="G383" s="38"/>
      <c r="H383" s="38"/>
      <c r="I383" s="38"/>
      <c r="J383" s="38"/>
      <c r="K383" s="38"/>
      <c r="L383" s="38"/>
    </row>
    <row r="384" spans="2:12" ht="24.95" customHeight="1" x14ac:dyDescent="0.2">
      <c r="B384" s="37"/>
      <c r="C384" s="38"/>
      <c r="D384" s="38"/>
      <c r="E384" s="38"/>
      <c r="F384" s="38"/>
      <c r="G384" s="38"/>
      <c r="H384" s="38"/>
      <c r="I384" s="38"/>
      <c r="J384" s="38"/>
      <c r="K384" s="38"/>
      <c r="L384" s="38"/>
    </row>
    <row r="385" spans="2:12" ht="24.95" customHeight="1" x14ac:dyDescent="0.2">
      <c r="B385" s="37"/>
      <c r="C385" s="38"/>
      <c r="D385" s="38"/>
      <c r="E385" s="38"/>
      <c r="F385" s="38"/>
      <c r="G385" s="38"/>
      <c r="H385" s="38"/>
      <c r="I385" s="38"/>
      <c r="J385" s="38"/>
      <c r="K385" s="38"/>
      <c r="L385" s="38"/>
    </row>
    <row r="386" spans="2:12" ht="24.95" customHeight="1" x14ac:dyDescent="0.2">
      <c r="B386" s="272"/>
      <c r="C386" s="272"/>
      <c r="D386" s="272"/>
      <c r="E386" s="272"/>
      <c r="F386" s="272"/>
      <c r="G386" s="272"/>
      <c r="H386" s="272"/>
      <c r="I386" s="272"/>
      <c r="J386" s="272"/>
      <c r="K386" s="272"/>
      <c r="L386" s="272"/>
    </row>
    <row r="387" spans="2:12" ht="24.95" customHeight="1" x14ac:dyDescent="0.2">
      <c r="B387" s="37"/>
      <c r="C387" s="38"/>
      <c r="D387" s="38"/>
      <c r="E387" s="38"/>
      <c r="F387" s="38"/>
      <c r="G387" s="38"/>
      <c r="H387" s="38"/>
      <c r="I387" s="38"/>
      <c r="J387" s="38"/>
      <c r="K387" s="38"/>
      <c r="L387" s="38"/>
    </row>
    <row r="388" spans="2:12" ht="24.95" customHeight="1" x14ac:dyDescent="0.2">
      <c r="B388" s="37"/>
      <c r="C388" s="38"/>
      <c r="D388" s="38"/>
      <c r="E388" s="38"/>
      <c r="F388" s="38"/>
      <c r="G388" s="38"/>
      <c r="H388" s="38"/>
      <c r="I388" s="38"/>
      <c r="J388" s="38"/>
      <c r="K388" s="38"/>
      <c r="L388" s="38"/>
    </row>
    <row r="389" spans="2:12" ht="24.95" customHeight="1" x14ac:dyDescent="0.2">
      <c r="B389" s="37"/>
      <c r="C389" s="38"/>
      <c r="D389" s="38"/>
      <c r="E389" s="38"/>
      <c r="F389" s="38"/>
      <c r="G389" s="38"/>
      <c r="H389" s="38"/>
      <c r="I389" s="38"/>
      <c r="J389" s="38"/>
      <c r="K389" s="38"/>
      <c r="L389" s="38"/>
    </row>
    <row r="390" spans="2:12" ht="24.95" customHeight="1" x14ac:dyDescent="0.2">
      <c r="B390" s="37"/>
      <c r="C390" s="38"/>
      <c r="D390" s="38"/>
      <c r="E390" s="38"/>
      <c r="F390" s="38"/>
      <c r="G390" s="38"/>
      <c r="H390" s="38"/>
      <c r="I390" s="38"/>
      <c r="J390" s="38"/>
      <c r="K390" s="38"/>
      <c r="L390" s="38"/>
    </row>
    <row r="391" spans="2:12" ht="24.95" customHeight="1" x14ac:dyDescent="0.2">
      <c r="B391" s="37"/>
      <c r="C391" s="38"/>
      <c r="D391" s="38"/>
      <c r="E391" s="38"/>
      <c r="F391" s="38"/>
      <c r="G391" s="38"/>
      <c r="H391" s="38"/>
      <c r="I391" s="38"/>
      <c r="J391" s="38"/>
      <c r="K391" s="38"/>
      <c r="L391" s="38"/>
    </row>
    <row r="392" spans="2:12" ht="24.95" customHeight="1" x14ac:dyDescent="0.2">
      <c r="B392" s="37"/>
      <c r="C392" s="38"/>
      <c r="D392" s="38"/>
      <c r="E392" s="38"/>
      <c r="F392" s="38"/>
      <c r="G392" s="38"/>
      <c r="H392" s="38"/>
      <c r="I392" s="38"/>
      <c r="J392" s="38"/>
      <c r="K392" s="38"/>
      <c r="L392" s="38"/>
    </row>
    <row r="393" spans="2:12" ht="24.95" customHeight="1" x14ac:dyDescent="0.2">
      <c r="B393" s="37"/>
      <c r="C393" s="38"/>
      <c r="D393" s="38"/>
      <c r="E393" s="38"/>
      <c r="F393" s="38"/>
      <c r="G393" s="38"/>
      <c r="H393" s="38"/>
      <c r="I393" s="38"/>
      <c r="J393" s="38"/>
      <c r="K393" s="38"/>
      <c r="L393" s="38"/>
    </row>
    <row r="394" spans="2:12" ht="24.95" customHeight="1" x14ac:dyDescent="0.2">
      <c r="B394" s="37"/>
      <c r="C394" s="38"/>
      <c r="D394" s="38"/>
      <c r="E394" s="38"/>
      <c r="F394" s="38"/>
      <c r="G394" s="38"/>
      <c r="H394" s="38"/>
      <c r="I394" s="38"/>
      <c r="J394" s="38"/>
      <c r="K394" s="38"/>
      <c r="L394" s="38"/>
    </row>
    <row r="395" spans="2:12" ht="24.95" customHeight="1" x14ac:dyDescent="0.2">
      <c r="B395" s="267" t="s">
        <v>15</v>
      </c>
      <c r="C395" s="267"/>
      <c r="D395" s="267"/>
      <c r="E395" s="267"/>
      <c r="F395" s="267"/>
      <c r="G395" s="267"/>
      <c r="H395" s="267"/>
      <c r="I395" s="267"/>
      <c r="J395" s="267"/>
    </row>
    <row r="396" spans="2:12" ht="24.95" customHeight="1" x14ac:dyDescent="0.2">
      <c r="B396" s="93" t="s">
        <v>35</v>
      </c>
      <c r="C396" s="315" t="s">
        <v>40</v>
      </c>
      <c r="D396" s="315"/>
      <c r="E396" s="315" t="s">
        <v>41</v>
      </c>
      <c r="F396" s="315"/>
      <c r="G396" s="315" t="s">
        <v>42</v>
      </c>
      <c r="H396" s="315"/>
      <c r="I396" s="262" t="s">
        <v>89</v>
      </c>
      <c r="J396" s="262"/>
      <c r="L396" s="39"/>
    </row>
    <row r="397" spans="2:12" ht="24.95" customHeight="1" x14ac:dyDescent="0.2">
      <c r="B397" s="233" t="s">
        <v>176</v>
      </c>
      <c r="C397" s="259">
        <v>442144</v>
      </c>
      <c r="D397" s="259"/>
      <c r="E397" s="259">
        <v>48273</v>
      </c>
      <c r="F397" s="259"/>
      <c r="G397" s="258">
        <v>490417</v>
      </c>
      <c r="H397" s="258"/>
      <c r="I397" s="317">
        <v>0.14476841039999999</v>
      </c>
      <c r="J397" s="269"/>
    </row>
    <row r="398" spans="2:12" ht="24.95" customHeight="1" x14ac:dyDescent="0.2">
      <c r="B398" s="233" t="s">
        <v>156</v>
      </c>
      <c r="C398" s="256">
        <v>911379</v>
      </c>
      <c r="D398" s="256"/>
      <c r="E398" s="256">
        <v>186059</v>
      </c>
      <c r="F398" s="256"/>
      <c r="G398" s="313">
        <v>1097438</v>
      </c>
      <c r="H398" s="313"/>
      <c r="I398" s="257">
        <v>0.27625588070000001</v>
      </c>
      <c r="J398" s="320"/>
    </row>
    <row r="399" spans="2:12" ht="24.95" customHeight="1" x14ac:dyDescent="0.2">
      <c r="B399" s="103" t="s">
        <v>43</v>
      </c>
      <c r="C399" s="274">
        <f>(C398-C397)/C397</f>
        <v>1.0612718933198233</v>
      </c>
      <c r="D399" s="274"/>
      <c r="E399" s="274">
        <f>(E398-E397)/E397</f>
        <v>2.8543077911047585</v>
      </c>
      <c r="F399" s="274"/>
      <c r="G399" s="273">
        <f>(G398-G397)/G397</f>
        <v>1.2377650040679666</v>
      </c>
      <c r="H399" s="273"/>
      <c r="I399" s="273">
        <f>(I398-I397)/I397</f>
        <v>0.90826078656728848</v>
      </c>
      <c r="J399" s="273"/>
    </row>
    <row r="400" spans="2:12" ht="24.95" customHeight="1" x14ac:dyDescent="0.2">
      <c r="B400" s="37"/>
      <c r="C400" s="38"/>
      <c r="D400" s="38"/>
      <c r="E400" s="38"/>
      <c r="F400" s="38"/>
      <c r="G400" s="40"/>
      <c r="H400" s="40"/>
      <c r="I400" s="40"/>
      <c r="J400" s="40"/>
      <c r="K400" s="13"/>
    </row>
    <row r="401" spans="2:13" ht="24.95" customHeight="1" x14ac:dyDescent="0.2"/>
    <row r="402" spans="2:13" ht="24.95" customHeight="1" x14ac:dyDescent="0.2"/>
    <row r="403" spans="2:13" ht="24.95" customHeight="1" x14ac:dyDescent="0.2"/>
    <row r="404" spans="2:13" ht="24.95" customHeight="1" x14ac:dyDescent="0.2">
      <c r="L404" s="41"/>
    </row>
    <row r="405" spans="2:13" ht="24.95" customHeight="1" x14ac:dyDescent="0.2"/>
    <row r="406" spans="2:13" ht="24.95" customHeight="1" x14ac:dyDescent="0.2"/>
    <row r="407" spans="2:13" ht="24.95" customHeight="1" x14ac:dyDescent="0.2">
      <c r="L407" s="27"/>
    </row>
    <row r="408" spans="2:13" ht="24.95" customHeight="1" x14ac:dyDescent="0.2"/>
    <row r="409" spans="2:13" ht="24.95" customHeight="1" x14ac:dyDescent="0.2"/>
    <row r="410" spans="2:13" ht="24.95" customHeight="1" x14ac:dyDescent="0.2">
      <c r="B410" s="267" t="s">
        <v>38</v>
      </c>
      <c r="C410" s="267"/>
      <c r="D410" s="267"/>
      <c r="E410" s="267"/>
      <c r="F410" s="267"/>
      <c r="G410" s="267"/>
      <c r="H410" s="267"/>
      <c r="I410" s="267"/>
      <c r="J410" s="267"/>
      <c r="K410" s="267"/>
      <c r="L410" s="267"/>
    </row>
    <row r="411" spans="2:13" ht="24.95" customHeight="1" x14ac:dyDescent="0.2">
      <c r="B411" s="93" t="s">
        <v>35</v>
      </c>
      <c r="C411" s="109" t="s">
        <v>114</v>
      </c>
      <c r="D411" s="109" t="s">
        <v>5</v>
      </c>
      <c r="E411" s="109" t="s">
        <v>6</v>
      </c>
      <c r="F411" s="109" t="s">
        <v>7</v>
      </c>
      <c r="G411" s="109" t="s">
        <v>8</v>
      </c>
      <c r="H411" s="109" t="s">
        <v>9</v>
      </c>
      <c r="I411" s="109" t="s">
        <v>10</v>
      </c>
      <c r="J411" s="109" t="s">
        <v>11</v>
      </c>
      <c r="K411" s="109" t="s">
        <v>12</v>
      </c>
      <c r="L411" s="109" t="s">
        <v>14</v>
      </c>
    </row>
    <row r="412" spans="2:13" ht="24.95" customHeight="1" x14ac:dyDescent="0.2">
      <c r="B412" s="233" t="s">
        <v>176</v>
      </c>
      <c r="C412" s="245">
        <v>61652</v>
      </c>
      <c r="D412" s="245">
        <v>64332</v>
      </c>
      <c r="E412" s="245">
        <v>93302</v>
      </c>
      <c r="F412" s="245">
        <v>30195</v>
      </c>
      <c r="G412" s="245">
        <v>63178</v>
      </c>
      <c r="H412" s="245">
        <v>54882</v>
      </c>
      <c r="I412" s="245">
        <v>35707</v>
      </c>
      <c r="J412" s="245">
        <v>52794</v>
      </c>
      <c r="K412" s="245">
        <v>34375</v>
      </c>
      <c r="L412" s="243">
        <v>490417</v>
      </c>
    </row>
    <row r="413" spans="2:13" ht="24.95" customHeight="1" x14ac:dyDescent="0.2">
      <c r="B413" s="233" t="s">
        <v>156</v>
      </c>
      <c r="C413" s="244">
        <v>106853</v>
      </c>
      <c r="D413" s="244">
        <v>189243</v>
      </c>
      <c r="E413" s="244">
        <v>175600</v>
      </c>
      <c r="F413" s="244">
        <v>59567</v>
      </c>
      <c r="G413" s="244">
        <v>179877</v>
      </c>
      <c r="H413" s="244">
        <v>113512</v>
      </c>
      <c r="I413" s="244">
        <v>74225</v>
      </c>
      <c r="J413" s="244">
        <v>128590</v>
      </c>
      <c r="K413" s="244">
        <v>69971</v>
      </c>
      <c r="L413" s="247">
        <v>1097438</v>
      </c>
    </row>
    <row r="414" spans="2:13" ht="24.95" customHeight="1" x14ac:dyDescent="0.2">
      <c r="B414" s="103" t="s">
        <v>43</v>
      </c>
      <c r="C414" s="104">
        <f t="shared" ref="C414:L414" si="1">(C413-C412)/C412</f>
        <v>0.7331635632258483</v>
      </c>
      <c r="D414" s="104">
        <f t="shared" si="1"/>
        <v>1.9416620033575824</v>
      </c>
      <c r="E414" s="104">
        <f t="shared" si="1"/>
        <v>0.88206040599344071</v>
      </c>
      <c r="F414" s="104">
        <f t="shared" si="1"/>
        <v>0.97274383176022516</v>
      </c>
      <c r="G414" s="104">
        <f t="shared" si="1"/>
        <v>1.8471461584728861</v>
      </c>
      <c r="H414" s="104">
        <f t="shared" si="1"/>
        <v>1.0682919718669144</v>
      </c>
      <c r="I414" s="104">
        <f t="shared" si="1"/>
        <v>1.0787240597081804</v>
      </c>
      <c r="J414" s="104">
        <f t="shared" si="1"/>
        <v>1.435693450013259</v>
      </c>
      <c r="K414" s="104">
        <f t="shared" si="1"/>
        <v>1.03552</v>
      </c>
      <c r="L414" s="104">
        <f t="shared" si="1"/>
        <v>1.2377650040679666</v>
      </c>
    </row>
    <row r="415" spans="2:13" ht="24.95" customHeight="1" x14ac:dyDescent="0.2">
      <c r="B415" s="37"/>
      <c r="C415" s="38"/>
      <c r="D415" s="38"/>
      <c r="E415" s="38"/>
      <c r="F415" s="38"/>
      <c r="G415" s="38"/>
      <c r="H415" s="38"/>
      <c r="I415" s="38"/>
      <c r="J415" s="38"/>
      <c r="K415" s="38"/>
      <c r="L415" s="38"/>
    </row>
    <row r="416" spans="2:13" ht="24.95" customHeight="1" x14ac:dyDescent="0.2">
      <c r="B416" s="37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13"/>
    </row>
    <row r="417" spans="2:15" ht="24.95" customHeight="1" x14ac:dyDescent="0.2">
      <c r="B417" s="272"/>
      <c r="C417" s="272"/>
      <c r="D417" s="272"/>
      <c r="E417" s="272"/>
      <c r="F417" s="272"/>
      <c r="G417" s="272"/>
      <c r="H417" s="272"/>
      <c r="I417" s="272"/>
      <c r="J417" s="272"/>
      <c r="K417" s="272"/>
      <c r="L417" s="272"/>
      <c r="M417" s="13"/>
    </row>
    <row r="418" spans="2:15" ht="24.95" customHeight="1" x14ac:dyDescent="0.2"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13"/>
    </row>
    <row r="419" spans="2:15" ht="24.95" customHeight="1" x14ac:dyDescent="0.2">
      <c r="B419" s="37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13"/>
    </row>
    <row r="420" spans="2:15" ht="24.95" customHeight="1" x14ac:dyDescent="0.2">
      <c r="B420" s="37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13"/>
    </row>
    <row r="421" spans="2:15" ht="24.95" customHeight="1" x14ac:dyDescent="0.2">
      <c r="B421" s="37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13"/>
    </row>
    <row r="422" spans="2:15" ht="24.95" customHeight="1" x14ac:dyDescent="0.2">
      <c r="B422" s="37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13"/>
    </row>
    <row r="423" spans="2:15" ht="24.95" customHeight="1" x14ac:dyDescent="0.2">
      <c r="B423" s="37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1">
        <v>3</v>
      </c>
    </row>
    <row r="424" spans="2:15" s="108" customFormat="1" ht="25.5" customHeight="1" x14ac:dyDescent="0.2">
      <c r="B424" s="270" t="s">
        <v>158</v>
      </c>
      <c r="C424" s="270"/>
      <c r="D424" s="270"/>
      <c r="E424" s="270"/>
      <c r="F424" s="270"/>
      <c r="G424" s="270"/>
      <c r="H424" s="270"/>
      <c r="I424" s="270"/>
      <c r="J424" s="270"/>
      <c r="K424" s="270"/>
      <c r="L424" s="270"/>
      <c r="M424" s="270"/>
      <c r="N424" s="116"/>
      <c r="O424" s="116"/>
    </row>
    <row r="425" spans="2:15" ht="15" customHeight="1" x14ac:dyDescent="0.2">
      <c r="B425" s="28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</row>
    <row r="426" spans="2:15" ht="24.95" customHeight="1" x14ac:dyDescent="0.2">
      <c r="B426" s="310" t="s">
        <v>13</v>
      </c>
      <c r="C426" s="310"/>
      <c r="D426" s="310"/>
      <c r="E426" s="310"/>
      <c r="F426" s="310"/>
      <c r="G426" s="310"/>
      <c r="H426" s="310"/>
      <c r="I426" s="311"/>
      <c r="J426" s="311"/>
      <c r="K426" s="311"/>
      <c r="L426" s="311"/>
      <c r="M426" s="311"/>
      <c r="N426" s="311"/>
    </row>
    <row r="427" spans="2:15" ht="24.95" customHeight="1" x14ac:dyDescent="0.2">
      <c r="B427" s="91" t="s">
        <v>35</v>
      </c>
      <c r="C427" s="271" t="s">
        <v>51</v>
      </c>
      <c r="D427" s="271"/>
      <c r="E427" s="271" t="s">
        <v>50</v>
      </c>
      <c r="F427" s="271"/>
      <c r="G427" s="271" t="s">
        <v>0</v>
      </c>
      <c r="H427" s="271"/>
    </row>
    <row r="428" spans="2:15" ht="24.95" customHeight="1" x14ac:dyDescent="0.2">
      <c r="B428" s="233" t="s">
        <v>159</v>
      </c>
      <c r="C428" s="259">
        <v>2209750</v>
      </c>
      <c r="D428" s="259"/>
      <c r="E428" s="259">
        <v>340901</v>
      </c>
      <c r="F428" s="259"/>
      <c r="G428" s="258">
        <v>2550651</v>
      </c>
      <c r="H428" s="258"/>
    </row>
    <row r="429" spans="2:15" ht="24.95" customHeight="1" x14ac:dyDescent="0.2">
      <c r="B429" s="233" t="s">
        <v>160</v>
      </c>
      <c r="C429" s="256">
        <v>2915736</v>
      </c>
      <c r="D429" s="256"/>
      <c r="E429" s="256">
        <v>480215</v>
      </c>
      <c r="F429" s="256"/>
      <c r="G429" s="258">
        <v>3395951</v>
      </c>
      <c r="H429" s="258"/>
    </row>
    <row r="430" spans="2:15" ht="24.95" customHeight="1" x14ac:dyDescent="0.2">
      <c r="B430" s="111" t="s">
        <v>43</v>
      </c>
      <c r="C430" s="261">
        <f>(C429-C428)/C428</f>
        <v>0.31948681977599275</v>
      </c>
      <c r="D430" s="261"/>
      <c r="E430" s="261">
        <f>(E429-E428)/E428</f>
        <v>0.40866409896128203</v>
      </c>
      <c r="F430" s="261"/>
      <c r="G430" s="261">
        <f>(G429-G428)/G428</f>
        <v>0.33140559018070287</v>
      </c>
      <c r="H430" s="261"/>
    </row>
    <row r="431" spans="2:15" ht="24.95" customHeight="1" x14ac:dyDescent="0.2">
      <c r="B431" s="33"/>
      <c r="C431" s="34"/>
      <c r="D431" s="34"/>
      <c r="E431" s="34"/>
      <c r="F431" s="34"/>
      <c r="G431" s="34"/>
      <c r="H431" s="34"/>
      <c r="I431" s="13"/>
      <c r="J431" s="13"/>
      <c r="K431" s="13"/>
      <c r="L431" s="13"/>
      <c r="M431" s="13"/>
      <c r="N431" s="13"/>
      <c r="O431" s="13"/>
    </row>
    <row r="432" spans="2:15" ht="24.95" customHeight="1" x14ac:dyDescent="0.2">
      <c r="B432" s="33"/>
      <c r="C432" s="34"/>
      <c r="D432" s="34"/>
      <c r="E432" s="34"/>
      <c r="F432" s="34"/>
      <c r="G432" s="34"/>
      <c r="H432" s="34"/>
      <c r="I432" s="13"/>
      <c r="J432" s="13"/>
      <c r="K432" s="13"/>
      <c r="L432" s="13"/>
      <c r="M432" s="13"/>
      <c r="N432" s="13"/>
      <c r="O432" s="13"/>
    </row>
    <row r="433" spans="2:15" ht="24.95" customHeight="1" x14ac:dyDescent="0.2">
      <c r="B433" s="33"/>
      <c r="C433" s="34"/>
      <c r="D433" s="34"/>
      <c r="E433" s="34"/>
      <c r="F433" s="34"/>
      <c r="G433" s="34"/>
      <c r="H433" s="34"/>
      <c r="I433" s="13"/>
      <c r="J433" s="13"/>
      <c r="K433" s="13"/>
      <c r="L433" s="13"/>
      <c r="M433" s="13"/>
      <c r="N433" s="13"/>
      <c r="O433" s="13"/>
    </row>
    <row r="434" spans="2:15" ht="24.95" customHeight="1" x14ac:dyDescent="0.2">
      <c r="B434" s="33"/>
      <c r="C434" s="34"/>
      <c r="D434" s="34"/>
      <c r="E434" s="34"/>
      <c r="F434" s="34"/>
      <c r="G434" s="34"/>
      <c r="H434" s="34"/>
      <c r="I434" s="13"/>
      <c r="J434" s="13"/>
      <c r="K434" s="13"/>
      <c r="L434" s="13"/>
      <c r="M434" s="13"/>
      <c r="N434" s="13"/>
      <c r="O434" s="13"/>
    </row>
    <row r="435" spans="2:15" ht="24.95" customHeight="1" x14ac:dyDescent="0.2">
      <c r="B435" s="33"/>
      <c r="C435" s="34"/>
      <c r="D435" s="34"/>
      <c r="E435" s="34"/>
      <c r="F435" s="34"/>
      <c r="G435" s="34"/>
      <c r="H435" s="34"/>
      <c r="I435" s="13"/>
      <c r="J435" s="13"/>
      <c r="K435" s="13"/>
      <c r="L435" s="13"/>
      <c r="M435" s="13"/>
      <c r="N435" s="13"/>
      <c r="O435" s="13"/>
    </row>
    <row r="436" spans="2:15" ht="24.95" customHeight="1" x14ac:dyDescent="0.2">
      <c r="B436" s="33"/>
      <c r="C436" s="34"/>
      <c r="D436" s="34"/>
      <c r="E436" s="34"/>
      <c r="F436" s="34"/>
      <c r="G436" s="34"/>
      <c r="H436" s="34"/>
      <c r="I436" s="13"/>
      <c r="J436" s="13"/>
      <c r="K436" s="13"/>
      <c r="L436" s="13"/>
      <c r="M436" s="13"/>
      <c r="N436" s="13"/>
      <c r="O436" s="13"/>
    </row>
    <row r="437" spans="2:15" ht="24.95" customHeight="1" x14ac:dyDescent="0.2">
      <c r="B437" s="33"/>
      <c r="C437" s="34"/>
      <c r="D437" s="34"/>
      <c r="E437" s="34"/>
      <c r="F437" s="34"/>
      <c r="G437" s="34"/>
      <c r="H437" s="34"/>
      <c r="I437" s="13"/>
      <c r="J437" s="13"/>
      <c r="K437" s="13"/>
      <c r="L437" s="13"/>
      <c r="M437" s="13"/>
      <c r="N437" s="13"/>
      <c r="O437" s="13"/>
    </row>
    <row r="438" spans="2:15" ht="24.95" customHeight="1" x14ac:dyDescent="0.2">
      <c r="B438" s="33"/>
      <c r="C438" s="34"/>
      <c r="D438" s="34"/>
      <c r="E438" s="34"/>
      <c r="F438" s="34"/>
      <c r="G438" s="34"/>
      <c r="H438" s="34"/>
      <c r="I438" s="13"/>
      <c r="J438" s="13"/>
      <c r="K438" s="13"/>
      <c r="L438" s="13"/>
      <c r="M438" s="13"/>
      <c r="N438" s="13"/>
      <c r="O438" s="13"/>
    </row>
    <row r="439" spans="2:15" ht="24.95" customHeight="1" x14ac:dyDescent="0.2">
      <c r="B439" s="33"/>
      <c r="C439" s="34"/>
      <c r="D439" s="34"/>
      <c r="E439" s="34"/>
      <c r="F439" s="34"/>
      <c r="G439" s="34"/>
      <c r="H439" s="34"/>
      <c r="I439" s="13"/>
      <c r="J439" s="13"/>
      <c r="K439" s="13"/>
      <c r="L439" s="13"/>
      <c r="M439" s="13"/>
      <c r="N439" s="13"/>
      <c r="O439" s="13"/>
    </row>
    <row r="440" spans="2:15" ht="24.95" customHeight="1" x14ac:dyDescent="0.2"/>
    <row r="441" spans="2:15" ht="24.95" customHeight="1" x14ac:dyDescent="0.2"/>
    <row r="442" spans="2:15" ht="24.95" customHeight="1" x14ac:dyDescent="0.2"/>
    <row r="443" spans="2:15" ht="24.95" customHeight="1" x14ac:dyDescent="0.2"/>
    <row r="444" spans="2:15" ht="24.95" customHeight="1" x14ac:dyDescent="0.2"/>
    <row r="445" spans="2:15" ht="24.95" customHeight="1" x14ac:dyDescent="0.2"/>
    <row r="446" spans="2:15" ht="24.95" customHeight="1" x14ac:dyDescent="0.2"/>
    <row r="447" spans="2:15" ht="24.95" customHeight="1" x14ac:dyDescent="0.2"/>
    <row r="448" spans="2:15" ht="24.95" customHeight="1" x14ac:dyDescent="0.2"/>
    <row r="449" spans="2:12" ht="24.95" customHeight="1" x14ac:dyDescent="0.2"/>
    <row r="450" spans="2:12" ht="24.95" customHeight="1" x14ac:dyDescent="0.2"/>
    <row r="451" spans="2:12" ht="24.95" customHeight="1" x14ac:dyDescent="0.2">
      <c r="B451" s="314" t="s">
        <v>37</v>
      </c>
      <c r="C451" s="314"/>
      <c r="D451" s="314"/>
      <c r="E451" s="314"/>
      <c r="F451" s="314"/>
      <c r="G451" s="314"/>
      <c r="H451" s="314"/>
      <c r="I451" s="314"/>
      <c r="J451" s="314"/>
      <c r="K451" s="314"/>
      <c r="L451" s="314"/>
    </row>
    <row r="452" spans="2:12" ht="24.95" customHeight="1" x14ac:dyDescent="0.2">
      <c r="B452" s="91" t="s">
        <v>35</v>
      </c>
      <c r="C452" s="112" t="s">
        <v>114</v>
      </c>
      <c r="D452" s="112" t="s">
        <v>5</v>
      </c>
      <c r="E452" s="112" t="s">
        <v>6</v>
      </c>
      <c r="F452" s="112" t="s">
        <v>7</v>
      </c>
      <c r="G452" s="112" t="s">
        <v>8</v>
      </c>
      <c r="H452" s="112" t="s">
        <v>9</v>
      </c>
      <c r="I452" s="112" t="s">
        <v>10</v>
      </c>
      <c r="J452" s="112" t="s">
        <v>11</v>
      </c>
      <c r="K452" s="112" t="s">
        <v>12</v>
      </c>
      <c r="L452" s="112" t="s">
        <v>14</v>
      </c>
    </row>
    <row r="453" spans="2:12" ht="24.95" customHeight="1" x14ac:dyDescent="0.2">
      <c r="B453" s="233" t="s">
        <v>159</v>
      </c>
      <c r="C453" s="246">
        <v>300185</v>
      </c>
      <c r="D453" s="246">
        <v>344872</v>
      </c>
      <c r="E453" s="246">
        <v>425025</v>
      </c>
      <c r="F453" s="246">
        <v>128253</v>
      </c>
      <c r="G453" s="246">
        <v>448035</v>
      </c>
      <c r="H453" s="246">
        <v>287480</v>
      </c>
      <c r="I453" s="246">
        <v>169788</v>
      </c>
      <c r="J453" s="246">
        <v>285564</v>
      </c>
      <c r="K453" s="246">
        <v>161449</v>
      </c>
      <c r="L453" s="234">
        <v>2550651</v>
      </c>
    </row>
    <row r="454" spans="2:12" ht="24.95" customHeight="1" x14ac:dyDescent="0.2">
      <c r="B454" s="233" t="s">
        <v>160</v>
      </c>
      <c r="C454" s="245">
        <v>336805</v>
      </c>
      <c r="D454" s="245">
        <v>590986</v>
      </c>
      <c r="E454" s="245">
        <v>557832</v>
      </c>
      <c r="F454" s="245">
        <v>182963</v>
      </c>
      <c r="G454" s="245">
        <v>512593</v>
      </c>
      <c r="H454" s="245">
        <v>322152</v>
      </c>
      <c r="I454" s="245">
        <v>200071</v>
      </c>
      <c r="J454" s="245">
        <v>446469</v>
      </c>
      <c r="K454" s="245">
        <v>246080</v>
      </c>
      <c r="L454" s="243">
        <v>3395951</v>
      </c>
    </row>
    <row r="455" spans="2:12" ht="24.95" customHeight="1" x14ac:dyDescent="0.2">
      <c r="B455" s="111" t="s">
        <v>43</v>
      </c>
      <c r="C455" s="85">
        <f t="shared" ref="C455:L455" si="2">(C454-C453)/C453</f>
        <v>0.1219914386128554</v>
      </c>
      <c r="D455" s="85">
        <f t="shared" si="2"/>
        <v>0.71363868333758607</v>
      </c>
      <c r="E455" s="85">
        <f t="shared" si="2"/>
        <v>0.31246867831304043</v>
      </c>
      <c r="F455" s="85">
        <f t="shared" si="2"/>
        <v>0.42657871550762944</v>
      </c>
      <c r="G455" s="85">
        <f t="shared" si="2"/>
        <v>0.14409142142912942</v>
      </c>
      <c r="H455" s="85">
        <f t="shared" si="2"/>
        <v>0.12060665089745373</v>
      </c>
      <c r="I455" s="85">
        <f t="shared" si="2"/>
        <v>0.17835771668197989</v>
      </c>
      <c r="J455" s="85">
        <f t="shared" si="2"/>
        <v>0.56346388200193298</v>
      </c>
      <c r="K455" s="85">
        <f t="shared" si="2"/>
        <v>0.52419649548773917</v>
      </c>
      <c r="L455" s="85">
        <f t="shared" si="2"/>
        <v>0.33140559018070287</v>
      </c>
    </row>
    <row r="456" spans="2:12" ht="24.95" customHeight="1" x14ac:dyDescent="0.2">
      <c r="B456" s="37"/>
      <c r="C456" s="38"/>
      <c r="D456" s="38"/>
      <c r="E456" s="38"/>
      <c r="F456" s="38"/>
      <c r="G456" s="38"/>
      <c r="H456" s="38"/>
      <c r="I456" s="38"/>
      <c r="J456" s="38"/>
      <c r="K456" s="38"/>
      <c r="L456" s="38"/>
    </row>
    <row r="457" spans="2:12" ht="24.95" customHeight="1" x14ac:dyDescent="0.2">
      <c r="B457" s="37"/>
      <c r="C457" s="38"/>
      <c r="D457" s="38"/>
      <c r="E457" s="38"/>
      <c r="F457" s="38"/>
      <c r="G457" s="38"/>
      <c r="H457" s="38"/>
      <c r="I457" s="38"/>
      <c r="J457" s="38"/>
      <c r="K457" s="38"/>
      <c r="L457" s="38"/>
    </row>
    <row r="458" spans="2:12" ht="24.95" customHeight="1" x14ac:dyDescent="0.2">
      <c r="B458" s="37"/>
      <c r="C458" s="38"/>
      <c r="D458" s="38"/>
      <c r="E458" s="38"/>
      <c r="F458" s="38"/>
      <c r="G458" s="38"/>
      <c r="H458" s="38"/>
      <c r="I458" s="38"/>
      <c r="J458" s="38"/>
      <c r="K458" s="38"/>
      <c r="L458" s="38"/>
    </row>
    <row r="459" spans="2:12" ht="24.95" customHeight="1" x14ac:dyDescent="0.2">
      <c r="B459" s="272"/>
      <c r="C459" s="272"/>
      <c r="D459" s="272"/>
      <c r="E459" s="272"/>
      <c r="F459" s="272"/>
      <c r="G459" s="272"/>
      <c r="H459" s="272"/>
      <c r="I459" s="272"/>
      <c r="J459" s="272"/>
      <c r="K459" s="272"/>
      <c r="L459" s="272"/>
    </row>
    <row r="460" spans="2:12" ht="24.95" customHeight="1" x14ac:dyDescent="0.2">
      <c r="B460" s="37"/>
      <c r="C460" s="38"/>
      <c r="D460" s="38"/>
      <c r="E460" s="38"/>
      <c r="F460" s="38"/>
      <c r="G460" s="38"/>
      <c r="H460" s="38"/>
      <c r="I460" s="38"/>
      <c r="J460" s="38"/>
      <c r="K460" s="38"/>
      <c r="L460" s="38"/>
    </row>
    <row r="461" spans="2:12" ht="24.95" customHeight="1" x14ac:dyDescent="0.2">
      <c r="B461" s="37"/>
      <c r="C461" s="38"/>
      <c r="D461" s="38"/>
      <c r="E461" s="38"/>
      <c r="F461" s="38"/>
      <c r="G461" s="38"/>
      <c r="H461" s="38"/>
      <c r="I461" s="38"/>
      <c r="J461" s="38"/>
      <c r="K461" s="38"/>
      <c r="L461" s="38"/>
    </row>
    <row r="462" spans="2:12" ht="24.95" customHeight="1" x14ac:dyDescent="0.2">
      <c r="B462" s="37"/>
      <c r="C462" s="38"/>
      <c r="D462" s="38"/>
      <c r="E462" s="38"/>
      <c r="F462" s="38"/>
      <c r="G462" s="38"/>
      <c r="H462" s="38"/>
      <c r="I462" s="38"/>
      <c r="J462" s="38"/>
      <c r="K462" s="38"/>
      <c r="L462" s="38"/>
    </row>
    <row r="463" spans="2:12" ht="24.95" customHeight="1" x14ac:dyDescent="0.2">
      <c r="B463" s="37"/>
      <c r="C463" s="38"/>
      <c r="D463" s="38"/>
      <c r="E463" s="38"/>
      <c r="F463" s="38"/>
      <c r="G463" s="38"/>
      <c r="H463" s="38"/>
      <c r="I463" s="38"/>
      <c r="J463" s="38"/>
      <c r="K463" s="38"/>
      <c r="L463" s="38"/>
    </row>
    <row r="464" spans="2:12" ht="24.95" customHeight="1" x14ac:dyDescent="0.2">
      <c r="B464" s="37"/>
      <c r="C464" s="38"/>
      <c r="D464" s="38"/>
      <c r="E464" s="38"/>
      <c r="F464" s="38"/>
      <c r="G464" s="38"/>
      <c r="H464" s="38"/>
      <c r="I464" s="38"/>
      <c r="J464" s="38"/>
      <c r="K464" s="38"/>
      <c r="L464" s="38"/>
    </row>
    <row r="465" spans="2:12" ht="24.95" customHeight="1" x14ac:dyDescent="0.2">
      <c r="B465" s="37"/>
      <c r="C465" s="38"/>
      <c r="D465" s="38"/>
      <c r="E465" s="38"/>
      <c r="F465" s="38"/>
      <c r="G465" s="38"/>
      <c r="H465" s="38"/>
      <c r="I465" s="38"/>
      <c r="J465" s="38"/>
      <c r="K465" s="38"/>
      <c r="L465" s="38"/>
    </row>
    <row r="466" spans="2:12" ht="24.95" customHeight="1" x14ac:dyDescent="0.2">
      <c r="B466" s="37"/>
      <c r="C466" s="38"/>
      <c r="D466" s="38"/>
      <c r="E466" s="38"/>
      <c r="F466" s="38"/>
      <c r="G466" s="38"/>
      <c r="H466" s="38"/>
      <c r="I466" s="38"/>
      <c r="J466" s="38"/>
      <c r="K466" s="38"/>
      <c r="L466" s="38"/>
    </row>
    <row r="467" spans="2:12" ht="24.95" customHeight="1" x14ac:dyDescent="0.2">
      <c r="B467" s="37"/>
      <c r="C467" s="38"/>
      <c r="D467" s="38"/>
      <c r="E467" s="38"/>
      <c r="F467" s="38"/>
      <c r="G467" s="38"/>
      <c r="H467" s="38"/>
      <c r="I467" s="38"/>
      <c r="J467" s="38"/>
      <c r="K467" s="38"/>
      <c r="L467" s="38"/>
    </row>
    <row r="468" spans="2:12" ht="24.95" customHeight="1" x14ac:dyDescent="0.2">
      <c r="B468" s="37"/>
      <c r="C468" s="38"/>
      <c r="D468" s="38"/>
      <c r="E468" s="38"/>
      <c r="F468" s="38"/>
      <c r="G468" s="38"/>
      <c r="H468" s="38"/>
      <c r="I468" s="38"/>
      <c r="J468" s="38"/>
      <c r="K468" s="38"/>
      <c r="L468" s="38"/>
    </row>
    <row r="469" spans="2:12" ht="24.95" customHeight="1" x14ac:dyDescent="0.2">
      <c r="B469" s="37"/>
      <c r="C469" s="38"/>
      <c r="D469" s="38"/>
      <c r="E469" s="38"/>
      <c r="F469" s="38"/>
      <c r="G469" s="38"/>
      <c r="H469" s="38"/>
      <c r="I469" s="38"/>
      <c r="J469" s="38"/>
      <c r="K469" s="38"/>
      <c r="L469" s="38"/>
    </row>
    <row r="470" spans="2:12" ht="24.95" customHeight="1" x14ac:dyDescent="0.2">
      <c r="B470" s="37"/>
      <c r="C470" s="38"/>
      <c r="D470" s="38"/>
      <c r="E470" s="38"/>
      <c r="F470" s="38"/>
      <c r="G470" s="38"/>
      <c r="H470" s="38"/>
      <c r="I470" s="38"/>
      <c r="J470" s="38"/>
      <c r="K470" s="38"/>
      <c r="L470" s="38"/>
    </row>
    <row r="471" spans="2:12" ht="24.95" customHeight="1" x14ac:dyDescent="0.2">
      <c r="B471" s="37"/>
      <c r="C471" s="38"/>
      <c r="D471" s="38"/>
      <c r="E471" s="38"/>
      <c r="F471" s="38"/>
      <c r="G471" s="38"/>
      <c r="H471" s="38"/>
      <c r="I471" s="38"/>
      <c r="J471" s="38"/>
      <c r="K471" s="38"/>
      <c r="L471" s="38"/>
    </row>
    <row r="472" spans="2:12" ht="24.95" customHeight="1" x14ac:dyDescent="0.2">
      <c r="B472" s="37"/>
      <c r="C472" s="38"/>
      <c r="D472" s="38"/>
      <c r="E472" s="38"/>
      <c r="F472" s="38"/>
      <c r="G472" s="38"/>
      <c r="H472" s="38"/>
      <c r="I472" s="38"/>
      <c r="J472" s="38"/>
      <c r="K472" s="38"/>
      <c r="L472" s="38"/>
    </row>
    <row r="473" spans="2:12" ht="24.95" customHeight="1" x14ac:dyDescent="0.2">
      <c r="B473" s="37"/>
      <c r="C473" s="38"/>
      <c r="D473" s="38"/>
      <c r="E473" s="38"/>
      <c r="F473" s="38"/>
      <c r="G473" s="38"/>
      <c r="H473" s="38"/>
      <c r="I473" s="38"/>
      <c r="J473" s="38"/>
      <c r="K473" s="38"/>
      <c r="L473" s="38"/>
    </row>
    <row r="474" spans="2:12" ht="24.95" customHeight="1" x14ac:dyDescent="0.2">
      <c r="B474" s="37"/>
      <c r="C474" s="38"/>
      <c r="D474" s="38"/>
      <c r="E474" s="38"/>
      <c r="F474" s="38"/>
      <c r="G474" s="38"/>
      <c r="H474" s="38"/>
      <c r="I474" s="38"/>
      <c r="J474" s="38"/>
      <c r="K474" s="38"/>
      <c r="L474" s="38"/>
    </row>
    <row r="475" spans="2:12" ht="24.95" customHeight="1" x14ac:dyDescent="0.2">
      <c r="B475" s="37"/>
      <c r="C475" s="38"/>
      <c r="D475" s="38"/>
      <c r="E475" s="38"/>
      <c r="F475" s="38"/>
      <c r="G475" s="38"/>
      <c r="H475" s="38"/>
      <c r="I475" s="38"/>
      <c r="J475" s="38"/>
      <c r="K475" s="38"/>
      <c r="L475" s="38"/>
    </row>
    <row r="476" spans="2:12" ht="24.95" customHeight="1" x14ac:dyDescent="0.2">
      <c r="B476" s="37"/>
      <c r="C476" s="38"/>
      <c r="D476" s="38"/>
      <c r="E476" s="38"/>
      <c r="F476" s="38"/>
      <c r="G476" s="38"/>
      <c r="H476" s="38"/>
      <c r="I476" s="38"/>
      <c r="J476" s="38"/>
      <c r="K476" s="38"/>
      <c r="L476" s="38"/>
    </row>
    <row r="477" spans="2:12" ht="24.95" customHeight="1" x14ac:dyDescent="0.2">
      <c r="B477" s="37"/>
      <c r="C477" s="38"/>
      <c r="D477" s="38"/>
      <c r="E477" s="38"/>
      <c r="F477" s="38"/>
      <c r="G477" s="38"/>
      <c r="H477" s="38"/>
      <c r="I477" s="38"/>
      <c r="J477" s="38"/>
      <c r="K477" s="38"/>
      <c r="L477" s="38"/>
    </row>
    <row r="478" spans="2:12" ht="24.95" customHeight="1" x14ac:dyDescent="0.2">
      <c r="B478" s="37"/>
      <c r="C478" s="38"/>
      <c r="D478" s="38"/>
      <c r="E478" s="38"/>
      <c r="F478" s="38"/>
      <c r="G478" s="38"/>
      <c r="H478" s="38"/>
      <c r="I478" s="38"/>
      <c r="J478" s="38"/>
      <c r="K478" s="38"/>
      <c r="L478" s="38"/>
    </row>
    <row r="479" spans="2:12" ht="24.95" customHeight="1" x14ac:dyDescent="0.2">
      <c r="B479" s="37"/>
      <c r="C479" s="38"/>
      <c r="D479" s="38"/>
      <c r="E479" s="38"/>
      <c r="F479" s="38"/>
      <c r="G479" s="38"/>
      <c r="H479" s="38"/>
      <c r="I479" s="38"/>
      <c r="J479" s="38"/>
      <c r="K479" s="38"/>
      <c r="L479" s="38"/>
    </row>
    <row r="480" spans="2:12" ht="24.95" customHeight="1" x14ac:dyDescent="0.2">
      <c r="B480" s="37"/>
      <c r="C480" s="38"/>
      <c r="D480" s="38"/>
      <c r="E480" s="38"/>
      <c r="F480" s="38"/>
      <c r="G480" s="38"/>
      <c r="H480" s="38"/>
      <c r="I480" s="38"/>
      <c r="J480" s="38"/>
      <c r="K480" s="38"/>
      <c r="L480" s="38"/>
    </row>
    <row r="481" spans="2:13" ht="24.95" customHeight="1" x14ac:dyDescent="0.2">
      <c r="B481" s="37"/>
      <c r="C481" s="38"/>
      <c r="D481" s="38"/>
      <c r="E481" s="38"/>
      <c r="F481" s="38"/>
      <c r="G481" s="38"/>
      <c r="H481" s="38"/>
      <c r="I481" s="38"/>
      <c r="J481" s="38"/>
      <c r="K481" s="38"/>
      <c r="L481" s="38"/>
    </row>
    <row r="482" spans="2:13" ht="24.95" customHeight="1" x14ac:dyDescent="0.2">
      <c r="B482" s="37"/>
      <c r="C482" s="38"/>
      <c r="D482" s="38"/>
      <c r="E482" s="38"/>
      <c r="F482" s="38"/>
      <c r="G482" s="38"/>
      <c r="H482" s="38"/>
      <c r="I482" s="38"/>
      <c r="J482" s="38"/>
      <c r="K482" s="38"/>
      <c r="L482" s="38"/>
    </row>
    <row r="483" spans="2:13" ht="24.95" customHeight="1" x14ac:dyDescent="0.2">
      <c r="B483" s="37"/>
      <c r="C483" s="38"/>
      <c r="D483" s="38"/>
      <c r="E483" s="38"/>
      <c r="F483" s="38"/>
      <c r="G483" s="38"/>
      <c r="H483" s="38"/>
      <c r="I483" s="38"/>
      <c r="J483" s="38"/>
      <c r="K483" s="38"/>
      <c r="L483" s="38"/>
    </row>
    <row r="484" spans="2:13" ht="24.95" customHeight="1" x14ac:dyDescent="0.2">
      <c r="B484" s="37"/>
      <c r="C484" s="38"/>
      <c r="D484" s="38"/>
      <c r="E484" s="38"/>
      <c r="F484" s="38"/>
      <c r="G484" s="38"/>
      <c r="H484" s="38"/>
      <c r="I484" s="38"/>
      <c r="J484" s="38"/>
      <c r="K484" s="38"/>
      <c r="L484" s="38"/>
    </row>
    <row r="485" spans="2:13" ht="24.95" customHeight="1" x14ac:dyDescent="0.2">
      <c r="B485" s="37"/>
      <c r="C485" s="38"/>
      <c r="D485" s="38"/>
      <c r="E485" s="38"/>
      <c r="F485" s="38"/>
      <c r="G485" s="38"/>
      <c r="H485" s="38"/>
      <c r="I485" s="38"/>
      <c r="J485" s="38"/>
      <c r="K485" s="38"/>
      <c r="L485" s="38"/>
    </row>
    <row r="486" spans="2:13" ht="24.95" customHeight="1" x14ac:dyDescent="0.2">
      <c r="B486" s="37"/>
      <c r="C486" s="38"/>
      <c r="D486" s="38"/>
      <c r="E486" s="38"/>
      <c r="F486" s="38"/>
      <c r="G486" s="38"/>
      <c r="H486" s="38"/>
      <c r="I486" s="38"/>
      <c r="J486" s="38"/>
      <c r="K486" s="38"/>
      <c r="M486" s="31">
        <v>4</v>
      </c>
    </row>
    <row r="487" spans="2:13" ht="24.95" customHeight="1" x14ac:dyDescent="0.2">
      <c r="B487" s="267" t="s">
        <v>15</v>
      </c>
      <c r="C487" s="267"/>
      <c r="D487" s="267"/>
      <c r="E487" s="267"/>
      <c r="F487" s="267"/>
      <c r="G487" s="267"/>
      <c r="H487" s="267"/>
      <c r="I487" s="267"/>
      <c r="J487" s="267"/>
    </row>
    <row r="488" spans="2:13" ht="24.95" customHeight="1" x14ac:dyDescent="0.2">
      <c r="B488" s="93" t="s">
        <v>35</v>
      </c>
      <c r="C488" s="312" t="s">
        <v>40</v>
      </c>
      <c r="D488" s="312"/>
      <c r="E488" s="312" t="s">
        <v>41</v>
      </c>
      <c r="F488" s="312"/>
      <c r="G488" s="312" t="s">
        <v>42</v>
      </c>
      <c r="H488" s="312"/>
      <c r="I488" s="316" t="s">
        <v>89</v>
      </c>
      <c r="J488" s="316"/>
      <c r="L488" s="39"/>
    </row>
    <row r="489" spans="2:13" ht="24.95" customHeight="1" x14ac:dyDescent="0.2">
      <c r="B489" s="233" t="s">
        <v>159</v>
      </c>
      <c r="C489" s="259">
        <v>4135676</v>
      </c>
      <c r="D489" s="259"/>
      <c r="E489" s="259">
        <v>552278</v>
      </c>
      <c r="F489" s="259"/>
      <c r="G489" s="258">
        <v>4687954</v>
      </c>
      <c r="H489" s="258"/>
      <c r="I489" s="268">
        <v>0.17970063832989</v>
      </c>
      <c r="J489" s="268"/>
    </row>
    <row r="490" spans="2:13" ht="24.95" customHeight="1" x14ac:dyDescent="0.2">
      <c r="B490" s="233" t="s">
        <v>160</v>
      </c>
      <c r="C490" s="256">
        <v>5214930</v>
      </c>
      <c r="D490" s="256"/>
      <c r="E490" s="256">
        <v>731045</v>
      </c>
      <c r="F490" s="256"/>
      <c r="G490" s="313">
        <v>5945975</v>
      </c>
      <c r="H490" s="313"/>
      <c r="I490" s="257">
        <v>0.21356209519366001</v>
      </c>
      <c r="J490" s="257"/>
    </row>
    <row r="491" spans="2:13" ht="24.95" customHeight="1" x14ac:dyDescent="0.2">
      <c r="B491" s="103" t="s">
        <v>43</v>
      </c>
      <c r="C491" s="274">
        <f>(C490-C489)/C489</f>
        <v>0.26096193222099606</v>
      </c>
      <c r="D491" s="274"/>
      <c r="E491" s="274">
        <f>(E490-E489)/E489</f>
        <v>0.32369024295735122</v>
      </c>
      <c r="F491" s="274"/>
      <c r="G491" s="273">
        <f>(G490-G489)/G489</f>
        <v>0.26835182256481188</v>
      </c>
      <c r="H491" s="273"/>
      <c r="I491" s="273">
        <f>(I490-I489)/I489</f>
        <v>0.18843259088266556</v>
      </c>
      <c r="J491" s="273"/>
    </row>
    <row r="492" spans="2:13" ht="24.95" customHeight="1" x14ac:dyDescent="0.2">
      <c r="B492" s="37"/>
      <c r="C492" s="38"/>
      <c r="D492" s="38"/>
      <c r="E492" s="38"/>
      <c r="F492" s="38"/>
      <c r="G492" s="40"/>
      <c r="H492" s="40"/>
      <c r="I492" s="40"/>
      <c r="J492" s="40"/>
      <c r="K492" s="13"/>
    </row>
    <row r="493" spans="2:13" ht="24.95" customHeight="1" x14ac:dyDescent="0.2"/>
    <row r="494" spans="2:13" ht="24.95" customHeight="1" x14ac:dyDescent="0.2"/>
    <row r="495" spans="2:13" ht="24.95" customHeight="1" x14ac:dyDescent="0.2"/>
    <row r="496" spans="2:13" ht="24.95" customHeight="1" x14ac:dyDescent="0.2">
      <c r="L496" s="41"/>
    </row>
    <row r="497" spans="2:12" ht="24.95" customHeight="1" x14ac:dyDescent="0.2"/>
    <row r="498" spans="2:12" ht="24.95" customHeight="1" x14ac:dyDescent="0.2"/>
    <row r="499" spans="2:12" ht="24.95" customHeight="1" x14ac:dyDescent="0.2">
      <c r="L499" s="27"/>
    </row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/>
    <row r="505" spans="2:12" ht="24.95" customHeight="1" x14ac:dyDescent="0.2"/>
    <row r="506" spans="2:12" ht="24.95" customHeight="1" x14ac:dyDescent="0.2"/>
    <row r="507" spans="2:12" ht="24.95" customHeight="1" x14ac:dyDescent="0.2"/>
    <row r="508" spans="2:12" ht="24.95" customHeight="1" x14ac:dyDescent="0.2"/>
    <row r="509" spans="2:12" ht="24.95" customHeight="1" x14ac:dyDescent="0.2"/>
    <row r="510" spans="2:12" ht="24.95" customHeight="1" x14ac:dyDescent="0.2"/>
    <row r="511" spans="2:12" ht="24.95" customHeight="1" x14ac:dyDescent="0.2"/>
    <row r="512" spans="2:12" ht="24.95" customHeight="1" x14ac:dyDescent="0.2">
      <c r="B512" s="267" t="s">
        <v>38</v>
      </c>
      <c r="C512" s="267"/>
      <c r="D512" s="267"/>
      <c r="E512" s="267"/>
      <c r="F512" s="267"/>
      <c r="G512" s="267"/>
      <c r="H512" s="267"/>
      <c r="I512" s="267"/>
      <c r="J512" s="267"/>
      <c r="K512" s="267"/>
      <c r="L512" s="267"/>
    </row>
    <row r="513" spans="2:13" ht="24.95" customHeight="1" x14ac:dyDescent="0.2">
      <c r="B513" s="93" t="s">
        <v>35</v>
      </c>
      <c r="C513" s="109" t="s">
        <v>114</v>
      </c>
      <c r="D513" s="109" t="s">
        <v>5</v>
      </c>
      <c r="E513" s="109" t="s">
        <v>6</v>
      </c>
      <c r="F513" s="109" t="s">
        <v>7</v>
      </c>
      <c r="G513" s="109" t="s">
        <v>8</v>
      </c>
      <c r="H513" s="109" t="s">
        <v>9</v>
      </c>
      <c r="I513" s="109" t="s">
        <v>10</v>
      </c>
      <c r="J513" s="109" t="s">
        <v>11</v>
      </c>
      <c r="K513" s="109" t="s">
        <v>12</v>
      </c>
      <c r="L513" s="109" t="s">
        <v>14</v>
      </c>
    </row>
    <row r="514" spans="2:13" ht="24.95" customHeight="1" x14ac:dyDescent="0.2">
      <c r="B514" s="233" t="s">
        <v>159</v>
      </c>
      <c r="C514" s="245">
        <v>570543</v>
      </c>
      <c r="D514" s="245">
        <v>578684</v>
      </c>
      <c r="E514" s="245">
        <v>821881</v>
      </c>
      <c r="F514" s="245">
        <v>260926</v>
      </c>
      <c r="G514" s="245">
        <v>774341</v>
      </c>
      <c r="H514" s="245">
        <v>493152</v>
      </c>
      <c r="I514" s="245">
        <v>373385</v>
      </c>
      <c r="J514" s="245">
        <v>521488</v>
      </c>
      <c r="K514" s="245">
        <v>293554</v>
      </c>
      <c r="L514" s="243">
        <v>4687954</v>
      </c>
    </row>
    <row r="515" spans="2:13" ht="24.95" customHeight="1" x14ac:dyDescent="0.2">
      <c r="B515" s="233" t="s">
        <v>160</v>
      </c>
      <c r="C515" s="244">
        <v>611976</v>
      </c>
      <c r="D515" s="244">
        <v>932079</v>
      </c>
      <c r="E515" s="244">
        <v>997286</v>
      </c>
      <c r="F515" s="244">
        <v>336773</v>
      </c>
      <c r="G515" s="244">
        <v>890444</v>
      </c>
      <c r="H515" s="244">
        <v>575237</v>
      </c>
      <c r="I515" s="244">
        <v>429748</v>
      </c>
      <c r="J515" s="244">
        <v>769372</v>
      </c>
      <c r="K515" s="244">
        <v>403060</v>
      </c>
      <c r="L515" s="247">
        <v>5945975</v>
      </c>
    </row>
    <row r="516" spans="2:13" ht="24.95" customHeight="1" x14ac:dyDescent="0.2">
      <c r="B516" s="103" t="s">
        <v>43</v>
      </c>
      <c r="C516" s="104">
        <f t="shared" ref="C516:L516" si="3">(C515-C514)/C514</f>
        <v>7.2620293299540964E-2</v>
      </c>
      <c r="D516" s="104">
        <f t="shared" si="3"/>
        <v>0.61068735268298413</v>
      </c>
      <c r="E516" s="104">
        <f t="shared" si="3"/>
        <v>0.2134189742797315</v>
      </c>
      <c r="F516" s="104">
        <f t="shared" si="3"/>
        <v>0.29068394870576331</v>
      </c>
      <c r="G516" s="104">
        <f t="shared" si="3"/>
        <v>0.14993781809306236</v>
      </c>
      <c r="H516" s="104">
        <f t="shared" si="3"/>
        <v>0.1664496950230355</v>
      </c>
      <c r="I516" s="104">
        <f t="shared" si="3"/>
        <v>0.15095143082876925</v>
      </c>
      <c r="J516" s="104">
        <f t="shared" si="3"/>
        <v>0.47533979688890254</v>
      </c>
      <c r="K516" s="104">
        <f t="shared" si="3"/>
        <v>0.37303528481982873</v>
      </c>
      <c r="L516" s="104">
        <f t="shared" si="3"/>
        <v>0.26835182256481188</v>
      </c>
    </row>
    <row r="517" spans="2:13" ht="24.95" customHeight="1" x14ac:dyDescent="0.2">
      <c r="B517" s="37"/>
      <c r="C517" s="38"/>
      <c r="D517" s="38"/>
      <c r="E517" s="38"/>
      <c r="F517" s="38"/>
      <c r="G517" s="38"/>
      <c r="H517" s="38"/>
      <c r="I517" s="38"/>
      <c r="J517" s="38"/>
      <c r="K517" s="38"/>
      <c r="L517" s="38"/>
    </row>
    <row r="518" spans="2:13" ht="24.95" customHeight="1" x14ac:dyDescent="0.2">
      <c r="B518" s="37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13"/>
    </row>
    <row r="519" spans="2:13" ht="24.95" customHeight="1" x14ac:dyDescent="0.2">
      <c r="B519" s="272"/>
      <c r="C519" s="272"/>
      <c r="D519" s="272"/>
      <c r="E519" s="272"/>
      <c r="F519" s="272"/>
      <c r="G519" s="272"/>
      <c r="H519" s="272"/>
      <c r="I519" s="272"/>
      <c r="J519" s="272"/>
      <c r="K519" s="272"/>
      <c r="L519" s="272"/>
      <c r="M519" s="13"/>
    </row>
    <row r="520" spans="2:13" ht="24.95" customHeight="1" x14ac:dyDescent="0.2"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13"/>
    </row>
    <row r="521" spans="2:13" ht="24.95" customHeight="1" x14ac:dyDescent="0.2">
      <c r="B521" s="37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13"/>
    </row>
    <row r="522" spans="2:13" ht="24.95" customHeight="1" x14ac:dyDescent="0.2">
      <c r="B522" s="37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13"/>
    </row>
    <row r="523" spans="2:13" ht="24.95" customHeight="1" x14ac:dyDescent="0.2">
      <c r="B523" s="37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13"/>
    </row>
    <row r="524" spans="2:13" ht="24.95" customHeight="1" x14ac:dyDescent="0.2">
      <c r="B524" s="37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13"/>
    </row>
    <row r="525" spans="2:13" ht="24.95" customHeight="1" x14ac:dyDescent="0.2">
      <c r="B525" s="37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13"/>
    </row>
    <row r="526" spans="2:13" ht="24.95" customHeight="1" x14ac:dyDescent="0.2">
      <c r="B526" s="37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13"/>
    </row>
    <row r="527" spans="2:13" ht="24.95" customHeight="1" x14ac:dyDescent="0.2">
      <c r="B527" s="37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13"/>
    </row>
    <row r="528" spans="2:13" ht="24.95" customHeight="1" x14ac:dyDescent="0.2">
      <c r="B528" s="37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13"/>
    </row>
    <row r="529" spans="2:13" ht="24.95" customHeight="1" x14ac:dyDescent="0.2">
      <c r="B529" s="37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13"/>
    </row>
    <row r="530" spans="2:13" ht="24.95" customHeight="1" x14ac:dyDescent="0.2">
      <c r="B530" s="37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13"/>
    </row>
    <row r="531" spans="2:13" ht="24.95" customHeight="1" x14ac:dyDescent="0.2">
      <c r="B531" s="37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13"/>
    </row>
    <row r="532" spans="2:13" ht="24.95" customHeight="1" x14ac:dyDescent="0.2">
      <c r="B532" s="37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13"/>
    </row>
    <row r="533" spans="2:13" ht="24.95" customHeight="1" x14ac:dyDescent="0.2">
      <c r="B533" s="37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13"/>
    </row>
    <row r="534" spans="2:13" ht="24.95" customHeight="1" x14ac:dyDescent="0.2">
      <c r="B534" s="37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13"/>
    </row>
    <row r="535" spans="2:13" ht="24.95" customHeight="1" x14ac:dyDescent="0.2">
      <c r="B535" s="37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13"/>
    </row>
    <row r="536" spans="2:13" ht="24.95" customHeight="1" x14ac:dyDescent="0.2">
      <c r="B536" s="37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13"/>
    </row>
    <row r="537" spans="2:13" ht="24.95" customHeight="1" x14ac:dyDescent="0.2">
      <c r="B537" s="37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13"/>
    </row>
    <row r="538" spans="2:13" ht="24.95" customHeight="1" x14ac:dyDescent="0.2">
      <c r="B538" s="37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13"/>
    </row>
    <row r="539" spans="2:13" ht="24.95" customHeight="1" x14ac:dyDescent="0.2">
      <c r="B539" s="37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13"/>
    </row>
    <row r="540" spans="2:13" ht="24.95" customHeight="1" x14ac:dyDescent="0.2">
      <c r="B540" s="37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13"/>
    </row>
    <row r="541" spans="2:13" ht="24.95" customHeight="1" x14ac:dyDescent="0.2">
      <c r="B541" s="37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13"/>
    </row>
    <row r="542" spans="2:13" ht="24.95" customHeight="1" x14ac:dyDescent="0.2">
      <c r="B542" s="37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13"/>
    </row>
    <row r="543" spans="2:13" ht="24.95" customHeight="1" x14ac:dyDescent="0.2">
      <c r="B543" s="37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13"/>
    </row>
    <row r="544" spans="2:13" ht="24.95" customHeight="1" x14ac:dyDescent="0.2">
      <c r="B544" s="37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13"/>
    </row>
    <row r="545" spans="2:15" ht="24.95" customHeight="1" x14ac:dyDescent="0.2">
      <c r="B545" s="37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13"/>
    </row>
    <row r="546" spans="2:15" ht="24.95" customHeight="1" x14ac:dyDescent="0.2">
      <c r="B546" s="37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13"/>
    </row>
    <row r="547" spans="2:15" ht="24.95" customHeight="1" x14ac:dyDescent="0.2">
      <c r="B547" s="37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13"/>
    </row>
    <row r="548" spans="2:15" ht="24.95" customHeight="1" x14ac:dyDescent="0.2">
      <c r="B548" s="37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13"/>
    </row>
    <row r="549" spans="2:15" ht="24.95" customHeight="1" x14ac:dyDescent="0.2"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M549" s="31">
        <v>5</v>
      </c>
      <c r="N549" s="14"/>
    </row>
    <row r="550" spans="2:15" ht="25.5" customHeight="1" x14ac:dyDescent="0.2">
      <c r="B550" s="255" t="s">
        <v>82</v>
      </c>
      <c r="C550" s="255"/>
      <c r="D550" s="255"/>
      <c r="E550" s="255"/>
      <c r="F550" s="255"/>
      <c r="G550" s="255"/>
      <c r="H550" s="255"/>
      <c r="I550" s="255"/>
      <c r="J550" s="255"/>
      <c r="K550" s="255"/>
      <c r="L550" s="255"/>
      <c r="M550" s="255"/>
    </row>
    <row r="551" spans="2:15" ht="15" customHeight="1" x14ac:dyDescent="0.2"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117"/>
    </row>
    <row r="552" spans="2:15" ht="25.5" customHeight="1" x14ac:dyDescent="0.2">
      <c r="B552" s="255" t="s">
        <v>83</v>
      </c>
      <c r="C552" s="255"/>
      <c r="D552" s="255"/>
      <c r="E552" s="255"/>
      <c r="F552" s="255"/>
      <c r="G552" s="255"/>
      <c r="H552" s="255"/>
      <c r="I552" s="255"/>
      <c r="J552" s="255"/>
      <c r="K552" s="255"/>
      <c r="L552" s="255"/>
    </row>
    <row r="553" spans="2:15" ht="15" customHeight="1" x14ac:dyDescent="0.2">
      <c r="B553" s="309"/>
      <c r="C553" s="309"/>
      <c r="D553" s="309"/>
      <c r="E553" s="309"/>
      <c r="F553" s="309"/>
      <c r="G553" s="309"/>
    </row>
    <row r="554" spans="2:15" ht="24.95" customHeight="1" x14ac:dyDescent="0.2">
      <c r="B554" s="266" t="s">
        <v>16</v>
      </c>
      <c r="C554" s="266"/>
      <c r="D554" s="266"/>
      <c r="E554" s="266"/>
      <c r="F554" s="266"/>
      <c r="G554" s="266"/>
      <c r="H554" s="266"/>
      <c r="I554" s="266"/>
      <c r="J554" s="266"/>
    </row>
    <row r="555" spans="2:15" ht="24.95" customHeight="1" x14ac:dyDescent="0.2">
      <c r="B555" s="299" t="s">
        <v>36</v>
      </c>
      <c r="C555" s="264" t="s">
        <v>47</v>
      </c>
      <c r="D555" s="264"/>
      <c r="E555" s="264"/>
      <c r="F555" s="264" t="s">
        <v>48</v>
      </c>
      <c r="G555" s="264"/>
      <c r="H555" s="264"/>
      <c r="I555" s="135" t="s">
        <v>52</v>
      </c>
      <c r="J555" s="137" t="s">
        <v>53</v>
      </c>
      <c r="M555" s="44"/>
    </row>
    <row r="556" spans="2:15" ht="24.95" customHeight="1" x14ac:dyDescent="0.2">
      <c r="B556" s="300"/>
      <c r="C556" s="133" t="s">
        <v>66</v>
      </c>
      <c r="D556" s="133" t="s">
        <v>67</v>
      </c>
      <c r="E556" s="183" t="s">
        <v>72</v>
      </c>
      <c r="F556" s="133" t="s">
        <v>69</v>
      </c>
      <c r="G556" s="133" t="s">
        <v>70</v>
      </c>
      <c r="H556" s="134" t="s">
        <v>71</v>
      </c>
      <c r="I556" s="136" t="s">
        <v>85</v>
      </c>
      <c r="J556" s="138" t="s">
        <v>86</v>
      </c>
      <c r="K556" s="19"/>
      <c r="M556" s="44"/>
    </row>
    <row r="557" spans="2:15" ht="24.95" customHeight="1" x14ac:dyDescent="0.2">
      <c r="B557" s="131" t="s">
        <v>114</v>
      </c>
      <c r="C557" s="245">
        <v>39939</v>
      </c>
      <c r="D557" s="245">
        <v>3689</v>
      </c>
      <c r="E557" s="235">
        <v>43628</v>
      </c>
      <c r="F557" s="245">
        <v>57877</v>
      </c>
      <c r="G557" s="245">
        <v>6164</v>
      </c>
      <c r="H557" s="236">
        <v>64041</v>
      </c>
      <c r="I557" s="237">
        <v>0.4083756563</v>
      </c>
      <c r="J557" s="238">
        <v>1.4678875951224</v>
      </c>
      <c r="K557" s="46"/>
      <c r="M557" s="44"/>
    </row>
    <row r="558" spans="2:15" ht="24.95" customHeight="1" x14ac:dyDescent="0.2">
      <c r="B558" s="131" t="s">
        <v>5</v>
      </c>
      <c r="C558" s="245">
        <v>64997</v>
      </c>
      <c r="D558" s="245">
        <v>28690</v>
      </c>
      <c r="E558" s="235">
        <v>93687</v>
      </c>
      <c r="F558" s="245">
        <v>99805</v>
      </c>
      <c r="G558" s="245">
        <v>35200</v>
      </c>
      <c r="H558" s="236">
        <v>135005</v>
      </c>
      <c r="I558" s="237">
        <v>0.48336179010000002</v>
      </c>
      <c r="J558" s="238">
        <v>1.4410216999156999</v>
      </c>
      <c r="K558" s="46"/>
      <c r="M558" s="44"/>
    </row>
    <row r="559" spans="2:15" ht="24.95" customHeight="1" x14ac:dyDescent="0.2">
      <c r="B559" s="131" t="s">
        <v>22</v>
      </c>
      <c r="C559" s="245">
        <v>62013</v>
      </c>
      <c r="D559" s="245">
        <v>17834</v>
      </c>
      <c r="E559" s="235">
        <v>79847</v>
      </c>
      <c r="F559" s="245">
        <v>94585</v>
      </c>
      <c r="G559" s="245">
        <v>22455</v>
      </c>
      <c r="H559" s="236">
        <v>117040</v>
      </c>
      <c r="I559" s="237">
        <v>0.42565838480000001</v>
      </c>
      <c r="J559" s="238">
        <v>1.4658033489047999</v>
      </c>
      <c r="K559" s="46"/>
      <c r="M559" s="44"/>
    </row>
    <row r="560" spans="2:15" ht="24.95" customHeight="1" x14ac:dyDescent="0.2">
      <c r="B560" s="131" t="s">
        <v>7</v>
      </c>
      <c r="C560" s="245">
        <v>17219</v>
      </c>
      <c r="D560" s="245">
        <v>6570</v>
      </c>
      <c r="E560" s="235">
        <v>23789</v>
      </c>
      <c r="F560" s="245">
        <v>31190</v>
      </c>
      <c r="G560" s="245">
        <v>8380</v>
      </c>
      <c r="H560" s="236">
        <v>39570</v>
      </c>
      <c r="I560" s="237">
        <v>0.4278827355</v>
      </c>
      <c r="J560" s="238">
        <v>1.6633738282399</v>
      </c>
      <c r="K560" s="46"/>
      <c r="L560" s="182"/>
      <c r="M560" s="44"/>
    </row>
    <row r="561" spans="2:15" ht="24.95" customHeight="1" x14ac:dyDescent="0.2">
      <c r="B561" s="131" t="s">
        <v>8</v>
      </c>
      <c r="C561" s="245">
        <v>62700</v>
      </c>
      <c r="D561" s="245">
        <v>17513</v>
      </c>
      <c r="E561" s="235">
        <v>80213</v>
      </c>
      <c r="F561" s="245">
        <v>108303</v>
      </c>
      <c r="G561" s="245">
        <v>25152</v>
      </c>
      <c r="H561" s="236">
        <v>133455</v>
      </c>
      <c r="I561" s="237">
        <v>0.44720235339999997</v>
      </c>
      <c r="J561" s="238">
        <v>1.6637577450039001</v>
      </c>
      <c r="K561" s="46"/>
      <c r="M561" s="44"/>
    </row>
    <row r="562" spans="2:15" ht="24.95" customHeight="1" x14ac:dyDescent="0.2">
      <c r="B562" s="131" t="s">
        <v>9</v>
      </c>
      <c r="C562" s="245">
        <v>43493</v>
      </c>
      <c r="D562" s="245">
        <v>4821</v>
      </c>
      <c r="E562" s="235">
        <v>48314</v>
      </c>
      <c r="F562" s="245">
        <v>66828</v>
      </c>
      <c r="G562" s="245">
        <v>8084</v>
      </c>
      <c r="H562" s="236">
        <v>74912</v>
      </c>
      <c r="I562" s="237">
        <v>0.41293688270000001</v>
      </c>
      <c r="J562" s="238">
        <v>1.550523657739</v>
      </c>
      <c r="K562" s="46"/>
      <c r="M562" s="44"/>
    </row>
    <row r="563" spans="2:15" ht="24.95" customHeight="1" x14ac:dyDescent="0.2">
      <c r="B563" s="131" t="s">
        <v>10</v>
      </c>
      <c r="C563" s="245">
        <v>25801</v>
      </c>
      <c r="D563" s="245">
        <v>2693</v>
      </c>
      <c r="E563" s="235">
        <v>28494</v>
      </c>
      <c r="F563" s="245">
        <v>40834</v>
      </c>
      <c r="G563" s="245">
        <v>3716</v>
      </c>
      <c r="H563" s="236">
        <v>44550</v>
      </c>
      <c r="I563" s="237">
        <v>0.42790891939999998</v>
      </c>
      <c r="J563" s="238">
        <v>1.5634870499052</v>
      </c>
      <c r="K563" s="46"/>
      <c r="M563" s="44"/>
    </row>
    <row r="564" spans="2:15" ht="24.95" customHeight="1" x14ac:dyDescent="0.2">
      <c r="B564" s="131" t="s">
        <v>11</v>
      </c>
      <c r="C564" s="245">
        <v>53685</v>
      </c>
      <c r="D564" s="245">
        <v>10058</v>
      </c>
      <c r="E564" s="235">
        <v>63743</v>
      </c>
      <c r="F564" s="245">
        <v>90967</v>
      </c>
      <c r="G564" s="245">
        <v>16285</v>
      </c>
      <c r="H564" s="236">
        <v>107252</v>
      </c>
      <c r="I564" s="237">
        <v>0.42547602890000003</v>
      </c>
      <c r="J564" s="238">
        <v>1.6825690664073001</v>
      </c>
      <c r="K564" s="46"/>
      <c r="M564" s="47"/>
    </row>
    <row r="565" spans="2:15" ht="24.95" customHeight="1" x14ac:dyDescent="0.2">
      <c r="B565" s="131" t="s">
        <v>12</v>
      </c>
      <c r="C565" s="245">
        <v>24709</v>
      </c>
      <c r="D565" s="245">
        <v>3601</v>
      </c>
      <c r="E565" s="235">
        <v>28310</v>
      </c>
      <c r="F565" s="245">
        <v>36297</v>
      </c>
      <c r="G565" s="245">
        <v>4659</v>
      </c>
      <c r="H565" s="236">
        <v>40956</v>
      </c>
      <c r="I565" s="237">
        <v>0.43980023810000002</v>
      </c>
      <c r="J565" s="238">
        <v>1.446697280113</v>
      </c>
      <c r="K565" s="46"/>
      <c r="M565" s="47"/>
    </row>
    <row r="566" spans="2:15" ht="24.95" customHeight="1" x14ac:dyDescent="0.2">
      <c r="B566" s="132" t="s">
        <v>14</v>
      </c>
      <c r="C566" s="226">
        <v>394556</v>
      </c>
      <c r="D566" s="226">
        <v>95469</v>
      </c>
      <c r="E566" s="239">
        <v>490025</v>
      </c>
      <c r="F566" s="226">
        <v>626686</v>
      </c>
      <c r="G566" s="226">
        <v>130095</v>
      </c>
      <c r="H566" s="240">
        <v>756781</v>
      </c>
      <c r="I566" s="241">
        <v>0.43676174350000002</v>
      </c>
      <c r="J566" s="242">
        <v>1.5443722259068</v>
      </c>
      <c r="M566" s="47"/>
    </row>
    <row r="567" spans="2:15" ht="24.95" customHeight="1" x14ac:dyDescent="0.2">
      <c r="B567" s="48"/>
      <c r="C567" s="49"/>
      <c r="D567" s="49"/>
      <c r="E567" s="36"/>
      <c r="F567" s="49"/>
      <c r="G567" s="49"/>
      <c r="H567" s="36"/>
      <c r="I567" s="50"/>
      <c r="J567" s="51"/>
      <c r="K567" s="13"/>
      <c r="L567" s="13"/>
      <c r="M567" s="52"/>
      <c r="N567" s="13"/>
      <c r="O567" s="13"/>
    </row>
    <row r="568" spans="2:15" ht="24.95" customHeight="1" x14ac:dyDescent="0.2">
      <c r="B568" s="48"/>
      <c r="C568" s="53"/>
      <c r="D568" s="53"/>
      <c r="E568" s="54"/>
      <c r="F568" s="53"/>
      <c r="G568" s="53"/>
      <c r="H568" s="54"/>
      <c r="I568" s="50"/>
      <c r="J568" s="55"/>
    </row>
    <row r="569" spans="2:15" ht="24.95" customHeight="1" x14ac:dyDescent="0.2">
      <c r="B569" s="13"/>
      <c r="C569" s="13"/>
      <c r="D569" s="13"/>
      <c r="E569" s="13"/>
      <c r="F569" s="13"/>
      <c r="G569" s="13"/>
      <c r="H569" s="13"/>
      <c r="I569" s="13"/>
      <c r="J569" s="13"/>
    </row>
    <row r="570" spans="2:15" ht="24.95" customHeight="1" x14ac:dyDescent="0.2"/>
    <row r="571" spans="2:15" ht="24.95" customHeight="1" x14ac:dyDescent="0.2"/>
    <row r="572" spans="2:15" ht="24.95" customHeight="1" x14ac:dyDescent="0.2"/>
    <row r="573" spans="2:15" ht="24.95" customHeight="1" x14ac:dyDescent="0.2"/>
    <row r="574" spans="2:15" ht="24.95" customHeight="1" x14ac:dyDescent="0.2"/>
    <row r="575" spans="2:15" ht="24.95" customHeight="1" x14ac:dyDescent="0.2"/>
    <row r="576" spans="2:15" ht="24.95" customHeight="1" x14ac:dyDescent="0.2"/>
    <row r="577" spans="2:15" ht="24.95" customHeight="1" x14ac:dyDescent="0.2">
      <c r="G577" s="72"/>
    </row>
    <row r="578" spans="2:15" ht="24.95" customHeight="1" x14ac:dyDescent="0.2"/>
    <row r="579" spans="2:15" ht="24.95" customHeight="1" x14ac:dyDescent="0.2"/>
    <row r="580" spans="2:15" ht="25.5" customHeight="1" x14ac:dyDescent="0.2">
      <c r="B580" s="270" t="s">
        <v>161</v>
      </c>
      <c r="C580" s="270"/>
      <c r="D580" s="270"/>
      <c r="E580" s="270"/>
      <c r="F580" s="270"/>
      <c r="G580" s="270"/>
      <c r="H580" s="270"/>
      <c r="I580" s="270"/>
      <c r="J580" s="270"/>
      <c r="K580" s="270"/>
      <c r="L580" s="270"/>
      <c r="M580" s="270"/>
    </row>
    <row r="581" spans="2:15" ht="15" customHeight="1" x14ac:dyDescent="0.2">
      <c r="B581" s="56"/>
      <c r="C581" s="56"/>
      <c r="D581" s="56"/>
      <c r="E581" s="56"/>
      <c r="F581" s="56"/>
      <c r="G581" s="56"/>
    </row>
    <row r="582" spans="2:15" ht="24.95" customHeight="1" x14ac:dyDescent="0.2">
      <c r="B582" s="265" t="s">
        <v>13</v>
      </c>
      <c r="C582" s="265"/>
      <c r="D582" s="265"/>
      <c r="E582" s="265"/>
      <c r="F582" s="265"/>
      <c r="G582" s="265"/>
      <c r="H582" s="265"/>
      <c r="I582" s="38"/>
      <c r="J582" s="38"/>
      <c r="K582" s="38"/>
      <c r="L582" s="38"/>
      <c r="M582" s="13"/>
      <c r="N582" s="13"/>
      <c r="O582" s="13"/>
    </row>
    <row r="583" spans="2:15" ht="24.95" customHeight="1" x14ac:dyDescent="0.2">
      <c r="B583" s="130" t="s">
        <v>35</v>
      </c>
      <c r="C583" s="260" t="s">
        <v>62</v>
      </c>
      <c r="D583" s="260"/>
      <c r="E583" s="260" t="s">
        <v>110</v>
      </c>
      <c r="F583" s="260"/>
      <c r="G583" s="260" t="s">
        <v>0</v>
      </c>
      <c r="H583" s="260"/>
      <c r="I583" s="38"/>
      <c r="J583" s="38"/>
      <c r="K583" s="38"/>
      <c r="L583" s="38"/>
      <c r="M583" s="13"/>
      <c r="N583" s="13"/>
      <c r="O583" s="13"/>
    </row>
    <row r="584" spans="2:15" ht="24.95" customHeight="1" x14ac:dyDescent="0.2">
      <c r="B584" s="233" t="s">
        <v>176</v>
      </c>
      <c r="C584" s="259">
        <v>186151</v>
      </c>
      <c r="D584" s="259"/>
      <c r="E584" s="259">
        <v>23580</v>
      </c>
      <c r="F584" s="259"/>
      <c r="G584" s="258">
        <v>209731</v>
      </c>
      <c r="H584" s="269"/>
      <c r="I584" s="38"/>
      <c r="J584" s="38"/>
      <c r="K584" s="38"/>
      <c r="L584" s="38"/>
      <c r="M584" s="13"/>
      <c r="N584" s="13"/>
      <c r="O584" s="13"/>
    </row>
    <row r="585" spans="2:15" ht="24.95" customHeight="1" x14ac:dyDescent="0.2">
      <c r="B585" s="233" t="s">
        <v>156</v>
      </c>
      <c r="C585" s="256">
        <v>394556</v>
      </c>
      <c r="D585" s="256"/>
      <c r="E585" s="256">
        <v>95469</v>
      </c>
      <c r="F585" s="256"/>
      <c r="G585" s="258">
        <v>490025</v>
      </c>
      <c r="H585" s="269"/>
      <c r="I585" s="38"/>
      <c r="J585" s="38"/>
      <c r="K585" s="38"/>
      <c r="L585" s="38"/>
      <c r="M585" s="13"/>
      <c r="N585" s="13"/>
      <c r="O585" s="13"/>
    </row>
    <row r="586" spans="2:15" ht="24.95" customHeight="1" x14ac:dyDescent="0.2">
      <c r="B586" s="111" t="s">
        <v>43</v>
      </c>
      <c r="C586" s="261">
        <f>(C585-C584)/C584</f>
        <v>1.1195481087933989</v>
      </c>
      <c r="D586" s="261"/>
      <c r="E586" s="261">
        <f>(E585-E584)/E584</f>
        <v>3.0487277353689568</v>
      </c>
      <c r="F586" s="261"/>
      <c r="G586" s="261">
        <f>(G585-G584)/G584</f>
        <v>1.3364452560661038</v>
      </c>
      <c r="H586" s="261"/>
      <c r="I586" s="38"/>
      <c r="J586" s="38"/>
      <c r="K586" s="38"/>
      <c r="L586" s="38"/>
      <c r="M586" s="13"/>
      <c r="N586" s="13"/>
      <c r="O586" s="13"/>
    </row>
    <row r="587" spans="2:15" ht="24.95" customHeight="1" x14ac:dyDescent="0.2">
      <c r="B587" s="37"/>
      <c r="C587" s="38"/>
      <c r="D587" s="38"/>
      <c r="E587" s="38"/>
      <c r="F587" s="57"/>
      <c r="G587" s="37"/>
      <c r="H587" s="37"/>
      <c r="I587" s="38"/>
      <c r="J587" s="38"/>
      <c r="K587" s="38"/>
      <c r="L587" s="38"/>
      <c r="M587" s="13"/>
      <c r="N587" s="13"/>
      <c r="O587" s="13"/>
    </row>
    <row r="588" spans="2:15" ht="24.95" customHeight="1" x14ac:dyDescent="0.2">
      <c r="B588" s="37"/>
      <c r="C588" s="38"/>
      <c r="D588" s="38"/>
      <c r="E588" s="38"/>
      <c r="F588" s="57"/>
      <c r="G588" s="37"/>
      <c r="H588" s="37"/>
      <c r="I588" s="38"/>
      <c r="J588" s="38"/>
      <c r="K588" s="38"/>
      <c r="L588" s="38"/>
      <c r="M588" s="13"/>
      <c r="N588" s="13"/>
      <c r="O588" s="13"/>
    </row>
    <row r="589" spans="2:15" ht="24.95" customHeight="1" x14ac:dyDescent="0.2">
      <c r="B589" s="37"/>
      <c r="C589" s="38"/>
      <c r="D589" s="38"/>
      <c r="E589" s="38"/>
      <c r="F589" s="57"/>
      <c r="G589" s="37"/>
      <c r="H589" s="37"/>
      <c r="I589" s="38"/>
      <c r="J589" s="38"/>
      <c r="K589" s="38"/>
      <c r="L589" s="38"/>
      <c r="M589" s="13"/>
      <c r="N589" s="13"/>
      <c r="O589" s="13"/>
    </row>
    <row r="590" spans="2:15" ht="24.95" customHeight="1" x14ac:dyDescent="0.2">
      <c r="B590" s="37"/>
      <c r="C590" s="38"/>
      <c r="D590" s="38"/>
      <c r="E590" s="38"/>
      <c r="F590" s="57"/>
      <c r="G590" s="37"/>
      <c r="H590" s="37"/>
      <c r="I590" s="38"/>
      <c r="J590" s="38"/>
      <c r="K590" s="38"/>
      <c r="L590" s="38"/>
      <c r="M590" s="13"/>
      <c r="N590" s="13"/>
      <c r="O590" s="13"/>
    </row>
    <row r="591" spans="2:15" ht="24.95" customHeight="1" x14ac:dyDescent="0.2">
      <c r="B591" s="37"/>
      <c r="C591" s="38"/>
      <c r="D591" s="38"/>
      <c r="E591" s="38"/>
      <c r="F591" s="57"/>
      <c r="G591" s="37"/>
      <c r="H591" s="37"/>
      <c r="I591" s="38"/>
      <c r="J591" s="38"/>
      <c r="K591" s="38"/>
      <c r="L591" s="38"/>
      <c r="M591" s="13"/>
      <c r="N591" s="13"/>
      <c r="O591" s="13"/>
    </row>
    <row r="592" spans="2:15" ht="24.95" customHeight="1" x14ac:dyDescent="0.2">
      <c r="B592" s="37"/>
      <c r="C592" s="38"/>
      <c r="D592" s="38"/>
      <c r="E592" s="38"/>
      <c r="F592" s="57"/>
      <c r="G592" s="37"/>
      <c r="H592" s="37"/>
      <c r="I592" s="38"/>
      <c r="J592" s="38"/>
      <c r="K592" s="38"/>
      <c r="L592" s="38"/>
      <c r="M592" s="13"/>
      <c r="N592" s="13"/>
      <c r="O592" s="13"/>
    </row>
    <row r="593" spans="2:15" ht="24.95" customHeight="1" x14ac:dyDescent="0.2">
      <c r="B593" s="37"/>
      <c r="C593" s="38"/>
      <c r="D593" s="38"/>
      <c r="E593" s="38"/>
      <c r="F593" s="57"/>
      <c r="G593" s="37"/>
      <c r="H593" s="37"/>
      <c r="I593" s="38"/>
      <c r="J593" s="38"/>
      <c r="K593" s="38"/>
      <c r="L593" s="38"/>
      <c r="M593" s="13"/>
      <c r="N593" s="13"/>
      <c r="O593" s="13"/>
    </row>
    <row r="594" spans="2:15" ht="24.95" customHeight="1" x14ac:dyDescent="0.2">
      <c r="B594" s="272"/>
      <c r="C594" s="272"/>
      <c r="D594" s="272"/>
      <c r="E594" s="272"/>
      <c r="F594" s="272"/>
      <c r="G594" s="272"/>
      <c r="H594" s="272"/>
      <c r="I594" s="272"/>
      <c r="J594" s="272"/>
      <c r="K594" s="272"/>
      <c r="L594" s="272"/>
      <c r="M594" s="58"/>
      <c r="N594" s="58"/>
      <c r="O594" s="58"/>
    </row>
    <row r="595" spans="2:15" ht="24.95" customHeight="1" x14ac:dyDescent="0.2"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</row>
    <row r="596" spans="2:15" ht="24.95" customHeight="1" x14ac:dyDescent="0.2"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</row>
    <row r="597" spans="2:15" ht="24.95" customHeight="1" x14ac:dyDescent="0.2"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</row>
    <row r="598" spans="2:15" ht="24.95" customHeight="1" x14ac:dyDescent="0.2"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58"/>
      <c r="N598" s="58"/>
      <c r="O598" s="58"/>
    </row>
    <row r="599" spans="2:15" ht="24.95" customHeight="1" x14ac:dyDescent="0.2">
      <c r="B599" s="267" t="s">
        <v>15</v>
      </c>
      <c r="C599" s="267"/>
      <c r="D599" s="267"/>
      <c r="E599" s="267"/>
      <c r="F599" s="267"/>
      <c r="G599" s="267"/>
      <c r="H599" s="267"/>
      <c r="I599" s="267"/>
      <c r="J599" s="267"/>
    </row>
    <row r="600" spans="2:15" ht="24.95" customHeight="1" x14ac:dyDescent="0.2">
      <c r="B600" s="139" t="s">
        <v>35</v>
      </c>
      <c r="C600" s="262" t="s">
        <v>40</v>
      </c>
      <c r="D600" s="262"/>
      <c r="E600" s="262" t="s">
        <v>41</v>
      </c>
      <c r="F600" s="262"/>
      <c r="G600" s="262" t="s">
        <v>42</v>
      </c>
      <c r="H600" s="262"/>
      <c r="I600" s="262" t="s">
        <v>89</v>
      </c>
      <c r="J600" s="262"/>
      <c r="L600" s="39"/>
    </row>
    <row r="601" spans="2:15" ht="24.95" customHeight="1" x14ac:dyDescent="0.2">
      <c r="B601" s="233" t="s">
        <v>176</v>
      </c>
      <c r="C601" s="259">
        <v>287554</v>
      </c>
      <c r="D601" s="259"/>
      <c r="E601" s="259">
        <v>33941</v>
      </c>
      <c r="F601" s="259"/>
      <c r="G601" s="258">
        <v>321495</v>
      </c>
      <c r="H601" s="258"/>
      <c r="I601" s="268">
        <v>0.2214979708</v>
      </c>
      <c r="J601" s="268"/>
    </row>
    <row r="602" spans="2:15" ht="24.95" customHeight="1" x14ac:dyDescent="0.2">
      <c r="B602" s="233" t="s">
        <v>156</v>
      </c>
      <c r="C602" s="256">
        <v>626686</v>
      </c>
      <c r="D602" s="256"/>
      <c r="E602" s="256">
        <v>130095</v>
      </c>
      <c r="F602" s="256"/>
      <c r="G602" s="258">
        <v>756781</v>
      </c>
      <c r="H602" s="258"/>
      <c r="I602" s="257">
        <v>0.43676174350000002</v>
      </c>
      <c r="J602" s="257"/>
    </row>
    <row r="603" spans="2:15" ht="24.95" customHeight="1" x14ac:dyDescent="0.2">
      <c r="B603" s="103" t="s">
        <v>43</v>
      </c>
      <c r="C603" s="263">
        <f>(C602-C601)/C601</f>
        <v>1.1793680491316414</v>
      </c>
      <c r="D603" s="263"/>
      <c r="E603" s="263">
        <f>(E602-E601)/E601</f>
        <v>2.8329748681535607</v>
      </c>
      <c r="F603" s="263"/>
      <c r="G603" s="263">
        <f>(G602-G601)/G601</f>
        <v>1.3539432961632374</v>
      </c>
      <c r="H603" s="263"/>
      <c r="I603" s="263">
        <f>(I602-I601)/I601</f>
        <v>0.97185437827044885</v>
      </c>
      <c r="J603" s="263"/>
    </row>
    <row r="604" spans="2:15" ht="24.95" customHeight="1" x14ac:dyDescent="0.2">
      <c r="B604" s="37"/>
      <c r="C604" s="38"/>
      <c r="D604" s="38"/>
      <c r="E604" s="38"/>
      <c r="F604" s="38"/>
      <c r="G604" s="40"/>
      <c r="H604" s="40"/>
      <c r="I604" s="40"/>
      <c r="J604" s="40"/>
      <c r="K604" s="13"/>
    </row>
    <row r="605" spans="2:15" ht="24.95" customHeight="1" x14ac:dyDescent="0.2"/>
    <row r="606" spans="2:15" ht="24.95" customHeight="1" x14ac:dyDescent="0.2"/>
    <row r="607" spans="2:15" ht="24.95" customHeight="1" x14ac:dyDescent="0.2"/>
    <row r="608" spans="2:15" ht="24.95" customHeight="1" x14ac:dyDescent="0.2">
      <c r="L608" s="41"/>
    </row>
    <row r="609" spans="2:15" ht="24.95" customHeight="1" x14ac:dyDescent="0.2"/>
    <row r="610" spans="2:15" ht="24.95" customHeight="1" x14ac:dyDescent="0.2"/>
    <row r="611" spans="2:15" ht="24.95" customHeight="1" x14ac:dyDescent="0.2">
      <c r="L611" s="27"/>
    </row>
    <row r="612" spans="2:15" ht="24.95" customHeight="1" x14ac:dyDescent="0.2"/>
    <row r="613" spans="2:15" ht="24.95" customHeight="1" x14ac:dyDescent="0.2">
      <c r="M613" s="31">
        <v>6</v>
      </c>
    </row>
    <row r="614" spans="2:15" s="123" customFormat="1" ht="25.5" customHeight="1" x14ac:dyDescent="0.2">
      <c r="B614" s="286" t="s">
        <v>162</v>
      </c>
      <c r="C614" s="286"/>
      <c r="D614" s="286"/>
      <c r="E614" s="286"/>
      <c r="F614" s="286"/>
      <c r="G614" s="286"/>
      <c r="H614" s="286"/>
      <c r="I614" s="286"/>
      <c r="J614" s="286"/>
      <c r="K614" s="286"/>
      <c r="L614" s="286"/>
      <c r="M614" s="286"/>
    </row>
    <row r="615" spans="2:15" ht="15" customHeight="1" x14ac:dyDescent="0.2">
      <c r="B615" s="28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</row>
    <row r="616" spans="2:15" ht="24.95" customHeight="1" x14ac:dyDescent="0.2">
      <c r="B616" s="310" t="s">
        <v>13</v>
      </c>
      <c r="C616" s="310"/>
      <c r="D616" s="310"/>
      <c r="E616" s="310"/>
      <c r="F616" s="310"/>
      <c r="G616" s="310"/>
      <c r="H616" s="310"/>
      <c r="I616" s="311"/>
      <c r="J616" s="311"/>
      <c r="K616" s="311"/>
      <c r="L616" s="311"/>
      <c r="M616" s="311"/>
      <c r="N616" s="311"/>
    </row>
    <row r="617" spans="2:15" ht="24.95" customHeight="1" x14ac:dyDescent="0.2">
      <c r="B617" s="91" t="s">
        <v>35</v>
      </c>
      <c r="C617" s="271" t="s">
        <v>51</v>
      </c>
      <c r="D617" s="271"/>
      <c r="E617" s="271" t="s">
        <v>50</v>
      </c>
      <c r="F617" s="271"/>
      <c r="G617" s="271" t="s">
        <v>0</v>
      </c>
      <c r="H617" s="271"/>
    </row>
    <row r="618" spans="2:15" ht="24.95" customHeight="1" x14ac:dyDescent="0.2">
      <c r="B618" s="233" t="s">
        <v>159</v>
      </c>
      <c r="C618" s="259">
        <v>1524955</v>
      </c>
      <c r="D618" s="259"/>
      <c r="E618" s="259">
        <v>264695</v>
      </c>
      <c r="F618" s="259"/>
      <c r="G618" s="258">
        <v>1789650</v>
      </c>
      <c r="H618" s="258"/>
    </row>
    <row r="619" spans="2:15" ht="24.95" customHeight="1" x14ac:dyDescent="0.2">
      <c r="B619" s="233" t="s">
        <v>160</v>
      </c>
      <c r="C619" s="256">
        <v>2084270</v>
      </c>
      <c r="D619" s="256"/>
      <c r="E619" s="256">
        <v>364772</v>
      </c>
      <c r="F619" s="256"/>
      <c r="G619" s="258">
        <v>2449042</v>
      </c>
      <c r="H619" s="258"/>
    </row>
    <row r="620" spans="2:15" ht="24.95" customHeight="1" x14ac:dyDescent="0.2">
      <c r="B620" s="111" t="s">
        <v>43</v>
      </c>
      <c r="C620" s="261">
        <f>(C619-C618)/C618</f>
        <v>0.36677475728791997</v>
      </c>
      <c r="D620" s="261"/>
      <c r="E620" s="261">
        <f>(E619-E618)/E618</f>
        <v>0.37808421012863863</v>
      </c>
      <c r="F620" s="261"/>
      <c r="G620" s="261">
        <f>(G619-G618)/G618</f>
        <v>0.36844746179420557</v>
      </c>
      <c r="H620" s="261"/>
    </row>
    <row r="621" spans="2:15" ht="24.95" customHeight="1" x14ac:dyDescent="0.2">
      <c r="B621" s="33"/>
      <c r="C621" s="34"/>
      <c r="D621" s="34"/>
      <c r="E621" s="34"/>
      <c r="F621" s="34"/>
      <c r="G621" s="34"/>
      <c r="H621" s="34"/>
      <c r="I621" s="13"/>
      <c r="J621" s="13"/>
      <c r="K621" s="13"/>
      <c r="L621" s="13"/>
      <c r="M621" s="13"/>
      <c r="N621" s="13"/>
      <c r="O621" s="13"/>
    </row>
    <row r="622" spans="2:15" ht="24.95" customHeight="1" x14ac:dyDescent="0.2">
      <c r="B622" s="33"/>
      <c r="C622" s="34"/>
      <c r="D622" s="34"/>
      <c r="E622" s="34"/>
      <c r="F622" s="34"/>
      <c r="G622" s="34"/>
      <c r="H622" s="34"/>
      <c r="I622" s="13"/>
      <c r="J622" s="13"/>
      <c r="K622" s="13"/>
      <c r="L622" s="13"/>
      <c r="M622" s="13"/>
      <c r="N622" s="13"/>
      <c r="O622" s="13"/>
    </row>
    <row r="623" spans="2:15" ht="24.95" customHeight="1" x14ac:dyDescent="0.2">
      <c r="B623" s="33"/>
      <c r="C623" s="34"/>
      <c r="D623" s="34"/>
      <c r="E623" s="34"/>
      <c r="F623" s="34"/>
      <c r="G623" s="34"/>
      <c r="H623" s="34"/>
      <c r="I623" s="13"/>
      <c r="J623" s="13"/>
      <c r="K623" s="13"/>
      <c r="L623" s="13"/>
      <c r="M623" s="13"/>
      <c r="N623" s="13"/>
      <c r="O623" s="13"/>
    </row>
    <row r="624" spans="2:15" ht="24.95" customHeight="1" x14ac:dyDescent="0.2">
      <c r="B624" s="33"/>
      <c r="C624" s="34"/>
      <c r="D624" s="34"/>
      <c r="E624" s="34"/>
      <c r="F624" s="34"/>
      <c r="G624" s="34"/>
      <c r="H624" s="34"/>
      <c r="I624" s="13"/>
      <c r="J624" s="13"/>
      <c r="K624" s="13"/>
      <c r="L624" s="13"/>
      <c r="M624" s="13"/>
      <c r="N624" s="13"/>
      <c r="O624" s="13"/>
    </row>
    <row r="625" spans="2:15" ht="24.95" customHeight="1" x14ac:dyDescent="0.2">
      <c r="B625" s="33"/>
      <c r="C625" s="34"/>
      <c r="D625" s="34"/>
      <c r="E625" s="34"/>
      <c r="F625" s="34"/>
      <c r="G625" s="34"/>
      <c r="H625" s="34"/>
      <c r="I625" s="13"/>
      <c r="J625" s="13"/>
      <c r="K625" s="13"/>
      <c r="L625" s="13"/>
      <c r="M625" s="13"/>
      <c r="N625" s="13"/>
      <c r="O625" s="13"/>
    </row>
    <row r="626" spans="2:15" ht="24.95" customHeight="1" x14ac:dyDescent="0.2">
      <c r="B626" s="33"/>
      <c r="C626" s="34"/>
      <c r="D626" s="34"/>
      <c r="E626" s="34"/>
      <c r="F626" s="34"/>
      <c r="G626" s="34"/>
      <c r="H626" s="34"/>
      <c r="I626" s="13"/>
      <c r="J626" s="13"/>
      <c r="K626" s="13"/>
      <c r="L626" s="13"/>
      <c r="M626" s="13"/>
      <c r="N626" s="13"/>
      <c r="O626" s="13"/>
    </row>
    <row r="627" spans="2:15" ht="24.95" customHeight="1" x14ac:dyDescent="0.2">
      <c r="B627" s="33"/>
      <c r="C627" s="34"/>
      <c r="D627" s="34"/>
      <c r="E627" s="34"/>
      <c r="F627" s="34"/>
      <c r="G627" s="34"/>
      <c r="H627" s="34"/>
      <c r="I627" s="13"/>
      <c r="J627" s="13"/>
      <c r="K627" s="13"/>
      <c r="L627" s="13"/>
      <c r="M627" s="13"/>
      <c r="N627" s="13"/>
      <c r="O627" s="13"/>
    </row>
    <row r="628" spans="2:15" ht="24.95" customHeight="1" x14ac:dyDescent="0.2">
      <c r="B628" s="33"/>
      <c r="C628" s="34"/>
      <c r="D628" s="34"/>
      <c r="E628" s="34"/>
      <c r="F628" s="34"/>
      <c r="G628" s="34"/>
      <c r="H628" s="34"/>
      <c r="I628" s="13"/>
      <c r="J628" s="13"/>
      <c r="K628" s="13"/>
      <c r="L628" s="13"/>
      <c r="M628" s="13"/>
      <c r="N628" s="13"/>
      <c r="O628" s="13"/>
    </row>
    <row r="629" spans="2:15" ht="24.95" customHeight="1" x14ac:dyDescent="0.2">
      <c r="B629" s="33"/>
      <c r="C629" s="34"/>
      <c r="D629" s="34"/>
      <c r="E629" s="34"/>
      <c r="F629" s="34"/>
      <c r="G629" s="34"/>
      <c r="H629" s="34"/>
      <c r="I629" s="13"/>
      <c r="J629" s="13"/>
      <c r="K629" s="13"/>
      <c r="L629" s="13"/>
      <c r="M629" s="13"/>
      <c r="N629" s="13"/>
      <c r="O629" s="13"/>
    </row>
    <row r="630" spans="2:15" ht="24.95" customHeight="1" x14ac:dyDescent="0.2"/>
    <row r="631" spans="2:15" ht="24.95" customHeight="1" x14ac:dyDescent="0.2"/>
    <row r="632" spans="2:15" ht="24.95" customHeight="1" x14ac:dyDescent="0.2"/>
    <row r="633" spans="2:15" ht="24.95" customHeight="1" x14ac:dyDescent="0.2"/>
    <row r="634" spans="2:15" ht="24.95" customHeight="1" x14ac:dyDescent="0.2"/>
    <row r="635" spans="2:15" ht="24.95" customHeight="1" x14ac:dyDescent="0.2"/>
    <row r="636" spans="2:15" ht="24.95" customHeight="1" x14ac:dyDescent="0.2"/>
    <row r="637" spans="2:15" ht="24.95" customHeight="1" x14ac:dyDescent="0.2"/>
    <row r="638" spans="2:15" ht="24.95" customHeight="1" x14ac:dyDescent="0.2"/>
    <row r="639" spans="2:15" ht="24.95" customHeight="1" x14ac:dyDescent="0.2"/>
    <row r="640" spans="2:15" ht="24.95" customHeight="1" x14ac:dyDescent="0.2"/>
    <row r="641" spans="2:12" ht="24.95" customHeight="1" x14ac:dyDescent="0.2"/>
    <row r="642" spans="2:12" ht="24.95" customHeight="1" x14ac:dyDescent="0.2">
      <c r="B642" s="267" t="s">
        <v>15</v>
      </c>
      <c r="C642" s="267"/>
      <c r="D642" s="267"/>
      <c r="E642" s="267"/>
      <c r="F642" s="267"/>
      <c r="G642" s="267"/>
      <c r="H642" s="267"/>
      <c r="I642" s="267"/>
      <c r="J642" s="267"/>
    </row>
    <row r="643" spans="2:12" ht="24.95" customHeight="1" x14ac:dyDescent="0.2">
      <c r="B643" s="139" t="s">
        <v>35</v>
      </c>
      <c r="C643" s="262" t="s">
        <v>40</v>
      </c>
      <c r="D643" s="262"/>
      <c r="E643" s="262" t="s">
        <v>41</v>
      </c>
      <c r="F643" s="262"/>
      <c r="G643" s="262" t="s">
        <v>42</v>
      </c>
      <c r="H643" s="262"/>
      <c r="I643" s="262" t="s">
        <v>89</v>
      </c>
      <c r="J643" s="262"/>
      <c r="L643" s="39"/>
    </row>
    <row r="644" spans="2:12" ht="24.95" customHeight="1" x14ac:dyDescent="0.2">
      <c r="B644" s="233" t="s">
        <v>159</v>
      </c>
      <c r="C644" s="259">
        <v>2468421</v>
      </c>
      <c r="D644" s="259"/>
      <c r="E644" s="259">
        <v>409484</v>
      </c>
      <c r="F644" s="259"/>
      <c r="G644" s="258">
        <v>2877905</v>
      </c>
      <c r="H644" s="258"/>
      <c r="I644" s="268">
        <v>0.25507681689530998</v>
      </c>
      <c r="J644" s="268"/>
    </row>
    <row r="645" spans="2:12" ht="24.95" customHeight="1" x14ac:dyDescent="0.2">
      <c r="B645" s="233" t="s">
        <v>160</v>
      </c>
      <c r="C645" s="256">
        <v>3265774</v>
      </c>
      <c r="D645" s="256"/>
      <c r="E645" s="256">
        <v>514770</v>
      </c>
      <c r="F645" s="256"/>
      <c r="G645" s="258">
        <v>3780544</v>
      </c>
      <c r="H645" s="258"/>
      <c r="I645" s="257">
        <v>0.30761710032482997</v>
      </c>
      <c r="J645" s="257"/>
    </row>
    <row r="646" spans="2:12" ht="24.95" customHeight="1" x14ac:dyDescent="0.2">
      <c r="B646" s="103" t="s">
        <v>43</v>
      </c>
      <c r="C646" s="263">
        <f>(C645-C644)/C644</f>
        <v>0.32302147810280335</v>
      </c>
      <c r="D646" s="263"/>
      <c r="E646" s="263">
        <f>(E645-E644)/E644</f>
        <v>0.25711871526115793</v>
      </c>
      <c r="F646" s="263"/>
      <c r="G646" s="263">
        <f>(G645-G644)/G644</f>
        <v>0.3136444740184266</v>
      </c>
      <c r="H646" s="263"/>
      <c r="I646" s="263">
        <f>(I645-I644)/I644</f>
        <v>0.20597827771656671</v>
      </c>
      <c r="J646" s="263"/>
    </row>
    <row r="647" spans="2:12" ht="24.95" customHeight="1" x14ac:dyDescent="0.2">
      <c r="B647" s="37"/>
      <c r="C647" s="38"/>
      <c r="D647" s="38"/>
      <c r="E647" s="38"/>
      <c r="F647" s="38"/>
      <c r="G647" s="40"/>
      <c r="H647" s="40"/>
      <c r="I647" s="40"/>
      <c r="J647" s="40"/>
      <c r="K647" s="13"/>
    </row>
    <row r="648" spans="2:12" ht="24.95" customHeight="1" x14ac:dyDescent="0.2"/>
    <row r="649" spans="2:12" ht="24.95" customHeight="1" x14ac:dyDescent="0.2"/>
    <row r="650" spans="2:12" ht="24.95" customHeight="1" x14ac:dyDescent="0.2"/>
    <row r="651" spans="2:12" ht="24.95" customHeight="1" x14ac:dyDescent="0.2">
      <c r="L651" s="41"/>
    </row>
    <row r="652" spans="2:12" ht="24.95" customHeight="1" x14ac:dyDescent="0.2"/>
    <row r="653" spans="2:12" ht="24.95" customHeight="1" x14ac:dyDescent="0.2"/>
    <row r="654" spans="2:12" ht="24.95" customHeight="1" x14ac:dyDescent="0.2">
      <c r="L654" s="27"/>
    </row>
    <row r="655" spans="2:12" ht="24.95" customHeight="1" x14ac:dyDescent="0.2"/>
    <row r="656" spans="2:12" ht="24.95" customHeight="1" x14ac:dyDescent="0.2"/>
    <row r="657" spans="2:15" ht="24.95" customHeight="1" x14ac:dyDescent="0.2"/>
    <row r="658" spans="2:15" ht="24.95" customHeight="1" x14ac:dyDescent="0.2"/>
    <row r="659" spans="2:15" ht="24.95" customHeight="1" x14ac:dyDescent="0.2"/>
    <row r="660" spans="2:15" ht="24.95" customHeight="1" x14ac:dyDescent="0.2"/>
    <row r="661" spans="2:15" ht="24.95" customHeight="1" x14ac:dyDescent="0.2"/>
    <row r="662" spans="2:15" ht="24.95" customHeight="1" x14ac:dyDescent="0.2"/>
    <row r="663" spans="2:15" ht="24.95" customHeight="1" x14ac:dyDescent="0.2"/>
    <row r="664" spans="2:15" ht="24.95" customHeight="1" x14ac:dyDescent="0.2">
      <c r="O664" s="31"/>
    </row>
    <row r="665" spans="2:15" ht="24.95" customHeight="1" x14ac:dyDescent="0.2">
      <c r="O665" s="31"/>
    </row>
    <row r="666" spans="2:15" ht="24.95" customHeight="1" x14ac:dyDescent="0.2">
      <c r="O666" s="31"/>
    </row>
    <row r="667" spans="2:15" ht="24.95" customHeight="1" x14ac:dyDescent="0.2"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</row>
    <row r="668" spans="2:15" ht="24.95" customHeight="1" x14ac:dyDescent="0.2"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</row>
    <row r="669" spans="2:15" ht="24.95" customHeight="1" x14ac:dyDescent="0.2"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</row>
    <row r="670" spans="2:15" ht="24.95" customHeight="1" x14ac:dyDescent="0.2"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</row>
    <row r="671" spans="2:15" ht="24.95" customHeight="1" x14ac:dyDescent="0.2"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</row>
    <row r="672" spans="2:15" ht="24.95" customHeight="1" x14ac:dyDescent="0.2"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</row>
    <row r="673" spans="2:15" ht="24.95" customHeight="1" x14ac:dyDescent="0.2"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</row>
    <row r="674" spans="2:15" ht="24.95" customHeight="1" x14ac:dyDescent="0.2"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</row>
    <row r="675" spans="2:15" ht="24.95" customHeight="1" x14ac:dyDescent="0.2"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</row>
    <row r="676" spans="2:15" ht="24.95" customHeight="1" x14ac:dyDescent="0.2"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M676" s="31">
        <v>7</v>
      </c>
      <c r="N676" s="118"/>
      <c r="O676" s="13"/>
    </row>
    <row r="677" spans="2:15" ht="25.5" customHeight="1" x14ac:dyDescent="0.2">
      <c r="B677" s="255" t="s">
        <v>119</v>
      </c>
      <c r="C677" s="255"/>
      <c r="D677" s="255"/>
      <c r="E677" s="255"/>
      <c r="F677" s="255"/>
      <c r="G677" s="255"/>
      <c r="H677" s="255"/>
      <c r="I677" s="255"/>
      <c r="J677" s="255"/>
      <c r="K677" s="255"/>
      <c r="L677" s="255"/>
      <c r="M677" s="255"/>
    </row>
    <row r="678" spans="2:15" ht="15" customHeight="1" x14ac:dyDescent="0.2"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117"/>
    </row>
    <row r="679" spans="2:15" ht="25.5" customHeight="1" x14ac:dyDescent="0.2">
      <c r="B679" s="255" t="s">
        <v>77</v>
      </c>
      <c r="C679" s="255"/>
      <c r="D679" s="255"/>
      <c r="E679" s="255"/>
      <c r="F679" s="255"/>
      <c r="G679" s="255"/>
      <c r="H679" s="255"/>
      <c r="I679" s="255"/>
      <c r="J679" s="255"/>
      <c r="K679" s="255"/>
      <c r="L679" s="255"/>
      <c r="M679" s="255"/>
    </row>
    <row r="680" spans="2:15" ht="15" customHeight="1" x14ac:dyDescent="0.2">
      <c r="B680" s="309"/>
      <c r="C680" s="309"/>
      <c r="D680" s="309"/>
      <c r="E680" s="309"/>
      <c r="F680" s="309"/>
      <c r="G680" s="309"/>
      <c r="M680" s="13"/>
      <c r="N680" s="13"/>
      <c r="O680" s="13"/>
    </row>
    <row r="681" spans="2:15" ht="24.95" customHeight="1" x14ac:dyDescent="0.2">
      <c r="B681" s="266" t="s">
        <v>17</v>
      </c>
      <c r="C681" s="266"/>
      <c r="D681" s="266"/>
      <c r="E681" s="266"/>
      <c r="F681" s="266"/>
      <c r="G681" s="266"/>
      <c r="H681" s="266"/>
      <c r="I681" s="266"/>
      <c r="J681" s="266"/>
    </row>
    <row r="682" spans="2:15" ht="24.95" customHeight="1" x14ac:dyDescent="0.2">
      <c r="B682" s="299" t="s">
        <v>36</v>
      </c>
      <c r="C682" s="264" t="s">
        <v>47</v>
      </c>
      <c r="D682" s="264"/>
      <c r="E682" s="264"/>
      <c r="F682" s="264" t="s">
        <v>48</v>
      </c>
      <c r="G682" s="264"/>
      <c r="H682" s="264"/>
      <c r="I682" s="135" t="s">
        <v>52</v>
      </c>
      <c r="J682" s="137" t="s">
        <v>53</v>
      </c>
      <c r="M682" s="44"/>
    </row>
    <row r="683" spans="2:15" ht="24.95" customHeight="1" x14ac:dyDescent="0.2">
      <c r="B683" s="300"/>
      <c r="C683" s="133" t="s">
        <v>66</v>
      </c>
      <c r="D683" s="133" t="s">
        <v>67</v>
      </c>
      <c r="E683" s="183" t="s">
        <v>72</v>
      </c>
      <c r="F683" s="133" t="s">
        <v>69</v>
      </c>
      <c r="G683" s="133" t="s">
        <v>70</v>
      </c>
      <c r="H683" s="134" t="s">
        <v>71</v>
      </c>
      <c r="I683" s="136" t="s">
        <v>85</v>
      </c>
      <c r="J683" s="138" t="s">
        <v>86</v>
      </c>
      <c r="K683" s="19"/>
      <c r="M683" s="44"/>
    </row>
    <row r="684" spans="2:15" ht="24.95" customHeight="1" x14ac:dyDescent="0.2">
      <c r="B684" s="131" t="s">
        <v>114</v>
      </c>
      <c r="C684" s="245">
        <v>190</v>
      </c>
      <c r="D684" s="245">
        <v>0</v>
      </c>
      <c r="E684" s="235">
        <v>190</v>
      </c>
      <c r="F684" s="245">
        <v>532</v>
      </c>
      <c r="G684" s="245">
        <v>0</v>
      </c>
      <c r="H684" s="236">
        <v>532</v>
      </c>
      <c r="I684" s="237">
        <v>0.18901413489999999</v>
      </c>
      <c r="J684" s="238">
        <v>2.8</v>
      </c>
      <c r="K684" s="46"/>
      <c r="M684" s="44"/>
    </row>
    <row r="685" spans="2:15" ht="24.95" customHeight="1" x14ac:dyDescent="0.2">
      <c r="B685" s="131" t="s">
        <v>5</v>
      </c>
      <c r="C685" s="245">
        <v>1340</v>
      </c>
      <c r="D685" s="245">
        <v>308</v>
      </c>
      <c r="E685" s="235">
        <v>1648</v>
      </c>
      <c r="F685" s="245">
        <v>5486</v>
      </c>
      <c r="G685" s="245">
        <v>566</v>
      </c>
      <c r="H685" s="236">
        <v>6052</v>
      </c>
      <c r="I685" s="237">
        <v>0.35653695320000001</v>
      </c>
      <c r="J685" s="238">
        <v>3.6723300970874</v>
      </c>
      <c r="K685" s="46"/>
      <c r="M685" s="44"/>
    </row>
    <row r="686" spans="2:15" ht="24.95" customHeight="1" x14ac:dyDescent="0.2">
      <c r="B686" s="131" t="s">
        <v>22</v>
      </c>
      <c r="C686" s="245">
        <v>4536</v>
      </c>
      <c r="D686" s="245">
        <v>1645</v>
      </c>
      <c r="E686" s="235">
        <v>6181</v>
      </c>
      <c r="F686" s="245">
        <v>6821</v>
      </c>
      <c r="G686" s="245">
        <v>1882</v>
      </c>
      <c r="H686" s="236">
        <v>8703</v>
      </c>
      <c r="I686" s="237">
        <v>0.30499011180000002</v>
      </c>
      <c r="J686" s="238">
        <v>1.4080245914901</v>
      </c>
      <c r="K686" s="46"/>
      <c r="M686" s="44"/>
    </row>
    <row r="687" spans="2:15" ht="24.95" customHeight="1" x14ac:dyDescent="0.2">
      <c r="B687" s="131" t="s">
        <v>7</v>
      </c>
      <c r="C687" s="245">
        <v>184</v>
      </c>
      <c r="D687" s="245">
        <v>306</v>
      </c>
      <c r="E687" s="235">
        <v>490</v>
      </c>
      <c r="F687" s="245">
        <v>426</v>
      </c>
      <c r="G687" s="245">
        <v>357</v>
      </c>
      <c r="H687" s="236">
        <v>783</v>
      </c>
      <c r="I687" s="237">
        <v>0.13235294119999999</v>
      </c>
      <c r="J687" s="238">
        <v>1.5979591836735001</v>
      </c>
      <c r="K687" s="46"/>
      <c r="M687" s="44"/>
    </row>
    <row r="688" spans="2:15" ht="24.95" customHeight="1" x14ac:dyDescent="0.2">
      <c r="B688" s="131" t="s">
        <v>8</v>
      </c>
      <c r="C688" s="245">
        <v>591</v>
      </c>
      <c r="D688" s="245">
        <v>202</v>
      </c>
      <c r="E688" s="235">
        <v>793</v>
      </c>
      <c r="F688" s="245">
        <v>2249</v>
      </c>
      <c r="G688" s="245">
        <v>328</v>
      </c>
      <c r="H688" s="236">
        <v>2577</v>
      </c>
      <c r="I688" s="237">
        <v>0.26467787110000002</v>
      </c>
      <c r="J688" s="238">
        <v>3.2496847414880001</v>
      </c>
      <c r="K688" s="46"/>
      <c r="M688" s="44"/>
    </row>
    <row r="689" spans="2:15" ht="24.95" customHeight="1" x14ac:dyDescent="0.2">
      <c r="B689" s="131" t="s">
        <v>9</v>
      </c>
      <c r="C689" s="245">
        <v>815</v>
      </c>
      <c r="D689" s="245">
        <v>71</v>
      </c>
      <c r="E689" s="235">
        <v>886</v>
      </c>
      <c r="F689" s="245">
        <v>1583</v>
      </c>
      <c r="G689" s="245">
        <v>196</v>
      </c>
      <c r="H689" s="236">
        <v>1779</v>
      </c>
      <c r="I689" s="237">
        <v>0.25837731050000001</v>
      </c>
      <c r="J689" s="238">
        <v>2.0079006772009</v>
      </c>
      <c r="K689" s="46"/>
      <c r="M689" s="44"/>
    </row>
    <row r="690" spans="2:15" ht="24.95" customHeight="1" x14ac:dyDescent="0.2">
      <c r="B690" s="131" t="s">
        <v>10</v>
      </c>
      <c r="C690" s="245">
        <v>156</v>
      </c>
      <c r="D690" s="245">
        <v>0</v>
      </c>
      <c r="E690" s="235">
        <v>156</v>
      </c>
      <c r="F690" s="245">
        <v>386</v>
      </c>
      <c r="G690" s="245">
        <v>0</v>
      </c>
      <c r="H690" s="236">
        <v>386</v>
      </c>
      <c r="I690" s="237">
        <v>7.4040920699999999E-2</v>
      </c>
      <c r="J690" s="238">
        <v>2.4743589743590002</v>
      </c>
      <c r="K690" s="46"/>
      <c r="M690" s="44"/>
    </row>
    <row r="691" spans="2:15" ht="24.95" customHeight="1" x14ac:dyDescent="0.2">
      <c r="B691" s="131" t="s">
        <v>11</v>
      </c>
      <c r="C691" s="245">
        <v>307</v>
      </c>
      <c r="D691" s="245">
        <v>147</v>
      </c>
      <c r="E691" s="235">
        <v>454</v>
      </c>
      <c r="F691" s="245">
        <v>2176</v>
      </c>
      <c r="G691" s="245">
        <v>867</v>
      </c>
      <c r="H691" s="236">
        <v>3043</v>
      </c>
      <c r="I691" s="237">
        <v>0.37421151619999998</v>
      </c>
      <c r="J691" s="238">
        <v>6.7026431718061996</v>
      </c>
      <c r="K691" s="46"/>
      <c r="M691" s="47"/>
    </row>
    <row r="692" spans="2:15" ht="24.95" customHeight="1" x14ac:dyDescent="0.2">
      <c r="B692" s="131" t="s">
        <v>12</v>
      </c>
      <c r="C692" s="245">
        <v>889</v>
      </c>
      <c r="D692" s="245">
        <v>22</v>
      </c>
      <c r="E692" s="235">
        <v>911</v>
      </c>
      <c r="F692" s="245">
        <v>1422</v>
      </c>
      <c r="G692" s="245">
        <v>23</v>
      </c>
      <c r="H692" s="236">
        <v>1445</v>
      </c>
      <c r="I692" s="237">
        <v>0.48396284070000001</v>
      </c>
      <c r="J692" s="238">
        <v>1.5861690450054999</v>
      </c>
      <c r="K692" s="46"/>
      <c r="M692" s="47"/>
    </row>
    <row r="693" spans="2:15" ht="24.95" customHeight="1" x14ac:dyDescent="0.2">
      <c r="B693" s="132" t="s">
        <v>14</v>
      </c>
      <c r="C693" s="226">
        <v>9008</v>
      </c>
      <c r="D693" s="226">
        <v>2701</v>
      </c>
      <c r="E693" s="239">
        <v>11709</v>
      </c>
      <c r="F693" s="226">
        <v>21081</v>
      </c>
      <c r="G693" s="226">
        <v>4219</v>
      </c>
      <c r="H693" s="240">
        <v>25300</v>
      </c>
      <c r="I693" s="241">
        <v>0.29016137040000001</v>
      </c>
      <c r="J693" s="242">
        <v>2.1607310615766</v>
      </c>
      <c r="M693" s="47"/>
    </row>
    <row r="694" spans="2:15" ht="24.95" customHeight="1" x14ac:dyDescent="0.2">
      <c r="B694" s="211"/>
      <c r="C694" s="49"/>
      <c r="D694" s="49"/>
      <c r="E694" s="36"/>
      <c r="F694" s="49"/>
      <c r="G694" s="49"/>
      <c r="H694" s="36"/>
      <c r="I694" s="50"/>
      <c r="J694" s="51"/>
      <c r="K694" s="13"/>
      <c r="L694" s="13"/>
      <c r="M694" s="52"/>
      <c r="N694" s="13"/>
      <c r="O694" s="13"/>
    </row>
    <row r="695" spans="2:15" ht="24.95" customHeight="1" x14ac:dyDescent="0.2">
      <c r="B695" s="48"/>
      <c r="C695" s="53"/>
      <c r="D695" s="53"/>
      <c r="E695" s="54"/>
      <c r="F695" s="53"/>
      <c r="G695" s="61"/>
      <c r="H695" s="249"/>
      <c r="I695" s="50"/>
      <c r="J695" s="55"/>
      <c r="L695" s="13">
        <v>0</v>
      </c>
    </row>
    <row r="696" spans="2:15" ht="24.95" customHeight="1" x14ac:dyDescent="0.2">
      <c r="B696" s="13"/>
      <c r="C696" s="13"/>
      <c r="D696" s="13"/>
      <c r="E696" s="13"/>
      <c r="F696" s="13"/>
      <c r="G696" s="250"/>
      <c r="H696" s="250"/>
      <c r="I696" s="13"/>
      <c r="J696" s="13"/>
    </row>
    <row r="697" spans="2:15" ht="24.95" customHeight="1" x14ac:dyDescent="0.2">
      <c r="G697" s="251"/>
      <c r="H697" s="251"/>
    </row>
    <row r="698" spans="2:15" ht="24.95" customHeight="1" x14ac:dyDescent="0.2">
      <c r="G698" s="251"/>
      <c r="H698" s="251"/>
    </row>
    <row r="699" spans="2:15" ht="24.95" customHeight="1" x14ac:dyDescent="0.2">
      <c r="G699" s="251"/>
      <c r="H699" s="251"/>
    </row>
    <row r="700" spans="2:15" ht="24.95" customHeight="1" x14ac:dyDescent="0.2">
      <c r="G700" s="251"/>
      <c r="H700" s="251"/>
    </row>
    <row r="701" spans="2:15" ht="24.95" customHeight="1" x14ac:dyDescent="0.2">
      <c r="G701" s="251"/>
      <c r="H701" s="251"/>
    </row>
    <row r="702" spans="2:15" ht="24.95" customHeight="1" x14ac:dyDescent="0.2">
      <c r="G702" s="251"/>
      <c r="H702" s="251"/>
    </row>
    <row r="703" spans="2:15" ht="24.95" customHeight="1" x14ac:dyDescent="0.2">
      <c r="G703" s="251"/>
      <c r="H703" s="251"/>
    </row>
    <row r="704" spans="2:15" ht="24.95" customHeight="1" x14ac:dyDescent="0.2"/>
    <row r="705" spans="2:15" ht="24.95" customHeight="1" x14ac:dyDescent="0.2">
      <c r="G705" s="72"/>
    </row>
    <row r="706" spans="2:15" ht="24.95" customHeight="1" x14ac:dyDescent="0.2"/>
    <row r="707" spans="2:15" ht="25.5" customHeight="1" x14ac:dyDescent="0.2">
      <c r="B707" s="270" t="s">
        <v>163</v>
      </c>
      <c r="C707" s="270"/>
      <c r="D707" s="270"/>
      <c r="E707" s="270"/>
      <c r="F707" s="270"/>
      <c r="G707" s="270"/>
      <c r="H707" s="270"/>
      <c r="I707" s="270"/>
      <c r="J707" s="270"/>
      <c r="K707" s="270"/>
      <c r="L707" s="270"/>
      <c r="M707" s="270"/>
    </row>
    <row r="708" spans="2:15" ht="15" customHeight="1" x14ac:dyDescent="0.2">
      <c r="B708" s="56"/>
      <c r="C708" s="56"/>
      <c r="D708" s="56"/>
      <c r="E708" s="56"/>
      <c r="F708" s="56"/>
      <c r="G708" s="56"/>
    </row>
    <row r="709" spans="2:15" ht="24.95" customHeight="1" x14ac:dyDescent="0.2">
      <c r="B709" s="310" t="s">
        <v>13</v>
      </c>
      <c r="C709" s="310"/>
      <c r="D709" s="310"/>
      <c r="E709" s="310"/>
      <c r="F709" s="310"/>
      <c r="G709" s="310"/>
      <c r="H709" s="310"/>
      <c r="I709" s="311"/>
      <c r="J709" s="311"/>
      <c r="K709" s="311"/>
      <c r="L709" s="311"/>
      <c r="M709" s="311"/>
      <c r="N709" s="311"/>
    </row>
    <row r="710" spans="2:15" ht="24.95" customHeight="1" x14ac:dyDescent="0.2">
      <c r="B710" s="91" t="s">
        <v>35</v>
      </c>
      <c r="C710" s="271" t="s">
        <v>62</v>
      </c>
      <c r="D710" s="271"/>
      <c r="E710" s="271" t="s">
        <v>110</v>
      </c>
      <c r="F710" s="271"/>
      <c r="G710" s="271" t="s">
        <v>0</v>
      </c>
      <c r="H710" s="271"/>
    </row>
    <row r="711" spans="2:15" ht="24.95" customHeight="1" x14ac:dyDescent="0.2">
      <c r="B711" s="233" t="s">
        <v>176</v>
      </c>
      <c r="C711" s="259">
        <v>6031</v>
      </c>
      <c r="D711" s="259"/>
      <c r="E711" s="259">
        <v>1130</v>
      </c>
      <c r="F711" s="259"/>
      <c r="G711" s="258">
        <v>7161</v>
      </c>
      <c r="H711" s="258"/>
    </row>
    <row r="712" spans="2:15" ht="24.95" customHeight="1" x14ac:dyDescent="0.2">
      <c r="B712" s="233" t="s">
        <v>156</v>
      </c>
      <c r="C712" s="256">
        <v>9008</v>
      </c>
      <c r="D712" s="256"/>
      <c r="E712" s="256">
        <v>2701</v>
      </c>
      <c r="F712" s="256"/>
      <c r="G712" s="258">
        <v>11709</v>
      </c>
      <c r="H712" s="258"/>
    </row>
    <row r="713" spans="2:15" ht="24.95" customHeight="1" x14ac:dyDescent="0.2">
      <c r="B713" s="111" t="s">
        <v>43</v>
      </c>
      <c r="C713" s="261">
        <f>(C712-C711)/C711</f>
        <v>0.49361631570220527</v>
      </c>
      <c r="D713" s="261"/>
      <c r="E713" s="261">
        <f>(E712-E711)/E711</f>
        <v>1.3902654867256636</v>
      </c>
      <c r="F713" s="261"/>
      <c r="G713" s="261">
        <f>(G712-G711)/G711</f>
        <v>0.63510682865521573</v>
      </c>
      <c r="H713" s="261"/>
    </row>
    <row r="714" spans="2:15" ht="24.95" customHeight="1" x14ac:dyDescent="0.2">
      <c r="B714" s="37"/>
      <c r="C714" s="38"/>
      <c r="D714" s="38"/>
      <c r="E714" s="38"/>
      <c r="F714" s="57"/>
      <c r="G714" s="37"/>
      <c r="H714" s="37"/>
      <c r="I714" s="38"/>
      <c r="J714" s="38"/>
      <c r="K714" s="38"/>
      <c r="L714" s="38"/>
      <c r="M714" s="13"/>
      <c r="N714" s="13"/>
      <c r="O714" s="13"/>
    </row>
    <row r="715" spans="2:15" ht="24.95" customHeight="1" x14ac:dyDescent="0.2">
      <c r="B715" s="37"/>
      <c r="C715" s="38"/>
      <c r="D715" s="38"/>
      <c r="E715" s="38"/>
      <c r="F715" s="57"/>
      <c r="G715" s="37"/>
      <c r="H715" s="37"/>
      <c r="I715" s="38"/>
      <c r="J715" s="38"/>
      <c r="K715" s="38"/>
      <c r="L715" s="38"/>
      <c r="M715" s="13"/>
      <c r="N715" s="13"/>
      <c r="O715" s="13"/>
    </row>
    <row r="716" spans="2:15" ht="24.95" customHeight="1" x14ac:dyDescent="0.2">
      <c r="B716" s="37"/>
      <c r="C716" s="38"/>
      <c r="D716" s="38"/>
      <c r="E716" s="38"/>
      <c r="F716" s="57"/>
      <c r="G716" s="37"/>
      <c r="H716" s="37"/>
      <c r="I716" s="38"/>
      <c r="J716" s="38"/>
      <c r="K716" s="38"/>
      <c r="L716" s="38"/>
      <c r="M716" s="13"/>
      <c r="N716" s="13"/>
      <c r="O716" s="13"/>
    </row>
    <row r="717" spans="2:15" ht="24.95" customHeight="1" x14ac:dyDescent="0.2">
      <c r="B717" s="37"/>
      <c r="C717" s="38"/>
      <c r="D717" s="38"/>
      <c r="E717" s="38"/>
      <c r="F717" s="57"/>
      <c r="G717" s="37"/>
      <c r="H717" s="37"/>
      <c r="I717" s="38"/>
      <c r="J717" s="38"/>
      <c r="K717" s="38"/>
      <c r="L717" s="38"/>
      <c r="M717" s="13"/>
      <c r="N717" s="13"/>
      <c r="O717" s="13"/>
    </row>
    <row r="718" spans="2:15" ht="24.95" customHeight="1" x14ac:dyDescent="0.2">
      <c r="B718" s="37"/>
      <c r="C718" s="38"/>
      <c r="D718" s="38"/>
      <c r="E718" s="38"/>
      <c r="F718" s="57"/>
      <c r="G718" s="37"/>
      <c r="H718" s="37"/>
      <c r="I718" s="38"/>
      <c r="J718" s="38"/>
      <c r="K718" s="38"/>
      <c r="L718" s="38"/>
      <c r="M718" s="13"/>
      <c r="N718" s="13"/>
      <c r="O718" s="13"/>
    </row>
    <row r="719" spans="2:15" ht="24.95" customHeight="1" x14ac:dyDescent="0.2">
      <c r="B719" s="37"/>
      <c r="C719" s="38"/>
      <c r="D719" s="38"/>
      <c r="E719" s="38"/>
      <c r="F719" s="57"/>
      <c r="G719" s="37"/>
      <c r="H719" s="37"/>
      <c r="I719" s="38"/>
      <c r="J719" s="38"/>
      <c r="K719" s="38"/>
      <c r="L719" s="38"/>
      <c r="M719" s="13"/>
      <c r="N719" s="13"/>
      <c r="O719" s="13"/>
    </row>
    <row r="720" spans="2:15" ht="24.95" customHeight="1" x14ac:dyDescent="0.2">
      <c r="B720" s="37"/>
      <c r="C720" s="38"/>
      <c r="D720" s="38"/>
      <c r="E720" s="38"/>
      <c r="F720" s="57"/>
      <c r="G720" s="37"/>
      <c r="H720" s="37"/>
      <c r="I720" s="38"/>
      <c r="J720" s="38"/>
      <c r="K720" s="38"/>
      <c r="L720" s="38"/>
      <c r="M720" s="13"/>
      <c r="N720" s="13"/>
      <c r="O720" s="13"/>
    </row>
    <row r="721" spans="2:15" ht="24.95" customHeight="1" x14ac:dyDescent="0.2">
      <c r="B721" s="272"/>
      <c r="C721" s="272"/>
      <c r="D721" s="272"/>
      <c r="E721" s="272"/>
      <c r="F721" s="272"/>
      <c r="G721" s="272"/>
      <c r="H721" s="272"/>
      <c r="I721" s="272"/>
      <c r="J721" s="272"/>
      <c r="K721" s="272"/>
      <c r="L721" s="272"/>
      <c r="M721" s="58"/>
      <c r="N721" s="58"/>
      <c r="O721" s="58"/>
    </row>
    <row r="722" spans="2:15" ht="24.95" customHeight="1" x14ac:dyDescent="0.2"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</row>
    <row r="723" spans="2:15" ht="24.95" customHeight="1" x14ac:dyDescent="0.2"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</row>
    <row r="724" spans="2:15" ht="24.95" customHeight="1" x14ac:dyDescent="0.2"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</row>
    <row r="725" spans="2:15" ht="24.95" customHeight="1" x14ac:dyDescent="0.2"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58"/>
      <c r="N725" s="58"/>
      <c r="O725" s="58"/>
    </row>
    <row r="726" spans="2:15" ht="24.95" customHeight="1" x14ac:dyDescent="0.2">
      <c r="B726" s="267" t="s">
        <v>15</v>
      </c>
      <c r="C726" s="267"/>
      <c r="D726" s="267"/>
      <c r="E726" s="267"/>
      <c r="F726" s="267"/>
      <c r="G726" s="267"/>
      <c r="H726" s="267"/>
      <c r="I726" s="267"/>
      <c r="J726" s="267"/>
    </row>
    <row r="727" spans="2:15" ht="24.95" customHeight="1" x14ac:dyDescent="0.2">
      <c r="B727" s="139" t="s">
        <v>35</v>
      </c>
      <c r="C727" s="262" t="s">
        <v>40</v>
      </c>
      <c r="D727" s="262"/>
      <c r="E727" s="262" t="s">
        <v>41</v>
      </c>
      <c r="F727" s="262"/>
      <c r="G727" s="262" t="s">
        <v>42</v>
      </c>
      <c r="H727" s="262"/>
      <c r="I727" s="262" t="s">
        <v>89</v>
      </c>
      <c r="J727" s="262"/>
      <c r="L727" s="39"/>
    </row>
    <row r="728" spans="2:15" ht="24.95" customHeight="1" x14ac:dyDescent="0.2">
      <c r="B728" s="233" t="s">
        <v>176</v>
      </c>
      <c r="C728" s="259">
        <v>11373</v>
      </c>
      <c r="D728" s="259"/>
      <c r="E728" s="259">
        <v>2303</v>
      </c>
      <c r="F728" s="259"/>
      <c r="G728" s="258">
        <v>13676</v>
      </c>
      <c r="H728" s="258"/>
      <c r="I728" s="268">
        <v>0.19793970629999999</v>
      </c>
      <c r="J728" s="268"/>
    </row>
    <row r="729" spans="2:15" ht="24.95" customHeight="1" x14ac:dyDescent="0.2">
      <c r="B729" s="233" t="s">
        <v>156</v>
      </c>
      <c r="C729" s="256">
        <v>21081</v>
      </c>
      <c r="D729" s="256"/>
      <c r="E729" s="256">
        <v>4219</v>
      </c>
      <c r="F729" s="256"/>
      <c r="G729" s="258">
        <v>25300</v>
      </c>
      <c r="H729" s="258"/>
      <c r="I729" s="257">
        <v>0.29016137040000001</v>
      </c>
      <c r="J729" s="257"/>
    </row>
    <row r="730" spans="2:15" ht="24.95" customHeight="1" x14ac:dyDescent="0.2">
      <c r="B730" s="103" t="s">
        <v>43</v>
      </c>
      <c r="C730" s="263">
        <f>(C729-C728)/C728</f>
        <v>0.85360063307834344</v>
      </c>
      <c r="D730" s="263"/>
      <c r="E730" s="263">
        <f>(E729-E728)/E728</f>
        <v>0.83195831524099007</v>
      </c>
      <c r="F730" s="263"/>
      <c r="G730" s="263">
        <f>(G729-G728)/G728</f>
        <v>0.84995612752266747</v>
      </c>
      <c r="H730" s="263"/>
      <c r="I730" s="263">
        <f>(I729-I728)/I728</f>
        <v>0.46590785559834907</v>
      </c>
      <c r="J730" s="263"/>
    </row>
    <row r="731" spans="2:15" ht="24.95" customHeight="1" x14ac:dyDescent="0.2">
      <c r="B731" s="37"/>
      <c r="C731" s="38"/>
      <c r="D731" s="38"/>
      <c r="E731" s="38"/>
      <c r="F731" s="38"/>
      <c r="G731" s="40"/>
      <c r="H731" s="40"/>
      <c r="I731" s="40"/>
      <c r="J731" s="40"/>
      <c r="K731" s="13"/>
    </row>
    <row r="732" spans="2:15" ht="24.95" customHeight="1" x14ac:dyDescent="0.2"/>
    <row r="733" spans="2:15" ht="24.95" customHeight="1" x14ac:dyDescent="0.2"/>
    <row r="734" spans="2:15" ht="24.95" customHeight="1" x14ac:dyDescent="0.2"/>
    <row r="735" spans="2:15" ht="24.95" customHeight="1" x14ac:dyDescent="0.2">
      <c r="L735" s="41"/>
    </row>
    <row r="736" spans="2:15" ht="24.95" customHeight="1" x14ac:dyDescent="0.2"/>
    <row r="737" spans="2:15" ht="24.95" customHeight="1" x14ac:dyDescent="0.2"/>
    <row r="738" spans="2:15" ht="24.95" customHeight="1" x14ac:dyDescent="0.2">
      <c r="L738" s="27"/>
    </row>
    <row r="739" spans="2:15" ht="24.95" customHeight="1" x14ac:dyDescent="0.2"/>
    <row r="740" spans="2:15" ht="24.95" customHeight="1" x14ac:dyDescent="0.2"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M740" s="31">
        <v>8</v>
      </c>
      <c r="N740" s="58"/>
    </row>
    <row r="741" spans="2:15" s="123" customFormat="1" ht="25.5" customHeight="1" x14ac:dyDescent="0.2">
      <c r="B741" s="286" t="s">
        <v>164</v>
      </c>
      <c r="C741" s="286"/>
      <c r="D741" s="286"/>
      <c r="E741" s="286"/>
      <c r="F741" s="286"/>
      <c r="G741" s="286"/>
      <c r="H741" s="286"/>
      <c r="I741" s="286"/>
      <c r="J741" s="286"/>
      <c r="K741" s="286"/>
      <c r="L741" s="286"/>
      <c r="M741" s="286"/>
    </row>
    <row r="742" spans="2:15" ht="15" customHeight="1" x14ac:dyDescent="0.2">
      <c r="B742" s="28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</row>
    <row r="743" spans="2:15" ht="24.95" customHeight="1" x14ac:dyDescent="0.2">
      <c r="B743" s="310" t="s">
        <v>13</v>
      </c>
      <c r="C743" s="310"/>
      <c r="D743" s="310"/>
      <c r="E743" s="310"/>
      <c r="F743" s="310"/>
      <c r="G743" s="310"/>
      <c r="H743" s="310"/>
      <c r="I743" s="311"/>
      <c r="J743" s="311"/>
      <c r="K743" s="311"/>
      <c r="L743" s="311"/>
      <c r="M743" s="311"/>
      <c r="N743" s="311"/>
    </row>
    <row r="744" spans="2:15" ht="24.95" customHeight="1" x14ac:dyDescent="0.2">
      <c r="B744" s="91" t="s">
        <v>35</v>
      </c>
      <c r="C744" s="271" t="s">
        <v>51</v>
      </c>
      <c r="D744" s="271"/>
      <c r="E744" s="271" t="s">
        <v>50</v>
      </c>
      <c r="F744" s="271"/>
      <c r="G744" s="271" t="s">
        <v>0</v>
      </c>
      <c r="H744" s="271"/>
    </row>
    <row r="745" spans="2:15" ht="24.95" customHeight="1" x14ac:dyDescent="0.2">
      <c r="B745" s="233" t="s">
        <v>159</v>
      </c>
      <c r="C745" s="259">
        <v>43648</v>
      </c>
      <c r="D745" s="259"/>
      <c r="E745" s="259">
        <v>7823</v>
      </c>
      <c r="F745" s="259"/>
      <c r="G745" s="258">
        <v>51471</v>
      </c>
      <c r="H745" s="258"/>
    </row>
    <row r="746" spans="2:15" ht="24.95" customHeight="1" x14ac:dyDescent="0.2">
      <c r="B746" s="233" t="s">
        <v>160</v>
      </c>
      <c r="C746" s="256">
        <v>42952</v>
      </c>
      <c r="D746" s="256"/>
      <c r="E746" s="256">
        <v>9785</v>
      </c>
      <c r="F746" s="256"/>
      <c r="G746" s="258">
        <v>52737</v>
      </c>
      <c r="H746" s="258"/>
    </row>
    <row r="747" spans="2:15" ht="24.95" customHeight="1" x14ac:dyDescent="0.2">
      <c r="B747" s="111" t="s">
        <v>43</v>
      </c>
      <c r="C747" s="261">
        <f>(C746-C745)/C745</f>
        <v>-1.594574780058651E-2</v>
      </c>
      <c r="D747" s="261"/>
      <c r="E747" s="261">
        <f>(E746-E745)/E745</f>
        <v>0.25079892624312922</v>
      </c>
      <c r="F747" s="261"/>
      <c r="G747" s="261">
        <f>(G746-G745)/G745</f>
        <v>2.4596374657574169E-2</v>
      </c>
      <c r="H747" s="261"/>
    </row>
    <row r="748" spans="2:15" ht="24.95" customHeight="1" x14ac:dyDescent="0.2">
      <c r="B748" s="33"/>
      <c r="C748" s="34"/>
      <c r="D748" s="34"/>
      <c r="E748" s="34"/>
      <c r="F748" s="34"/>
      <c r="G748" s="34"/>
      <c r="H748" s="34"/>
      <c r="I748" s="13"/>
      <c r="J748" s="13"/>
      <c r="K748" s="13"/>
      <c r="L748" s="13"/>
      <c r="M748" s="13"/>
      <c r="N748" s="13"/>
      <c r="O748" s="13"/>
    </row>
    <row r="749" spans="2:15" ht="24.95" customHeight="1" x14ac:dyDescent="0.2">
      <c r="B749" s="33"/>
      <c r="C749" s="34"/>
      <c r="D749" s="34"/>
      <c r="E749" s="34"/>
      <c r="F749" s="34"/>
      <c r="G749" s="34"/>
      <c r="H749" s="34"/>
      <c r="I749" s="13"/>
      <c r="J749" s="13"/>
      <c r="K749" s="13"/>
      <c r="L749" s="13"/>
      <c r="M749" s="13"/>
      <c r="N749" s="13"/>
      <c r="O749" s="13"/>
    </row>
    <row r="750" spans="2:15" ht="24.95" customHeight="1" x14ac:dyDescent="0.2">
      <c r="B750" s="33"/>
      <c r="C750" s="34"/>
      <c r="D750" s="34"/>
      <c r="E750" s="34"/>
      <c r="F750" s="34"/>
      <c r="G750" s="34"/>
      <c r="H750" s="34"/>
      <c r="I750" s="13"/>
      <c r="J750" s="13"/>
      <c r="K750" s="13"/>
      <c r="L750" s="13"/>
      <c r="M750" s="13"/>
      <c r="N750" s="13"/>
      <c r="O750" s="13"/>
    </row>
    <row r="751" spans="2:15" ht="24.95" customHeight="1" x14ac:dyDescent="0.2">
      <c r="B751" s="33"/>
      <c r="C751" s="34"/>
      <c r="D751" s="34"/>
      <c r="E751" s="34"/>
      <c r="F751" s="34"/>
      <c r="G751" s="34"/>
      <c r="H751" s="34"/>
      <c r="I751" s="13"/>
      <c r="J751" s="13"/>
      <c r="K751" s="13"/>
      <c r="L751" s="13"/>
      <c r="M751" s="13"/>
      <c r="N751" s="13"/>
      <c r="O751" s="13"/>
    </row>
    <row r="752" spans="2:15" ht="24.95" customHeight="1" x14ac:dyDescent="0.2">
      <c r="B752" s="33"/>
      <c r="C752" s="34"/>
      <c r="D752" s="34"/>
      <c r="E752" s="34"/>
      <c r="F752" s="34"/>
      <c r="G752" s="34"/>
      <c r="H752" s="34"/>
      <c r="I752" s="13"/>
      <c r="J752" s="13"/>
      <c r="K752" s="13"/>
      <c r="L752" s="13"/>
      <c r="M752" s="13"/>
      <c r="N752" s="13"/>
      <c r="O752" s="13"/>
    </row>
    <row r="753" spans="2:15" ht="24.95" customHeight="1" x14ac:dyDescent="0.2">
      <c r="B753" s="33"/>
      <c r="C753" s="34"/>
      <c r="D753" s="34"/>
      <c r="E753" s="34"/>
      <c r="F753" s="34"/>
      <c r="G753" s="34"/>
      <c r="H753" s="34"/>
      <c r="I753" s="13"/>
      <c r="J753" s="13"/>
      <c r="K753" s="13"/>
      <c r="L753" s="13"/>
      <c r="M753" s="13"/>
      <c r="N753" s="13"/>
      <c r="O753" s="13"/>
    </row>
    <row r="754" spans="2:15" ht="24.95" customHeight="1" x14ac:dyDescent="0.2">
      <c r="B754" s="33"/>
      <c r="C754" s="34"/>
      <c r="D754" s="34"/>
      <c r="E754" s="34"/>
      <c r="F754" s="34"/>
      <c r="G754" s="34"/>
      <c r="H754" s="34"/>
      <c r="I754" s="13"/>
      <c r="J754" s="13"/>
      <c r="K754" s="13"/>
      <c r="L754" s="13"/>
      <c r="M754" s="13"/>
      <c r="N754" s="13"/>
      <c r="O754" s="13"/>
    </row>
    <row r="755" spans="2:15" ht="24.95" customHeight="1" x14ac:dyDescent="0.2">
      <c r="B755" s="33"/>
      <c r="C755" s="34"/>
      <c r="D755" s="34"/>
      <c r="E755" s="34"/>
      <c r="F755" s="34"/>
      <c r="G755" s="34"/>
      <c r="H755" s="34"/>
      <c r="I755" s="13"/>
      <c r="J755" s="13"/>
      <c r="K755" s="13"/>
      <c r="L755" s="13"/>
      <c r="M755" s="13"/>
      <c r="N755" s="13"/>
      <c r="O755" s="13"/>
    </row>
    <row r="756" spans="2:15" ht="24.95" customHeight="1" x14ac:dyDescent="0.2">
      <c r="B756" s="33"/>
      <c r="C756" s="34"/>
      <c r="D756" s="34"/>
      <c r="E756" s="34"/>
      <c r="F756" s="34"/>
      <c r="G756" s="34"/>
      <c r="H756" s="34"/>
      <c r="I756" s="13"/>
      <c r="J756" s="13"/>
      <c r="K756" s="13"/>
      <c r="L756" s="13"/>
      <c r="M756" s="13"/>
      <c r="N756" s="13"/>
      <c r="O756" s="13"/>
    </row>
    <row r="757" spans="2:15" ht="24.95" customHeight="1" x14ac:dyDescent="0.2"/>
    <row r="758" spans="2:15" ht="24.95" customHeight="1" x14ac:dyDescent="0.2"/>
    <row r="759" spans="2:15" ht="24.95" customHeight="1" x14ac:dyDescent="0.2"/>
    <row r="760" spans="2:15" ht="24.95" customHeight="1" x14ac:dyDescent="0.2"/>
    <row r="761" spans="2:15" ht="24.95" customHeight="1" x14ac:dyDescent="0.2"/>
    <row r="762" spans="2:15" ht="24.95" customHeight="1" x14ac:dyDescent="0.2"/>
    <row r="763" spans="2:15" ht="24.95" customHeight="1" x14ac:dyDescent="0.2"/>
    <row r="764" spans="2:15" ht="24.95" customHeight="1" x14ac:dyDescent="0.2"/>
    <row r="765" spans="2:15" ht="24.95" customHeight="1" x14ac:dyDescent="0.2"/>
    <row r="766" spans="2:15" ht="24.95" customHeight="1" x14ac:dyDescent="0.2"/>
    <row r="767" spans="2:15" ht="24.95" customHeight="1" x14ac:dyDescent="0.2"/>
    <row r="768" spans="2:15" ht="24.95" customHeight="1" x14ac:dyDescent="0.2"/>
    <row r="769" spans="2:12" ht="24.95" customHeight="1" x14ac:dyDescent="0.2">
      <c r="B769" s="267" t="s">
        <v>15</v>
      </c>
      <c r="C769" s="267"/>
      <c r="D769" s="267"/>
      <c r="E769" s="267"/>
      <c r="F769" s="267"/>
      <c r="G769" s="267"/>
      <c r="H769" s="267"/>
      <c r="I769" s="267"/>
      <c r="J769" s="267"/>
    </row>
    <row r="770" spans="2:12" ht="24.95" customHeight="1" x14ac:dyDescent="0.2">
      <c r="B770" s="139" t="s">
        <v>35</v>
      </c>
      <c r="C770" s="262" t="s">
        <v>40</v>
      </c>
      <c r="D770" s="262"/>
      <c r="E770" s="262" t="s">
        <v>41</v>
      </c>
      <c r="F770" s="262"/>
      <c r="G770" s="262" t="s">
        <v>42</v>
      </c>
      <c r="H770" s="262"/>
      <c r="I770" s="262" t="s">
        <v>89</v>
      </c>
      <c r="J770" s="262"/>
      <c r="L770" s="39"/>
    </row>
    <row r="771" spans="2:12" ht="24.95" customHeight="1" x14ac:dyDescent="0.2">
      <c r="B771" s="233" t="s">
        <v>159</v>
      </c>
      <c r="C771" s="259">
        <v>93653</v>
      </c>
      <c r="D771" s="259"/>
      <c r="E771" s="259">
        <v>19643</v>
      </c>
      <c r="F771" s="259"/>
      <c r="G771" s="258">
        <v>113296</v>
      </c>
      <c r="H771" s="258"/>
      <c r="I771" s="268">
        <v>0.16155022018356999</v>
      </c>
      <c r="J771" s="268"/>
    </row>
    <row r="772" spans="2:12" ht="24.95" customHeight="1" x14ac:dyDescent="0.2">
      <c r="B772" s="233" t="s">
        <v>160</v>
      </c>
      <c r="C772" s="256">
        <v>94621</v>
      </c>
      <c r="D772" s="256"/>
      <c r="E772" s="256">
        <v>15920</v>
      </c>
      <c r="F772" s="256"/>
      <c r="G772" s="258">
        <v>110541</v>
      </c>
      <c r="H772" s="258"/>
      <c r="I772" s="257">
        <v>0.17028459471731</v>
      </c>
      <c r="J772" s="257"/>
    </row>
    <row r="773" spans="2:12" ht="24.95" customHeight="1" x14ac:dyDescent="0.2">
      <c r="B773" s="103" t="s">
        <v>43</v>
      </c>
      <c r="C773" s="263">
        <f>(C772-C771)/C771</f>
        <v>1.0336027676636092E-2</v>
      </c>
      <c r="D773" s="263"/>
      <c r="E773" s="263">
        <f>(E772-E771)/E771</f>
        <v>-0.18953316703151249</v>
      </c>
      <c r="F773" s="263"/>
      <c r="G773" s="263">
        <f>(G772-G771)/G771</f>
        <v>-2.4316833780539473E-2</v>
      </c>
      <c r="H773" s="263"/>
      <c r="I773" s="263">
        <f>(I772-I771)/I771</f>
        <v>5.4066002038345218E-2</v>
      </c>
      <c r="J773" s="263"/>
    </row>
    <row r="774" spans="2:12" ht="24.95" customHeight="1" x14ac:dyDescent="0.2">
      <c r="B774" s="37"/>
      <c r="C774" s="38"/>
      <c r="D774" s="38"/>
      <c r="E774" s="38"/>
      <c r="F774" s="38"/>
      <c r="G774" s="40"/>
      <c r="H774" s="40"/>
      <c r="I774" s="40"/>
      <c r="J774" s="40"/>
      <c r="K774" s="13"/>
    </row>
    <row r="775" spans="2:12" ht="24.95" customHeight="1" x14ac:dyDescent="0.2"/>
    <row r="776" spans="2:12" ht="24.95" customHeight="1" x14ac:dyDescent="0.2"/>
    <row r="777" spans="2:12" ht="24.95" customHeight="1" x14ac:dyDescent="0.2"/>
    <row r="778" spans="2:12" ht="24.95" customHeight="1" x14ac:dyDescent="0.2">
      <c r="L778" s="41"/>
    </row>
    <row r="779" spans="2:12" ht="24.95" customHeight="1" x14ac:dyDescent="0.2"/>
    <row r="780" spans="2:12" ht="24.95" customHeight="1" x14ac:dyDescent="0.2"/>
    <row r="781" spans="2:12" ht="24.95" customHeight="1" x14ac:dyDescent="0.2">
      <c r="L781" s="27"/>
    </row>
    <row r="782" spans="2:12" ht="24.95" customHeight="1" x14ac:dyDescent="0.2"/>
    <row r="783" spans="2:12" ht="24.95" customHeight="1" x14ac:dyDescent="0.2"/>
    <row r="784" spans="2:12" ht="24.95" customHeight="1" x14ac:dyDescent="0.2"/>
    <row r="785" spans="2:15" ht="24.95" customHeight="1" x14ac:dyDescent="0.2"/>
    <row r="786" spans="2:15" ht="24.95" customHeight="1" x14ac:dyDescent="0.2"/>
    <row r="787" spans="2:15" ht="24.95" customHeight="1" x14ac:dyDescent="0.2"/>
    <row r="788" spans="2:15" ht="24.95" customHeight="1" x14ac:dyDescent="0.2"/>
    <row r="789" spans="2:15" ht="24.95" customHeight="1" x14ac:dyDescent="0.2"/>
    <row r="790" spans="2:15" ht="24.95" customHeight="1" x14ac:dyDescent="0.2"/>
    <row r="791" spans="2:15" ht="24.95" customHeight="1" x14ac:dyDescent="0.2">
      <c r="O791" s="31"/>
    </row>
    <row r="792" spans="2:15" ht="24.95" customHeight="1" x14ac:dyDescent="0.2">
      <c r="O792" s="31"/>
    </row>
    <row r="793" spans="2:15" ht="24.95" customHeight="1" x14ac:dyDescent="0.2">
      <c r="O793" s="31"/>
    </row>
    <row r="794" spans="2:15" ht="24.95" customHeight="1" x14ac:dyDescent="0.2"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</row>
    <row r="795" spans="2:15" ht="24.95" customHeight="1" x14ac:dyDescent="0.2"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</row>
    <row r="796" spans="2:15" ht="24.95" customHeight="1" x14ac:dyDescent="0.2"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</row>
    <row r="797" spans="2:15" ht="24.95" customHeight="1" x14ac:dyDescent="0.2"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</row>
    <row r="798" spans="2:15" ht="24.95" customHeight="1" x14ac:dyDescent="0.2"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</row>
    <row r="799" spans="2:15" ht="24.95" customHeight="1" x14ac:dyDescent="0.2"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</row>
    <row r="800" spans="2:15" ht="24.95" customHeight="1" x14ac:dyDescent="0.2"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</row>
    <row r="801" spans="2:15" ht="24.95" customHeight="1" x14ac:dyDescent="0.2"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</row>
    <row r="802" spans="2:15" ht="24.95" customHeight="1" x14ac:dyDescent="0.2"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</row>
    <row r="803" spans="2:15" ht="24.95" customHeight="1" x14ac:dyDescent="0.2"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M803" s="31">
        <v>9</v>
      </c>
      <c r="N803" s="58"/>
    </row>
    <row r="804" spans="2:15" ht="25.5" customHeight="1" x14ac:dyDescent="0.2">
      <c r="B804" s="255" t="s">
        <v>120</v>
      </c>
      <c r="C804" s="255"/>
      <c r="D804" s="255"/>
      <c r="E804" s="255"/>
      <c r="F804" s="255"/>
      <c r="G804" s="255"/>
      <c r="H804" s="255"/>
      <c r="I804" s="255"/>
      <c r="J804" s="255"/>
      <c r="K804" s="255"/>
      <c r="L804" s="255"/>
      <c r="M804" s="255"/>
    </row>
    <row r="805" spans="2:15" ht="15" customHeight="1" x14ac:dyDescent="0.2">
      <c r="M805" s="13"/>
      <c r="N805" s="13"/>
      <c r="O805" s="13"/>
    </row>
    <row r="806" spans="2:15" ht="25.5" customHeight="1" x14ac:dyDescent="0.2">
      <c r="B806" s="255" t="s">
        <v>79</v>
      </c>
      <c r="C806" s="255"/>
      <c r="D806" s="255"/>
      <c r="E806" s="255"/>
      <c r="F806" s="255"/>
      <c r="G806" s="255"/>
      <c r="H806" s="255"/>
      <c r="I806" s="255"/>
      <c r="J806" s="255"/>
      <c r="K806" s="255"/>
      <c r="L806" s="255"/>
      <c r="M806" s="255"/>
    </row>
    <row r="807" spans="2:15" ht="15" customHeight="1" x14ac:dyDescent="0.2">
      <c r="B807" s="56"/>
      <c r="C807" s="56"/>
      <c r="D807" s="56"/>
      <c r="E807" s="56"/>
      <c r="F807" s="56"/>
      <c r="G807" s="56"/>
      <c r="M807" s="13"/>
      <c r="N807" s="13"/>
      <c r="O807" s="13"/>
    </row>
    <row r="808" spans="2:15" ht="24.95" customHeight="1" x14ac:dyDescent="0.2">
      <c r="B808" s="266" t="s">
        <v>20</v>
      </c>
      <c r="C808" s="266"/>
      <c r="D808" s="266"/>
      <c r="E808" s="266"/>
      <c r="F808" s="266"/>
      <c r="G808" s="266"/>
      <c r="H808" s="266"/>
      <c r="I808" s="266"/>
      <c r="J808" s="266"/>
    </row>
    <row r="809" spans="2:15" ht="24.95" customHeight="1" x14ac:dyDescent="0.2">
      <c r="B809" s="299" t="s">
        <v>36</v>
      </c>
      <c r="C809" s="264" t="s">
        <v>47</v>
      </c>
      <c r="D809" s="264"/>
      <c r="E809" s="264"/>
      <c r="F809" s="264" t="s">
        <v>48</v>
      </c>
      <c r="G809" s="264"/>
      <c r="H809" s="264"/>
      <c r="I809" s="135" t="s">
        <v>52</v>
      </c>
      <c r="J809" s="137" t="s">
        <v>53</v>
      </c>
      <c r="M809" s="44"/>
    </row>
    <row r="810" spans="2:15" ht="24.95" customHeight="1" x14ac:dyDescent="0.2">
      <c r="B810" s="300"/>
      <c r="C810" s="133" t="s">
        <v>66</v>
      </c>
      <c r="D810" s="133" t="s">
        <v>67</v>
      </c>
      <c r="E810" s="183" t="s">
        <v>72</v>
      </c>
      <c r="F810" s="133" t="s">
        <v>69</v>
      </c>
      <c r="G810" s="133" t="s">
        <v>70</v>
      </c>
      <c r="H810" s="134" t="s">
        <v>71</v>
      </c>
      <c r="I810" s="136" t="s">
        <v>85</v>
      </c>
      <c r="J810" s="138" t="s">
        <v>86</v>
      </c>
      <c r="K810" s="19"/>
      <c r="M810" s="44"/>
    </row>
    <row r="811" spans="2:15" ht="24.95" customHeight="1" x14ac:dyDescent="0.2">
      <c r="B811" s="131" t="s">
        <v>114</v>
      </c>
      <c r="C811" s="245">
        <v>11339</v>
      </c>
      <c r="D811" s="245">
        <v>414</v>
      </c>
      <c r="E811" s="235">
        <v>11753</v>
      </c>
      <c r="F811" s="245">
        <v>20325</v>
      </c>
      <c r="G811" s="245">
        <v>713</v>
      </c>
      <c r="H811" s="236">
        <v>21038</v>
      </c>
      <c r="I811" s="237">
        <v>0.12986219430000001</v>
      </c>
      <c r="J811" s="238">
        <v>1.7900110610057001</v>
      </c>
      <c r="K811" s="46"/>
      <c r="M811" s="44"/>
    </row>
    <row r="812" spans="2:15" ht="24.95" customHeight="1" x14ac:dyDescent="0.2">
      <c r="B812" s="131" t="s">
        <v>5</v>
      </c>
      <c r="C812" s="245">
        <v>10453</v>
      </c>
      <c r="D812" s="245">
        <v>3748</v>
      </c>
      <c r="E812" s="235">
        <v>14201</v>
      </c>
      <c r="F812" s="245">
        <v>18930</v>
      </c>
      <c r="G812" s="245">
        <v>4131</v>
      </c>
      <c r="H812" s="236">
        <v>23061</v>
      </c>
      <c r="I812" s="237">
        <v>0.1923796884</v>
      </c>
      <c r="J812" s="238">
        <v>1.6238997253715</v>
      </c>
      <c r="K812" s="46"/>
      <c r="M812" s="44"/>
    </row>
    <row r="813" spans="2:15" ht="24.95" customHeight="1" x14ac:dyDescent="0.2">
      <c r="B813" s="131" t="s">
        <v>22</v>
      </c>
      <c r="C813" s="245">
        <v>8850</v>
      </c>
      <c r="D813" s="245">
        <v>2986</v>
      </c>
      <c r="E813" s="235">
        <v>11836</v>
      </c>
      <c r="F813" s="245">
        <v>19448</v>
      </c>
      <c r="G813" s="245">
        <v>4680</v>
      </c>
      <c r="H813" s="236">
        <v>24128</v>
      </c>
      <c r="I813" s="237">
        <v>0.19999380929999999</v>
      </c>
      <c r="J813" s="238">
        <v>2.0385265292327999</v>
      </c>
      <c r="K813" s="46"/>
      <c r="M813" s="44"/>
    </row>
    <row r="814" spans="2:15" ht="24.95" customHeight="1" x14ac:dyDescent="0.2">
      <c r="B814" s="131" t="s">
        <v>7</v>
      </c>
      <c r="C814" s="245">
        <v>4392</v>
      </c>
      <c r="D814" s="245">
        <v>193</v>
      </c>
      <c r="E814" s="235">
        <v>4585</v>
      </c>
      <c r="F814" s="245">
        <v>9931</v>
      </c>
      <c r="G814" s="245">
        <v>307</v>
      </c>
      <c r="H814" s="236">
        <v>10238</v>
      </c>
      <c r="I814" s="237">
        <v>0.1552048278</v>
      </c>
      <c r="J814" s="238">
        <v>2.2329334787350001</v>
      </c>
      <c r="K814" s="46"/>
      <c r="M814" s="44"/>
    </row>
    <row r="815" spans="2:15" ht="24.95" customHeight="1" x14ac:dyDescent="0.2">
      <c r="B815" s="131" t="s">
        <v>8</v>
      </c>
      <c r="C815" s="245">
        <v>8365</v>
      </c>
      <c r="D815" s="245">
        <v>703</v>
      </c>
      <c r="E815" s="235">
        <v>9068</v>
      </c>
      <c r="F815" s="245">
        <v>15699</v>
      </c>
      <c r="G815" s="245">
        <v>1196</v>
      </c>
      <c r="H815" s="236">
        <v>16895</v>
      </c>
      <c r="I815" s="237">
        <v>0.13957189580000001</v>
      </c>
      <c r="J815" s="238">
        <v>1.8631451257167999</v>
      </c>
      <c r="K815" s="46"/>
      <c r="M815" s="44"/>
    </row>
    <row r="816" spans="2:15" ht="24.95" customHeight="1" x14ac:dyDescent="0.2">
      <c r="B816" s="131" t="s">
        <v>9</v>
      </c>
      <c r="C816" s="245">
        <v>10964</v>
      </c>
      <c r="D816" s="245">
        <v>734</v>
      </c>
      <c r="E816" s="235">
        <v>11698</v>
      </c>
      <c r="F816" s="245">
        <v>19148</v>
      </c>
      <c r="G816" s="245">
        <v>1500</v>
      </c>
      <c r="H816" s="236">
        <v>20648</v>
      </c>
      <c r="I816" s="237">
        <v>0.205287742</v>
      </c>
      <c r="J816" s="238">
        <v>1.7650880492392</v>
      </c>
      <c r="K816" s="46"/>
      <c r="M816" s="44"/>
    </row>
    <row r="817" spans="2:13" ht="24.95" customHeight="1" x14ac:dyDescent="0.2">
      <c r="B817" s="131" t="s">
        <v>10</v>
      </c>
      <c r="C817" s="245">
        <v>7605</v>
      </c>
      <c r="D817" s="245">
        <v>216</v>
      </c>
      <c r="E817" s="235">
        <v>7821</v>
      </c>
      <c r="F817" s="245">
        <v>13917</v>
      </c>
      <c r="G817" s="245">
        <v>324</v>
      </c>
      <c r="H817" s="236">
        <v>14241</v>
      </c>
      <c r="I817" s="237">
        <v>0.16056966440000001</v>
      </c>
      <c r="J817" s="238">
        <v>1.8208668968163</v>
      </c>
      <c r="K817" s="46"/>
      <c r="M817" s="44"/>
    </row>
    <row r="818" spans="2:13" ht="24.95" customHeight="1" x14ac:dyDescent="0.2">
      <c r="B818" s="131" t="s">
        <v>11</v>
      </c>
      <c r="C818" s="245">
        <v>3921</v>
      </c>
      <c r="D818" s="245">
        <v>1107</v>
      </c>
      <c r="E818" s="235">
        <v>5028</v>
      </c>
      <c r="F818" s="245">
        <v>6500</v>
      </c>
      <c r="G818" s="245">
        <v>1818</v>
      </c>
      <c r="H818" s="236">
        <v>8318</v>
      </c>
      <c r="I818" s="237">
        <v>0.13699990309999999</v>
      </c>
      <c r="J818" s="238">
        <v>1.6543357199682001</v>
      </c>
      <c r="K818" s="46"/>
      <c r="M818" s="47"/>
    </row>
    <row r="819" spans="2:13" ht="24.95" customHeight="1" x14ac:dyDescent="0.2">
      <c r="B819" s="131" t="s">
        <v>12</v>
      </c>
      <c r="C819" s="245">
        <v>11325</v>
      </c>
      <c r="D819" s="245">
        <v>971</v>
      </c>
      <c r="E819" s="235">
        <v>12296</v>
      </c>
      <c r="F819" s="245">
        <v>16141</v>
      </c>
      <c r="G819" s="245">
        <v>1011</v>
      </c>
      <c r="H819" s="236">
        <v>17152</v>
      </c>
      <c r="I819" s="237">
        <v>0.26358502299999997</v>
      </c>
      <c r="J819" s="238">
        <v>1.3949251789199999</v>
      </c>
      <c r="K819" s="46"/>
      <c r="M819" s="47"/>
    </row>
    <row r="820" spans="2:13" ht="24.95" customHeight="1" x14ac:dyDescent="0.2">
      <c r="B820" s="132" t="s">
        <v>14</v>
      </c>
      <c r="C820" s="226">
        <v>77214</v>
      </c>
      <c r="D820" s="226">
        <v>11072</v>
      </c>
      <c r="E820" s="239">
        <v>88286</v>
      </c>
      <c r="F820" s="226">
        <v>140039</v>
      </c>
      <c r="G820" s="226">
        <v>15680</v>
      </c>
      <c r="H820" s="240">
        <v>155719</v>
      </c>
      <c r="I820" s="241">
        <v>0.17214311860000001</v>
      </c>
      <c r="J820" s="242">
        <v>1.7638017352694999</v>
      </c>
      <c r="M820" s="47"/>
    </row>
    <row r="821" spans="2:13" ht="24.95" customHeight="1" x14ac:dyDescent="0.2">
      <c r="B821" s="211"/>
      <c r="C821" s="53"/>
      <c r="D821" s="53"/>
      <c r="E821" s="54"/>
      <c r="F821" s="53"/>
      <c r="G821" s="53"/>
      <c r="H821" s="54"/>
      <c r="I821" s="50"/>
      <c r="J821" s="51"/>
      <c r="K821" s="13"/>
      <c r="M821" s="59"/>
    </row>
    <row r="822" spans="2:13" ht="24.95" customHeight="1" x14ac:dyDescent="0.2">
      <c r="B822" s="48"/>
      <c r="C822" s="60"/>
      <c r="D822" s="60"/>
      <c r="E822" s="61"/>
      <c r="F822" s="60"/>
      <c r="G822" s="253"/>
      <c r="H822" s="61"/>
      <c r="I822" s="62"/>
      <c r="J822" s="63"/>
    </row>
    <row r="823" spans="2:13" ht="24.95" customHeight="1" x14ac:dyDescent="0.2"/>
    <row r="824" spans="2:13" ht="24.95" customHeight="1" x14ac:dyDescent="0.2"/>
    <row r="825" spans="2:13" ht="24.95" customHeight="1" x14ac:dyDescent="0.2"/>
    <row r="826" spans="2:13" ht="24.95" customHeight="1" x14ac:dyDescent="0.2"/>
    <row r="827" spans="2:13" ht="24.95" customHeight="1" x14ac:dyDescent="0.2"/>
    <row r="828" spans="2:13" ht="24.95" customHeight="1" x14ac:dyDescent="0.2"/>
    <row r="829" spans="2:13" ht="24.95" customHeight="1" x14ac:dyDescent="0.2">
      <c r="B829" s="64"/>
      <c r="C829" s="64"/>
      <c r="D829" s="64"/>
      <c r="E829" s="64"/>
      <c r="H829" s="64"/>
      <c r="I829" s="64"/>
      <c r="J829" s="64"/>
    </row>
    <row r="830" spans="2:13" ht="24.95" customHeight="1" x14ac:dyDescent="0.2">
      <c r="B830" s="64"/>
      <c r="C830" s="64"/>
      <c r="D830" s="64"/>
      <c r="E830" s="64"/>
      <c r="H830" s="64"/>
      <c r="I830" s="64"/>
      <c r="J830" s="64"/>
    </row>
    <row r="831" spans="2:13" ht="24.95" customHeight="1" x14ac:dyDescent="0.2">
      <c r="B831" s="64"/>
      <c r="C831" s="64"/>
      <c r="D831" s="64"/>
      <c r="E831" s="64"/>
      <c r="F831" s="64"/>
      <c r="G831" s="252"/>
      <c r="H831" s="64"/>
      <c r="I831" s="64"/>
      <c r="J831" s="64"/>
      <c r="K831" s="64"/>
    </row>
    <row r="832" spans="2:13" ht="24.95" customHeight="1" x14ac:dyDescent="0.2">
      <c r="B832" s="64"/>
      <c r="C832" s="64"/>
      <c r="D832" s="64"/>
      <c r="E832" s="64"/>
      <c r="F832" s="64"/>
      <c r="G832" s="64"/>
      <c r="H832" s="64"/>
      <c r="I832" s="64"/>
      <c r="J832" s="64"/>
      <c r="K832" s="64"/>
    </row>
    <row r="833" spans="2:16" ht="24.95" customHeight="1" x14ac:dyDescent="0.2">
      <c r="B833" s="64"/>
      <c r="C833" s="64"/>
      <c r="D833" s="64"/>
      <c r="E833" s="64"/>
      <c r="F833" s="64"/>
      <c r="G833" s="64"/>
      <c r="H833" s="64"/>
      <c r="I833" s="64"/>
      <c r="J833" s="64"/>
      <c r="K833" s="64"/>
    </row>
    <row r="834" spans="2:16" ht="25.5" customHeight="1" x14ac:dyDescent="0.2">
      <c r="B834" s="270" t="s">
        <v>165</v>
      </c>
      <c r="C834" s="270"/>
      <c r="D834" s="270"/>
      <c r="E834" s="270"/>
      <c r="F834" s="270"/>
      <c r="G834" s="270"/>
      <c r="H834" s="270"/>
      <c r="I834" s="270"/>
      <c r="J834" s="270"/>
      <c r="K834" s="270"/>
      <c r="L834" s="270"/>
      <c r="M834" s="270"/>
    </row>
    <row r="835" spans="2:16" ht="15" customHeight="1" x14ac:dyDescent="0.2">
      <c r="B835" s="56"/>
      <c r="C835" s="56"/>
      <c r="D835" s="56"/>
      <c r="E835" s="56"/>
      <c r="F835" s="56"/>
      <c r="G835" s="56"/>
    </row>
    <row r="836" spans="2:16" ht="24.95" customHeight="1" x14ac:dyDescent="0.2">
      <c r="B836" s="265" t="s">
        <v>13</v>
      </c>
      <c r="C836" s="265"/>
      <c r="D836" s="265"/>
      <c r="E836" s="265"/>
      <c r="F836" s="265"/>
      <c r="G836" s="265"/>
      <c r="H836" s="265"/>
      <c r="I836" s="38"/>
      <c r="J836" s="38"/>
      <c r="K836" s="38"/>
      <c r="L836" s="38"/>
      <c r="M836" s="13"/>
      <c r="N836" s="13"/>
      <c r="O836" s="13"/>
    </row>
    <row r="837" spans="2:16" ht="24.95" customHeight="1" x14ac:dyDescent="0.2">
      <c r="B837" s="130" t="s">
        <v>35</v>
      </c>
      <c r="C837" s="260" t="s">
        <v>62</v>
      </c>
      <c r="D837" s="260"/>
      <c r="E837" s="260" t="s">
        <v>110</v>
      </c>
      <c r="F837" s="260"/>
      <c r="G837" s="260" t="s">
        <v>0</v>
      </c>
      <c r="H837" s="260"/>
      <c r="I837" s="38"/>
      <c r="J837" s="38"/>
      <c r="K837" s="38"/>
      <c r="L837" s="38"/>
      <c r="M837" s="13"/>
      <c r="N837" s="13"/>
      <c r="O837" s="13"/>
    </row>
    <row r="838" spans="2:16" ht="24.95" customHeight="1" x14ac:dyDescent="0.2">
      <c r="B838" s="233" t="s">
        <v>176</v>
      </c>
      <c r="C838" s="259">
        <v>37510</v>
      </c>
      <c r="D838" s="259"/>
      <c r="E838" s="259">
        <v>2259</v>
      </c>
      <c r="F838" s="259"/>
      <c r="G838" s="258">
        <v>39769</v>
      </c>
      <c r="H838" s="269"/>
      <c r="I838" s="38"/>
      <c r="J838" s="38"/>
      <c r="K838" s="38"/>
      <c r="L838" s="38"/>
      <c r="M838" s="13"/>
      <c r="N838" s="13"/>
      <c r="O838" s="13"/>
    </row>
    <row r="839" spans="2:16" ht="24.95" customHeight="1" x14ac:dyDescent="0.2">
      <c r="B839" s="233" t="s">
        <v>156</v>
      </c>
      <c r="C839" s="256">
        <v>77214</v>
      </c>
      <c r="D839" s="256"/>
      <c r="E839" s="256">
        <v>11072</v>
      </c>
      <c r="F839" s="256"/>
      <c r="G839" s="258">
        <v>88286</v>
      </c>
      <c r="H839" s="269"/>
      <c r="I839" s="38"/>
      <c r="J839" s="38"/>
      <c r="K839" s="38"/>
      <c r="L839" s="38"/>
      <c r="M839" s="13"/>
      <c r="N839" s="13"/>
      <c r="O839" s="13"/>
    </row>
    <row r="840" spans="2:16" ht="24.95" customHeight="1" x14ac:dyDescent="0.2">
      <c r="B840" s="111" t="s">
        <v>43</v>
      </c>
      <c r="C840" s="261">
        <f>(C839-C838)/C838</f>
        <v>1.0584910690482539</v>
      </c>
      <c r="D840" s="261"/>
      <c r="E840" s="261">
        <f>(E839-E838)/E838</f>
        <v>3.9012837538733951</v>
      </c>
      <c r="F840" s="261"/>
      <c r="G840" s="261">
        <f>(G839-G838)/G838</f>
        <v>1.219970328647942</v>
      </c>
      <c r="H840" s="261"/>
      <c r="I840" s="38"/>
      <c r="J840" s="38"/>
      <c r="K840" s="38"/>
      <c r="L840" s="38"/>
      <c r="M840" s="13"/>
      <c r="N840" s="13"/>
      <c r="O840" s="13"/>
    </row>
    <row r="841" spans="2:16" ht="24.95" customHeight="1" x14ac:dyDescent="0.2">
      <c r="B841" s="37"/>
      <c r="C841" s="38"/>
      <c r="D841" s="38"/>
      <c r="E841" s="38"/>
      <c r="F841" s="57"/>
      <c r="G841" s="37"/>
      <c r="H841" s="37"/>
      <c r="I841" s="38"/>
      <c r="J841" s="38"/>
      <c r="K841" s="38"/>
      <c r="L841" s="38"/>
      <c r="M841" s="13"/>
      <c r="N841" s="13"/>
      <c r="O841" s="13"/>
      <c r="P841" s="13"/>
    </row>
    <row r="842" spans="2:16" ht="24.95" customHeight="1" x14ac:dyDescent="0.2">
      <c r="B842" s="37"/>
      <c r="C842" s="38"/>
      <c r="D842" s="38"/>
      <c r="E842" s="38"/>
      <c r="F842" s="57"/>
      <c r="G842" s="37"/>
      <c r="H842" s="37"/>
      <c r="I842" s="38"/>
      <c r="J842" s="38"/>
      <c r="K842" s="38"/>
      <c r="L842" s="38"/>
      <c r="M842" s="13"/>
      <c r="N842" s="13"/>
      <c r="O842" s="13"/>
      <c r="P842" s="13"/>
    </row>
    <row r="843" spans="2:16" ht="24.95" customHeight="1" x14ac:dyDescent="0.2">
      <c r="B843" s="37"/>
      <c r="C843" s="38"/>
      <c r="D843" s="38"/>
      <c r="E843" s="38"/>
      <c r="F843" s="57"/>
      <c r="G843" s="37"/>
      <c r="H843" s="37"/>
      <c r="I843" s="38"/>
      <c r="J843" s="38"/>
      <c r="K843" s="38"/>
      <c r="L843" s="38"/>
      <c r="M843" s="13"/>
      <c r="N843" s="13"/>
      <c r="O843" s="13"/>
      <c r="P843" s="13"/>
    </row>
    <row r="844" spans="2:16" ht="24.95" customHeight="1" x14ac:dyDescent="0.2">
      <c r="B844" s="37"/>
      <c r="C844" s="38"/>
      <c r="D844" s="38"/>
      <c r="E844" s="38"/>
      <c r="F844" s="57"/>
      <c r="G844" s="37"/>
      <c r="H844" s="37"/>
      <c r="I844" s="38"/>
      <c r="J844" s="38"/>
      <c r="K844" s="38"/>
      <c r="L844" s="38"/>
      <c r="M844" s="13"/>
      <c r="N844" s="13"/>
      <c r="O844" s="13"/>
      <c r="P844" s="13"/>
    </row>
    <row r="845" spans="2:16" ht="24.95" customHeight="1" x14ac:dyDescent="0.2">
      <c r="B845" s="37"/>
      <c r="C845" s="38"/>
      <c r="D845" s="38"/>
      <c r="E845" s="38"/>
      <c r="F845" s="57"/>
      <c r="G845" s="37"/>
      <c r="H845" s="37"/>
      <c r="I845" s="38"/>
      <c r="J845" s="38"/>
      <c r="K845" s="38"/>
      <c r="L845" s="38"/>
      <c r="M845" s="13"/>
      <c r="N845" s="13"/>
      <c r="O845" s="13"/>
      <c r="P845" s="13"/>
    </row>
    <row r="846" spans="2:16" ht="24.95" customHeight="1" x14ac:dyDescent="0.2">
      <c r="B846" s="37"/>
      <c r="C846" s="38"/>
      <c r="D846" s="38"/>
      <c r="E846" s="38"/>
      <c r="F846" s="57"/>
      <c r="G846" s="37"/>
      <c r="H846" s="37"/>
      <c r="I846" s="38"/>
      <c r="J846" s="38"/>
      <c r="K846" s="38"/>
      <c r="L846" s="38"/>
      <c r="M846" s="13"/>
      <c r="N846" s="13"/>
      <c r="O846" s="13"/>
      <c r="P846" s="13"/>
    </row>
    <row r="847" spans="2:16" ht="24.95" customHeight="1" x14ac:dyDescent="0.2">
      <c r="B847" s="37"/>
      <c r="C847" s="38"/>
      <c r="D847" s="38"/>
      <c r="E847" s="38"/>
      <c r="F847" s="57"/>
      <c r="G847" s="37"/>
      <c r="H847" s="37"/>
      <c r="I847" s="38"/>
      <c r="J847" s="38"/>
      <c r="K847" s="38"/>
      <c r="L847" s="38"/>
      <c r="M847" s="13"/>
      <c r="N847" s="13"/>
      <c r="O847" s="13"/>
      <c r="P847" s="13"/>
    </row>
    <row r="848" spans="2:16" ht="24.95" customHeight="1" x14ac:dyDescent="0.2">
      <c r="B848" s="148"/>
      <c r="C848" s="148"/>
      <c r="D848" s="148"/>
      <c r="E848" s="148"/>
      <c r="F848" s="148"/>
      <c r="G848" s="148"/>
      <c r="H848" s="148"/>
      <c r="I848" s="148"/>
      <c r="J848" s="148"/>
      <c r="K848" s="148"/>
      <c r="L848" s="148"/>
      <c r="M848" s="58"/>
      <c r="N848" s="58"/>
      <c r="O848" s="58"/>
      <c r="P848" s="58"/>
    </row>
    <row r="849" spans="2:16" ht="24.95" customHeight="1" x14ac:dyDescent="0.2"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</row>
    <row r="850" spans="2:16" ht="24.95" customHeight="1" x14ac:dyDescent="0.2"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</row>
    <row r="851" spans="2:16" s="13" customFormat="1" ht="24.95" customHeight="1" x14ac:dyDescent="0.2">
      <c r="B851" s="118"/>
      <c r="C851" s="118"/>
      <c r="D851" s="118"/>
      <c r="E851" s="118"/>
      <c r="F851" s="118"/>
      <c r="G851" s="118"/>
      <c r="H851" s="118"/>
      <c r="I851" s="118"/>
      <c r="J851" s="118"/>
      <c r="K851" s="118"/>
      <c r="L851" s="118"/>
      <c r="M851" s="118"/>
      <c r="N851" s="118"/>
      <c r="O851" s="118"/>
      <c r="P851" s="118"/>
    </row>
    <row r="852" spans="2:16" ht="24.95" customHeight="1" x14ac:dyDescent="0.2"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58"/>
      <c r="N852" s="58"/>
      <c r="O852" s="58"/>
      <c r="P852" s="58"/>
    </row>
    <row r="853" spans="2:16" ht="24.95" customHeight="1" x14ac:dyDescent="0.2">
      <c r="B853" s="267" t="s">
        <v>15</v>
      </c>
      <c r="C853" s="267"/>
      <c r="D853" s="267"/>
      <c r="E853" s="267"/>
      <c r="F853" s="267"/>
      <c r="G853" s="267"/>
      <c r="H853" s="267"/>
      <c r="I853" s="267"/>
      <c r="J853" s="267"/>
    </row>
    <row r="854" spans="2:16" ht="24.95" customHeight="1" x14ac:dyDescent="0.2">
      <c r="B854" s="139" t="s">
        <v>35</v>
      </c>
      <c r="C854" s="262" t="s">
        <v>112</v>
      </c>
      <c r="D854" s="262"/>
      <c r="E854" s="262" t="s">
        <v>111</v>
      </c>
      <c r="F854" s="262"/>
      <c r="G854" s="262" t="s">
        <v>42</v>
      </c>
      <c r="H854" s="262"/>
      <c r="I854" s="262" t="s">
        <v>18</v>
      </c>
      <c r="J854" s="262"/>
      <c r="L854" s="39"/>
    </row>
    <row r="855" spans="2:16" ht="24.95" customHeight="1" x14ac:dyDescent="0.2">
      <c r="B855" s="233" t="s">
        <v>176</v>
      </c>
      <c r="C855" s="259">
        <v>75175</v>
      </c>
      <c r="D855" s="259"/>
      <c r="E855" s="259">
        <v>3637</v>
      </c>
      <c r="F855" s="259"/>
      <c r="G855" s="258">
        <v>78812</v>
      </c>
      <c r="H855" s="258"/>
      <c r="I855" s="268">
        <v>0.1008991925</v>
      </c>
      <c r="J855" s="268"/>
    </row>
    <row r="856" spans="2:16" ht="24.95" customHeight="1" x14ac:dyDescent="0.2">
      <c r="B856" s="233" t="s">
        <v>156</v>
      </c>
      <c r="C856" s="256">
        <v>140039</v>
      </c>
      <c r="D856" s="256"/>
      <c r="E856" s="256">
        <v>15680</v>
      </c>
      <c r="F856" s="256"/>
      <c r="G856" s="258">
        <v>155719</v>
      </c>
      <c r="H856" s="258"/>
      <c r="I856" s="257">
        <v>0.17214311860000001</v>
      </c>
      <c r="J856" s="257"/>
    </row>
    <row r="857" spans="2:16" ht="24.95" customHeight="1" x14ac:dyDescent="0.2">
      <c r="B857" s="103" t="s">
        <v>43</v>
      </c>
      <c r="C857" s="263">
        <f>(C856-C855)/C855</f>
        <v>0.86284003990688396</v>
      </c>
      <c r="D857" s="263"/>
      <c r="E857" s="263">
        <f>(E856-E855)/E855</f>
        <v>3.3112455320318945</v>
      </c>
      <c r="F857" s="263"/>
      <c r="G857" s="263">
        <f>(G856-G855)/G855</f>
        <v>0.97582855402730551</v>
      </c>
      <c r="H857" s="263"/>
      <c r="I857" s="263">
        <f>(I856-I855)/I855</f>
        <v>0.70609015131612685</v>
      </c>
      <c r="J857" s="263"/>
    </row>
    <row r="858" spans="2:16" ht="24.95" customHeight="1" x14ac:dyDescent="0.2">
      <c r="M858" s="58"/>
      <c r="N858" s="58"/>
      <c r="O858" s="58"/>
      <c r="P858" s="58"/>
    </row>
    <row r="859" spans="2:16" ht="24.95" customHeight="1" x14ac:dyDescent="0.2">
      <c r="M859" s="58"/>
      <c r="N859" s="58"/>
      <c r="O859" s="58"/>
      <c r="P859" s="58"/>
    </row>
    <row r="860" spans="2:16" ht="24.95" customHeight="1" x14ac:dyDescent="0.2">
      <c r="M860" s="58"/>
      <c r="N860" s="58"/>
      <c r="O860" s="58"/>
      <c r="P860" s="58"/>
    </row>
    <row r="861" spans="2:16" ht="24.95" customHeight="1" x14ac:dyDescent="0.2"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</row>
    <row r="862" spans="2:16" ht="24.95" customHeight="1" x14ac:dyDescent="0.2"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</row>
    <row r="863" spans="2:16" ht="24.95" customHeight="1" x14ac:dyDescent="0.2"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</row>
    <row r="864" spans="2:16" ht="24.95" customHeight="1" x14ac:dyDescent="0.2"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</row>
    <row r="865" spans="2:16" ht="24.95" customHeight="1" x14ac:dyDescent="0.2"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</row>
    <row r="866" spans="2:16" ht="24.95" customHeight="1" x14ac:dyDescent="0.2"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</row>
    <row r="867" spans="2:16" ht="24.95" customHeight="1" x14ac:dyDescent="0.2"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M867" s="31">
        <v>10</v>
      </c>
      <c r="N867" s="58"/>
      <c r="P867" s="58"/>
    </row>
    <row r="868" spans="2:16" ht="25.5" customHeight="1" x14ac:dyDescent="0.2">
      <c r="B868" s="286" t="s">
        <v>166</v>
      </c>
      <c r="C868" s="286"/>
      <c r="D868" s="286"/>
      <c r="E868" s="286"/>
      <c r="F868" s="286"/>
      <c r="G868" s="286"/>
      <c r="H868" s="286"/>
      <c r="I868" s="286"/>
      <c r="J868" s="286"/>
      <c r="K868" s="286"/>
      <c r="L868" s="286"/>
      <c r="M868" s="286"/>
    </row>
    <row r="869" spans="2:16" ht="15" customHeight="1" x14ac:dyDescent="0.2">
      <c r="P869" s="58"/>
    </row>
    <row r="870" spans="2:16" ht="24.95" customHeight="1" x14ac:dyDescent="0.2">
      <c r="B870" s="265" t="s">
        <v>13</v>
      </c>
      <c r="C870" s="265"/>
      <c r="D870" s="265"/>
      <c r="E870" s="265"/>
      <c r="F870" s="265"/>
      <c r="G870" s="265"/>
      <c r="H870" s="265"/>
      <c r="I870" s="38"/>
      <c r="J870" s="38"/>
      <c r="K870" s="38"/>
      <c r="L870" s="38"/>
      <c r="M870" s="13"/>
      <c r="N870" s="13"/>
      <c r="O870" s="13"/>
    </row>
    <row r="871" spans="2:16" ht="24.95" customHeight="1" x14ac:dyDescent="0.2">
      <c r="B871" s="130" t="s">
        <v>35</v>
      </c>
      <c r="C871" s="260" t="s">
        <v>62</v>
      </c>
      <c r="D871" s="260"/>
      <c r="E871" s="260" t="s">
        <v>110</v>
      </c>
      <c r="F871" s="260"/>
      <c r="G871" s="260" t="s">
        <v>0</v>
      </c>
      <c r="H871" s="260"/>
      <c r="I871" s="38"/>
      <c r="J871" s="38"/>
      <c r="K871" s="38"/>
      <c r="L871" s="38"/>
      <c r="M871" s="13"/>
      <c r="N871" s="13"/>
      <c r="O871" s="13"/>
    </row>
    <row r="872" spans="2:16" ht="24.95" customHeight="1" x14ac:dyDescent="0.2">
      <c r="B872" s="233" t="s">
        <v>159</v>
      </c>
      <c r="C872" s="259">
        <v>327959</v>
      </c>
      <c r="D872" s="259"/>
      <c r="E872" s="259">
        <v>18097</v>
      </c>
      <c r="F872" s="259"/>
      <c r="G872" s="258">
        <v>346056</v>
      </c>
      <c r="H872" s="269"/>
      <c r="I872" s="38"/>
      <c r="J872" s="38"/>
      <c r="K872" s="38"/>
      <c r="L872" s="38"/>
      <c r="M872" s="13"/>
      <c r="N872" s="13"/>
      <c r="O872" s="13"/>
    </row>
    <row r="873" spans="2:16" ht="24.95" customHeight="1" x14ac:dyDescent="0.2">
      <c r="B873" s="233" t="s">
        <v>160</v>
      </c>
      <c r="C873" s="256">
        <v>408480</v>
      </c>
      <c r="D873" s="256"/>
      <c r="E873" s="256">
        <v>34699</v>
      </c>
      <c r="F873" s="256"/>
      <c r="G873" s="258">
        <v>443179</v>
      </c>
      <c r="H873" s="269"/>
      <c r="I873" s="38"/>
      <c r="J873" s="38"/>
      <c r="K873" s="38"/>
      <c r="L873" s="38"/>
      <c r="M873" s="13"/>
      <c r="N873" s="13"/>
      <c r="O873" s="13"/>
    </row>
    <row r="874" spans="2:16" ht="24.95" customHeight="1" x14ac:dyDescent="0.2">
      <c r="B874" s="111" t="s">
        <v>43</v>
      </c>
      <c r="C874" s="261">
        <f>(C873-C872)/C872</f>
        <v>0.24552154385151803</v>
      </c>
      <c r="D874" s="261"/>
      <c r="E874" s="261">
        <f>(E873-E872)/E872</f>
        <v>0.91738962258937951</v>
      </c>
      <c r="F874" s="261"/>
      <c r="G874" s="261">
        <f>(G873-G872)/G872</f>
        <v>0.28065688790253601</v>
      </c>
      <c r="H874" s="261"/>
      <c r="I874" s="38"/>
      <c r="J874" s="38"/>
      <c r="K874" s="38"/>
      <c r="L874" s="38"/>
      <c r="M874" s="13"/>
      <c r="N874" s="13"/>
      <c r="O874" s="13"/>
    </row>
    <row r="875" spans="2:16" ht="24.95" customHeight="1" x14ac:dyDescent="0.2">
      <c r="B875" s="37"/>
      <c r="C875" s="38"/>
      <c r="D875" s="38"/>
      <c r="E875" s="38"/>
      <c r="F875" s="57"/>
      <c r="G875" s="37"/>
      <c r="H875" s="37"/>
      <c r="I875" s="38"/>
      <c r="J875" s="38"/>
      <c r="K875" s="38"/>
      <c r="L875" s="38"/>
      <c r="M875" s="13"/>
      <c r="N875" s="13"/>
      <c r="O875" s="13"/>
      <c r="P875" s="58"/>
    </row>
    <row r="876" spans="2:16" ht="24.95" customHeight="1" x14ac:dyDescent="0.2">
      <c r="B876" s="37"/>
      <c r="C876" s="38"/>
      <c r="D876" s="38"/>
      <c r="E876" s="38"/>
      <c r="F876" s="57"/>
      <c r="G876" s="37"/>
      <c r="H876" s="37"/>
      <c r="I876" s="38"/>
      <c r="J876" s="38"/>
      <c r="K876" s="38"/>
      <c r="L876" s="38"/>
      <c r="M876" s="13"/>
      <c r="N876" s="13"/>
      <c r="O876" s="13"/>
      <c r="P876" s="58"/>
    </row>
    <row r="877" spans="2:16" ht="24.95" customHeight="1" x14ac:dyDescent="0.2">
      <c r="B877" s="37"/>
      <c r="C877" s="38"/>
      <c r="D877" s="38"/>
      <c r="E877" s="38"/>
      <c r="F877" s="57"/>
      <c r="G877" s="37"/>
      <c r="H877" s="37"/>
      <c r="I877" s="38"/>
      <c r="J877" s="38"/>
      <c r="K877" s="38"/>
      <c r="L877" s="38"/>
      <c r="M877" s="13"/>
      <c r="N877" s="13"/>
      <c r="O877" s="13"/>
      <c r="P877" s="58"/>
    </row>
    <row r="878" spans="2:16" ht="24.95" customHeight="1" x14ac:dyDescent="0.2">
      <c r="B878" s="37"/>
      <c r="C878" s="38"/>
      <c r="D878" s="38"/>
      <c r="E878" s="38"/>
      <c r="F878" s="57"/>
      <c r="G878" s="37"/>
      <c r="H878" s="37"/>
      <c r="I878" s="38"/>
      <c r="J878" s="38"/>
      <c r="K878" s="38"/>
      <c r="L878" s="38"/>
      <c r="M878" s="13"/>
      <c r="N878" s="13"/>
      <c r="O878" s="13"/>
      <c r="P878" s="58"/>
    </row>
    <row r="879" spans="2:16" ht="24.95" customHeight="1" x14ac:dyDescent="0.2">
      <c r="B879" s="37"/>
      <c r="C879" s="38"/>
      <c r="D879" s="38"/>
      <c r="E879" s="38"/>
      <c r="F879" s="57"/>
      <c r="G879" s="37"/>
      <c r="H879" s="37"/>
      <c r="I879" s="38"/>
      <c r="J879" s="38"/>
      <c r="K879" s="38"/>
      <c r="L879" s="38"/>
      <c r="M879" s="13"/>
      <c r="N879" s="13"/>
      <c r="O879" s="13"/>
      <c r="P879" s="58"/>
    </row>
    <row r="880" spans="2:16" ht="24.95" customHeight="1" x14ac:dyDescent="0.2">
      <c r="B880" s="37"/>
      <c r="C880" s="38"/>
      <c r="D880" s="38"/>
      <c r="E880" s="38"/>
      <c r="F880" s="57"/>
      <c r="G880" s="37"/>
      <c r="H880" s="37"/>
      <c r="I880" s="38"/>
      <c r="J880" s="38"/>
      <c r="K880" s="38"/>
      <c r="L880" s="38"/>
      <c r="M880" s="13"/>
      <c r="N880" s="13"/>
      <c r="O880" s="13"/>
      <c r="P880" s="58"/>
    </row>
    <row r="881" spans="2:16" ht="24.95" customHeight="1" x14ac:dyDescent="0.2">
      <c r="B881" s="37"/>
      <c r="C881" s="38"/>
      <c r="D881" s="38"/>
      <c r="E881" s="38"/>
      <c r="F881" s="57"/>
      <c r="G881" s="37"/>
      <c r="H881" s="37"/>
      <c r="I881" s="38"/>
      <c r="J881" s="38"/>
      <c r="K881" s="38"/>
      <c r="L881" s="38"/>
      <c r="M881" s="13"/>
      <c r="N881" s="13"/>
      <c r="O881" s="13"/>
      <c r="P881" s="58"/>
    </row>
    <row r="882" spans="2:16" ht="24.95" customHeight="1" x14ac:dyDescent="0.2">
      <c r="B882" s="148"/>
      <c r="C882" s="148"/>
      <c r="D882" s="148"/>
      <c r="E882" s="148"/>
      <c r="F882" s="148"/>
      <c r="G882" s="148"/>
      <c r="H882" s="148"/>
      <c r="I882" s="148"/>
      <c r="J882" s="148"/>
      <c r="K882" s="148"/>
      <c r="L882" s="148"/>
      <c r="M882" s="58"/>
      <c r="N882" s="58"/>
      <c r="O882" s="58"/>
      <c r="P882" s="58"/>
    </row>
    <row r="883" spans="2:16" ht="24.95" customHeight="1" x14ac:dyDescent="0.2"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</row>
    <row r="884" spans="2:16" ht="24.95" customHeight="1" x14ac:dyDescent="0.2"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</row>
    <row r="885" spans="2:16" ht="24.95" customHeight="1" x14ac:dyDescent="0.2"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</row>
    <row r="886" spans="2:16" ht="24.95" customHeight="1" x14ac:dyDescent="0.2"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</row>
    <row r="887" spans="2:16" ht="24.95" customHeight="1" x14ac:dyDescent="0.2"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</row>
    <row r="888" spans="2:16" ht="24.95" customHeight="1" x14ac:dyDescent="0.2"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</row>
    <row r="889" spans="2:16" ht="24.95" customHeight="1" x14ac:dyDescent="0.2"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</row>
    <row r="890" spans="2:16" ht="24.95" customHeight="1" x14ac:dyDescent="0.2"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</row>
    <row r="891" spans="2:16" ht="24.95" customHeight="1" x14ac:dyDescent="0.2"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</row>
    <row r="892" spans="2:16" ht="24.95" customHeight="1" x14ac:dyDescent="0.2"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</row>
    <row r="893" spans="2:16" ht="24.95" customHeight="1" x14ac:dyDescent="0.2"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</row>
    <row r="894" spans="2:16" ht="24.95" customHeight="1" x14ac:dyDescent="0.2"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</row>
    <row r="895" spans="2:16" ht="24.95" customHeight="1" x14ac:dyDescent="0.2"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</row>
    <row r="896" spans="2:16" ht="24.95" customHeight="1" x14ac:dyDescent="0.2">
      <c r="B896" s="267" t="s">
        <v>15</v>
      </c>
      <c r="C896" s="267"/>
      <c r="D896" s="267"/>
      <c r="E896" s="267"/>
      <c r="F896" s="267"/>
      <c r="G896" s="267"/>
      <c r="H896" s="267"/>
      <c r="I896" s="267"/>
      <c r="J896" s="267"/>
    </row>
    <row r="897" spans="2:16" ht="24.95" customHeight="1" x14ac:dyDescent="0.2">
      <c r="B897" s="139" t="s">
        <v>35</v>
      </c>
      <c r="C897" s="262" t="s">
        <v>40</v>
      </c>
      <c r="D897" s="262"/>
      <c r="E897" s="262" t="s">
        <v>41</v>
      </c>
      <c r="F897" s="262"/>
      <c r="G897" s="262" t="s">
        <v>42</v>
      </c>
      <c r="H897" s="262"/>
      <c r="I897" s="262" t="s">
        <v>89</v>
      </c>
      <c r="J897" s="262"/>
      <c r="L897" s="39"/>
    </row>
    <row r="898" spans="2:16" ht="24.95" customHeight="1" x14ac:dyDescent="0.2">
      <c r="B898" s="233" t="s">
        <v>159</v>
      </c>
      <c r="C898" s="259">
        <v>787283</v>
      </c>
      <c r="D898" s="259"/>
      <c r="E898" s="259">
        <v>35413</v>
      </c>
      <c r="F898" s="259"/>
      <c r="G898" s="258">
        <v>822696</v>
      </c>
      <c r="H898" s="258"/>
      <c r="I898" s="268">
        <v>0.13026994521145999</v>
      </c>
      <c r="J898" s="268"/>
    </row>
    <row r="899" spans="2:16" ht="24.95" customHeight="1" x14ac:dyDescent="0.2">
      <c r="B899" s="233" t="s">
        <v>160</v>
      </c>
      <c r="C899" s="256">
        <v>917577</v>
      </c>
      <c r="D899" s="256"/>
      <c r="E899" s="256">
        <v>61857</v>
      </c>
      <c r="F899" s="256"/>
      <c r="G899" s="258">
        <v>979434</v>
      </c>
      <c r="H899" s="258"/>
      <c r="I899" s="257">
        <v>0.15999526150022</v>
      </c>
      <c r="J899" s="257"/>
    </row>
    <row r="900" spans="2:16" ht="24.95" customHeight="1" x14ac:dyDescent="0.2">
      <c r="B900" s="103" t="s">
        <v>43</v>
      </c>
      <c r="C900" s="263">
        <f>(C899-C898)/C898</f>
        <v>0.16549830238935681</v>
      </c>
      <c r="D900" s="263"/>
      <c r="E900" s="263">
        <f>(E899-E898)/E898</f>
        <v>0.74673142631237122</v>
      </c>
      <c r="F900" s="263"/>
      <c r="G900" s="263">
        <f>(G899-G898)/G898</f>
        <v>0.1905175180139444</v>
      </c>
      <c r="H900" s="263"/>
      <c r="I900" s="263">
        <f>(I899-I898)/I898</f>
        <v>0.22818245789931482</v>
      </c>
      <c r="J900" s="263"/>
    </row>
    <row r="901" spans="2:16" ht="24.95" customHeight="1" x14ac:dyDescent="0.2">
      <c r="B901" s="37"/>
      <c r="C901" s="38"/>
      <c r="D901" s="38"/>
      <c r="E901" s="38"/>
      <c r="F901" s="57"/>
      <c r="G901" s="37"/>
      <c r="H901" s="37"/>
      <c r="I901" s="38"/>
      <c r="J901" s="38"/>
      <c r="K901" s="38"/>
      <c r="L901" s="38"/>
      <c r="M901" s="13"/>
      <c r="N901" s="13"/>
      <c r="O901" s="13"/>
      <c r="P901" s="58"/>
    </row>
    <row r="902" spans="2:16" ht="24.95" customHeight="1" x14ac:dyDescent="0.2">
      <c r="B902" s="37"/>
      <c r="C902" s="38"/>
      <c r="D902" s="38"/>
      <c r="E902" s="38"/>
      <c r="F902" s="57"/>
      <c r="G902" s="37"/>
      <c r="H902" s="37"/>
      <c r="I902" s="38"/>
      <c r="J902" s="38"/>
      <c r="K902" s="38"/>
      <c r="L902" s="38"/>
      <c r="M902" s="13"/>
      <c r="N902" s="13"/>
      <c r="O902" s="13"/>
      <c r="P902" s="58"/>
    </row>
    <row r="903" spans="2:16" ht="24.95" customHeight="1" x14ac:dyDescent="0.2">
      <c r="B903" s="37"/>
      <c r="C903" s="38"/>
      <c r="D903" s="38"/>
      <c r="E903" s="38"/>
      <c r="F903" s="57"/>
      <c r="G903" s="37"/>
      <c r="H903" s="37"/>
      <c r="I903" s="38"/>
      <c r="J903" s="38"/>
      <c r="K903" s="38"/>
      <c r="L903" s="38"/>
      <c r="M903" s="13"/>
      <c r="N903" s="13"/>
      <c r="O903" s="13"/>
      <c r="P903" s="58"/>
    </row>
    <row r="904" spans="2:16" ht="24.95" customHeight="1" x14ac:dyDescent="0.2">
      <c r="B904" s="37"/>
      <c r="C904" s="38"/>
      <c r="D904" s="38"/>
      <c r="E904" s="38"/>
      <c r="F904" s="57"/>
      <c r="G904" s="37"/>
      <c r="H904" s="37"/>
      <c r="I904" s="38"/>
      <c r="J904" s="38"/>
      <c r="K904" s="38"/>
      <c r="L904" s="38"/>
      <c r="M904" s="13"/>
      <c r="N904" s="13"/>
      <c r="O904" s="13"/>
      <c r="P904" s="58"/>
    </row>
    <row r="905" spans="2:16" ht="24.95" customHeight="1" x14ac:dyDescent="0.2">
      <c r="B905" s="37"/>
      <c r="C905" s="38"/>
      <c r="D905" s="38"/>
      <c r="E905" s="38"/>
      <c r="F905" s="57"/>
      <c r="G905" s="37"/>
      <c r="H905" s="37"/>
      <c r="I905" s="38"/>
      <c r="J905" s="38"/>
      <c r="K905" s="38"/>
      <c r="L905" s="38"/>
      <c r="M905" s="13"/>
      <c r="N905" s="13"/>
      <c r="O905" s="13"/>
      <c r="P905" s="58"/>
    </row>
    <row r="906" spans="2:16" ht="24.95" customHeight="1" x14ac:dyDescent="0.2"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13"/>
      <c r="N906" s="13"/>
      <c r="O906" s="13"/>
      <c r="P906" s="58"/>
    </row>
    <row r="907" spans="2:16" ht="24.95" customHeight="1" x14ac:dyDescent="0.2"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13"/>
      <c r="N907" s="13"/>
      <c r="O907" s="13"/>
      <c r="P907" s="58"/>
    </row>
    <row r="908" spans="2:16" ht="24.95" customHeight="1" x14ac:dyDescent="0.2"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58"/>
      <c r="N908" s="58"/>
      <c r="O908" s="58"/>
      <c r="P908" s="58"/>
    </row>
    <row r="909" spans="2:16" ht="24.95" customHeight="1" x14ac:dyDescent="0.2"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58"/>
      <c r="N909" s="58"/>
      <c r="O909" s="58"/>
      <c r="P909" s="58"/>
    </row>
    <row r="910" spans="2:16" ht="24.95" customHeight="1" x14ac:dyDescent="0.2"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</row>
    <row r="911" spans="2:16" ht="24.95" customHeight="1" x14ac:dyDescent="0.2"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</row>
    <row r="912" spans="2:16" ht="24.95" customHeight="1" x14ac:dyDescent="0.2"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</row>
    <row r="913" spans="2:16" ht="24.95" customHeight="1" x14ac:dyDescent="0.2"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</row>
    <row r="914" spans="2:16" ht="24.95" customHeight="1" x14ac:dyDescent="0.2"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</row>
    <row r="915" spans="2:16" ht="24.95" customHeight="1" x14ac:dyDescent="0.2"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</row>
    <row r="916" spans="2:16" ht="24.95" customHeight="1" x14ac:dyDescent="0.2"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</row>
    <row r="917" spans="2:16" ht="24.95" customHeight="1" x14ac:dyDescent="0.2"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</row>
    <row r="918" spans="2:16" ht="24.95" customHeight="1" x14ac:dyDescent="0.2"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</row>
    <row r="919" spans="2:16" ht="24.95" customHeight="1" x14ac:dyDescent="0.2"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P919" s="58"/>
    </row>
    <row r="920" spans="2:16" ht="24.95" customHeight="1" x14ac:dyDescent="0.2"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22"/>
      <c r="P920" s="58"/>
    </row>
    <row r="921" spans="2:16" s="58" customFormat="1" ht="24.95" customHeight="1" x14ac:dyDescent="0.2"/>
    <row r="922" spans="2:16" s="58" customFormat="1" ht="24.95" customHeight="1" x14ac:dyDescent="0.2"/>
    <row r="923" spans="2:16" s="58" customFormat="1" ht="24.95" customHeight="1" x14ac:dyDescent="0.2"/>
    <row r="924" spans="2:16" s="58" customFormat="1" ht="24.95" customHeight="1" x14ac:dyDescent="0.2"/>
    <row r="925" spans="2:16" s="58" customFormat="1" ht="24.95" customHeight="1" x14ac:dyDescent="0.2"/>
    <row r="926" spans="2:16" s="58" customFormat="1" ht="24.95" customHeight="1" x14ac:dyDescent="0.2"/>
    <row r="927" spans="2:16" s="58" customFormat="1" ht="24.95" customHeight="1" x14ac:dyDescent="0.2"/>
    <row r="928" spans="2:16" s="58" customFormat="1" ht="24.95" customHeight="1" x14ac:dyDescent="0.2"/>
    <row r="929" spans="2:13" s="58" customFormat="1" ht="24.95" customHeight="1" x14ac:dyDescent="0.2"/>
    <row r="930" spans="2:13" s="58" customFormat="1" ht="24.95" customHeight="1" x14ac:dyDescent="0.2">
      <c r="M930" s="22">
        <v>11</v>
      </c>
    </row>
    <row r="931" spans="2:13" ht="25.5" customHeight="1" x14ac:dyDescent="0.2">
      <c r="B931" s="255" t="s">
        <v>121</v>
      </c>
      <c r="C931" s="255"/>
      <c r="D931" s="255"/>
      <c r="E931" s="255"/>
      <c r="F931" s="255"/>
      <c r="G931" s="255"/>
      <c r="H931" s="255"/>
      <c r="I931" s="255"/>
      <c r="J931" s="255"/>
      <c r="K931" s="255"/>
      <c r="L931" s="255"/>
      <c r="M931" s="255"/>
    </row>
    <row r="932" spans="2:13" ht="15" customHeight="1" x14ac:dyDescent="0.2">
      <c r="B932" s="65"/>
      <c r="C932" s="65"/>
      <c r="D932" s="65"/>
      <c r="E932" s="65"/>
      <c r="F932" s="65"/>
      <c r="G932" s="65"/>
      <c r="H932" s="65"/>
      <c r="I932" s="65"/>
      <c r="J932" s="65"/>
      <c r="K932" s="65"/>
      <c r="L932" s="65"/>
    </row>
    <row r="933" spans="2:13" ht="25.5" customHeight="1" x14ac:dyDescent="0.2">
      <c r="B933" s="255" t="s">
        <v>92</v>
      </c>
      <c r="C933" s="255"/>
      <c r="D933" s="255"/>
      <c r="E933" s="255"/>
      <c r="F933" s="255"/>
      <c r="G933" s="255"/>
      <c r="H933" s="255"/>
      <c r="I933" s="255"/>
      <c r="J933" s="255"/>
      <c r="K933" s="255"/>
      <c r="L933" s="255"/>
      <c r="M933" s="255"/>
    </row>
    <row r="934" spans="2:13" ht="15" customHeight="1" x14ac:dyDescent="0.2">
      <c r="B934" s="56"/>
      <c r="C934" s="56"/>
      <c r="D934" s="56"/>
      <c r="E934" s="56"/>
      <c r="F934" s="56"/>
      <c r="G934" s="56"/>
    </row>
    <row r="935" spans="2:13" ht="24.95" customHeight="1" x14ac:dyDescent="0.2">
      <c r="B935" s="266" t="s">
        <v>116</v>
      </c>
      <c r="C935" s="266"/>
      <c r="D935" s="266"/>
      <c r="E935" s="266"/>
      <c r="F935" s="266"/>
      <c r="G935" s="266"/>
      <c r="H935" s="266"/>
      <c r="I935" s="266"/>
      <c r="J935" s="266"/>
    </row>
    <row r="936" spans="2:13" ht="24.95" customHeight="1" x14ac:dyDescent="0.2">
      <c r="B936" s="299" t="s">
        <v>36</v>
      </c>
      <c r="C936" s="264" t="s">
        <v>47</v>
      </c>
      <c r="D936" s="264"/>
      <c r="E936" s="264"/>
      <c r="F936" s="264" t="s">
        <v>48</v>
      </c>
      <c r="G936" s="264"/>
      <c r="H936" s="264"/>
      <c r="I936" s="135" t="s">
        <v>52</v>
      </c>
      <c r="J936" s="137" t="s">
        <v>53</v>
      </c>
      <c r="M936" s="44"/>
    </row>
    <row r="937" spans="2:13" ht="24.95" customHeight="1" x14ac:dyDescent="0.2">
      <c r="B937" s="300"/>
      <c r="C937" s="133" t="s">
        <v>66</v>
      </c>
      <c r="D937" s="133" t="s">
        <v>67</v>
      </c>
      <c r="E937" s="183" t="s">
        <v>68</v>
      </c>
      <c r="F937" s="133" t="s">
        <v>69</v>
      </c>
      <c r="G937" s="133" t="s">
        <v>70</v>
      </c>
      <c r="H937" s="134" t="s">
        <v>71</v>
      </c>
      <c r="I937" s="136" t="s">
        <v>85</v>
      </c>
      <c r="J937" s="138" t="s">
        <v>86</v>
      </c>
      <c r="K937" s="19"/>
      <c r="M937" s="44"/>
    </row>
    <row r="938" spans="2:13" ht="24.95" customHeight="1" x14ac:dyDescent="0.2">
      <c r="B938" s="131" t="s">
        <v>114</v>
      </c>
      <c r="C938" s="245">
        <v>4291</v>
      </c>
      <c r="D938" s="245">
        <v>94</v>
      </c>
      <c r="E938" s="235">
        <v>4385</v>
      </c>
      <c r="F938" s="245">
        <v>7946</v>
      </c>
      <c r="G938" s="245">
        <v>361</v>
      </c>
      <c r="H938" s="236">
        <v>8307</v>
      </c>
      <c r="I938" s="237">
        <v>5.8747643600000003E-2</v>
      </c>
      <c r="J938" s="238">
        <v>1.8944127708095999</v>
      </c>
      <c r="K938" s="46"/>
      <c r="M938" s="44"/>
    </row>
    <row r="939" spans="2:13" ht="24.95" customHeight="1" x14ac:dyDescent="0.2">
      <c r="B939" s="131" t="s">
        <v>5</v>
      </c>
      <c r="C939" s="245">
        <v>1030</v>
      </c>
      <c r="D939" s="245">
        <v>316</v>
      </c>
      <c r="E939" s="235">
        <v>1346</v>
      </c>
      <c r="F939" s="245">
        <v>4752</v>
      </c>
      <c r="G939" s="245">
        <v>403</v>
      </c>
      <c r="H939" s="236">
        <v>5155</v>
      </c>
      <c r="I939" s="237">
        <v>5.0802246500000002E-2</v>
      </c>
      <c r="J939" s="238">
        <v>3.8298662704308999</v>
      </c>
      <c r="K939" s="46"/>
      <c r="M939" s="44"/>
    </row>
    <row r="940" spans="2:13" ht="24.95" customHeight="1" x14ac:dyDescent="0.2">
      <c r="B940" s="131" t="s">
        <v>22</v>
      </c>
      <c r="C940" s="245">
        <v>1260</v>
      </c>
      <c r="D940" s="245">
        <v>1564</v>
      </c>
      <c r="E940" s="235">
        <v>2824</v>
      </c>
      <c r="F940" s="245">
        <v>2881</v>
      </c>
      <c r="G940" s="245">
        <v>4748</v>
      </c>
      <c r="H940" s="236">
        <v>7629</v>
      </c>
      <c r="I940" s="237">
        <v>8.1590868600000005E-2</v>
      </c>
      <c r="J940" s="238">
        <v>2.7014872521246001</v>
      </c>
      <c r="K940" s="46"/>
      <c r="M940" s="44"/>
    </row>
    <row r="941" spans="2:13" ht="24.95" customHeight="1" x14ac:dyDescent="0.2">
      <c r="B941" s="131" t="s">
        <v>7</v>
      </c>
      <c r="C941" s="245">
        <v>437</v>
      </c>
      <c r="D941" s="245">
        <v>53</v>
      </c>
      <c r="E941" s="235">
        <v>490</v>
      </c>
      <c r="F941" s="245">
        <v>1440</v>
      </c>
      <c r="G941" s="245">
        <v>113</v>
      </c>
      <c r="H941" s="236">
        <v>1553</v>
      </c>
      <c r="I941" s="237">
        <v>6.2299215599999999E-2</v>
      </c>
      <c r="J941" s="238">
        <v>3.169387755102</v>
      </c>
      <c r="K941" s="46"/>
      <c r="M941" s="44"/>
    </row>
    <row r="942" spans="2:13" ht="24.95" customHeight="1" x14ac:dyDescent="0.2">
      <c r="B942" s="131" t="s">
        <v>8</v>
      </c>
      <c r="C942" s="245">
        <v>876</v>
      </c>
      <c r="D942" s="245">
        <v>1542</v>
      </c>
      <c r="E942" s="235">
        <v>2418</v>
      </c>
      <c r="F942" s="245">
        <v>1759</v>
      </c>
      <c r="G942" s="245">
        <v>2812</v>
      </c>
      <c r="H942" s="236">
        <v>4571</v>
      </c>
      <c r="I942" s="237">
        <v>6.9204126199999993E-2</v>
      </c>
      <c r="J942" s="238">
        <v>1.8904052936311</v>
      </c>
      <c r="K942" s="46"/>
      <c r="M942" s="44"/>
    </row>
    <row r="943" spans="2:13" ht="24.95" customHeight="1" x14ac:dyDescent="0.2">
      <c r="B943" s="131" t="s">
        <v>9</v>
      </c>
      <c r="C943" s="245">
        <v>963</v>
      </c>
      <c r="D943" s="245">
        <v>638</v>
      </c>
      <c r="E943" s="235">
        <v>1601</v>
      </c>
      <c r="F943" s="245">
        <v>1725</v>
      </c>
      <c r="G943" s="245">
        <v>1026</v>
      </c>
      <c r="H943" s="236">
        <v>2751</v>
      </c>
      <c r="I943" s="237">
        <v>6.2775541500000004E-2</v>
      </c>
      <c r="J943" s="238">
        <v>1.7183010618364001</v>
      </c>
      <c r="K943" s="46"/>
      <c r="M943" s="44"/>
    </row>
    <row r="944" spans="2:13" ht="24.95" customHeight="1" x14ac:dyDescent="0.2">
      <c r="B944" s="131" t="s">
        <v>10</v>
      </c>
      <c r="C944" s="245">
        <v>3290</v>
      </c>
      <c r="D944" s="245">
        <v>71</v>
      </c>
      <c r="E944" s="235">
        <v>3361</v>
      </c>
      <c r="F944" s="245">
        <v>9586</v>
      </c>
      <c r="G944" s="245">
        <v>109</v>
      </c>
      <c r="H944" s="236">
        <v>9695</v>
      </c>
      <c r="I944" s="237">
        <v>0.1342481838</v>
      </c>
      <c r="J944" s="238">
        <v>2.8845581672120999</v>
      </c>
      <c r="K944" s="46"/>
      <c r="M944" s="44"/>
    </row>
    <row r="945" spans="2:15" ht="24.95" customHeight="1" x14ac:dyDescent="0.2">
      <c r="B945" s="131" t="s">
        <v>11</v>
      </c>
      <c r="C945" s="245">
        <v>730</v>
      </c>
      <c r="D945" s="245">
        <v>615</v>
      </c>
      <c r="E945" s="235">
        <v>1345</v>
      </c>
      <c r="F945" s="245">
        <v>1475</v>
      </c>
      <c r="G945" s="245">
        <v>1115</v>
      </c>
      <c r="H945" s="236">
        <v>2590</v>
      </c>
      <c r="I945" s="237">
        <v>6.9177350400000004E-2</v>
      </c>
      <c r="J945" s="238">
        <v>1.9256505576208001</v>
      </c>
      <c r="K945" s="46"/>
      <c r="M945" s="47"/>
    </row>
    <row r="946" spans="2:15" ht="24.95" customHeight="1" x14ac:dyDescent="0.2">
      <c r="B946" s="131" t="s">
        <v>12</v>
      </c>
      <c r="C946" s="245">
        <v>663</v>
      </c>
      <c r="D946" s="245">
        <v>232</v>
      </c>
      <c r="E946" s="235">
        <v>895</v>
      </c>
      <c r="F946" s="245">
        <v>2699</v>
      </c>
      <c r="G946" s="245">
        <v>356</v>
      </c>
      <c r="H946" s="236">
        <v>3055</v>
      </c>
      <c r="I946" s="237">
        <v>4.6735165799999999E-2</v>
      </c>
      <c r="J946" s="238">
        <v>3.4134078212291001</v>
      </c>
      <c r="K946" s="46"/>
      <c r="M946" s="47"/>
    </row>
    <row r="947" spans="2:15" ht="24.95" customHeight="1" x14ac:dyDescent="0.2">
      <c r="B947" s="132" t="s">
        <v>14</v>
      </c>
      <c r="C947" s="226">
        <v>13540</v>
      </c>
      <c r="D947" s="226">
        <v>5125</v>
      </c>
      <c r="E947" s="239">
        <v>18665</v>
      </c>
      <c r="F947" s="226">
        <v>34263</v>
      </c>
      <c r="G947" s="226">
        <v>11043</v>
      </c>
      <c r="H947" s="240">
        <v>45306</v>
      </c>
      <c r="I947" s="241">
        <v>7.0111029800000002E-2</v>
      </c>
      <c r="J947" s="242">
        <v>2.4273238682025</v>
      </c>
      <c r="M947" s="47"/>
    </row>
    <row r="948" spans="2:15" ht="24.95" customHeight="1" x14ac:dyDescent="0.2">
      <c r="B948" s="211"/>
    </row>
    <row r="949" spans="2:15" ht="24.95" customHeight="1" x14ac:dyDescent="0.2"/>
    <row r="950" spans="2:15" s="26" customFormat="1" ht="24.95" customHeight="1" x14ac:dyDescent="0.2"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2:15" ht="24.95" customHeight="1" x14ac:dyDescent="0.2"/>
    <row r="952" spans="2:15" ht="24.95" customHeight="1" x14ac:dyDescent="0.2">
      <c r="B952" s="64"/>
      <c r="C952" s="64"/>
      <c r="D952" s="64"/>
      <c r="E952" s="64"/>
      <c r="G952" s="64"/>
      <c r="H952" s="64"/>
      <c r="I952" s="64"/>
      <c r="J952" s="64"/>
    </row>
    <row r="953" spans="2:15" ht="24.95" customHeight="1" x14ac:dyDescent="0.2">
      <c r="B953" s="64"/>
      <c r="C953" s="64"/>
      <c r="D953" s="64"/>
      <c r="E953" s="64"/>
      <c r="G953" s="64"/>
      <c r="H953" s="64"/>
      <c r="I953" s="64"/>
      <c r="J953" s="64"/>
    </row>
    <row r="954" spans="2:15" ht="24.95" customHeight="1" x14ac:dyDescent="0.2">
      <c r="B954" s="64"/>
      <c r="C954" s="64"/>
      <c r="D954" s="64"/>
      <c r="E954" s="64"/>
      <c r="G954" s="64"/>
      <c r="H954" s="64"/>
      <c r="I954" s="64"/>
      <c r="J954" s="64"/>
    </row>
    <row r="955" spans="2:15" ht="24.95" customHeight="1" x14ac:dyDescent="0.2">
      <c r="B955" s="64"/>
      <c r="C955" s="64"/>
      <c r="D955" s="64"/>
      <c r="E955" s="64"/>
      <c r="G955" s="64"/>
      <c r="H955" s="64"/>
      <c r="I955" s="64"/>
      <c r="J955" s="64"/>
    </row>
    <row r="956" spans="2:15" ht="24.95" customHeight="1" x14ac:dyDescent="0.2">
      <c r="B956" s="64"/>
      <c r="C956" s="64"/>
      <c r="D956" s="64"/>
      <c r="E956" s="64"/>
      <c r="G956" s="64"/>
      <c r="H956" s="64"/>
      <c r="I956" s="64"/>
      <c r="J956" s="64"/>
    </row>
    <row r="957" spans="2:15" ht="24.95" customHeight="1" x14ac:dyDescent="0.2">
      <c r="B957" s="64"/>
      <c r="C957" s="64"/>
      <c r="D957" s="64"/>
      <c r="E957" s="64"/>
      <c r="G957" s="64"/>
      <c r="H957" s="64"/>
      <c r="I957" s="64"/>
      <c r="J957" s="64"/>
    </row>
    <row r="958" spans="2:15" ht="24.95" customHeight="1" x14ac:dyDescent="0.2">
      <c r="B958" s="64"/>
      <c r="C958" s="64"/>
      <c r="D958" s="64"/>
      <c r="E958" s="64"/>
      <c r="G958" s="64"/>
      <c r="H958" s="64"/>
      <c r="I958" s="64"/>
      <c r="J958" s="64"/>
    </row>
    <row r="959" spans="2:15" ht="24.95" customHeight="1" x14ac:dyDescent="0.2">
      <c r="B959" s="64"/>
      <c r="C959" s="64"/>
      <c r="D959" s="64"/>
      <c r="E959" s="64"/>
      <c r="G959" s="64"/>
      <c r="H959" s="64"/>
      <c r="I959" s="64"/>
      <c r="J959" s="64"/>
    </row>
    <row r="960" spans="2:15" ht="24.95" customHeight="1" x14ac:dyDescent="0.2">
      <c r="B960" s="64"/>
      <c r="C960" s="64"/>
      <c r="D960" s="64"/>
      <c r="E960" s="64"/>
      <c r="G960" s="64"/>
      <c r="H960" s="64"/>
      <c r="I960" s="64"/>
      <c r="J960" s="64"/>
    </row>
    <row r="961" spans="2:15" ht="25.5" customHeight="1" x14ac:dyDescent="0.2">
      <c r="B961" s="270" t="s">
        <v>167</v>
      </c>
      <c r="C961" s="270"/>
      <c r="D961" s="270"/>
      <c r="E961" s="270"/>
      <c r="F961" s="270"/>
      <c r="G961" s="270"/>
      <c r="H961" s="270"/>
      <c r="I961" s="270"/>
      <c r="J961" s="270"/>
      <c r="K961" s="270"/>
      <c r="L961" s="270"/>
      <c r="M961" s="270"/>
    </row>
    <row r="962" spans="2:15" s="13" customFormat="1" ht="15" customHeight="1" x14ac:dyDescent="0.2">
      <c r="B962" s="149"/>
      <c r="C962" s="149"/>
      <c r="D962" s="149"/>
      <c r="E962" s="149"/>
      <c r="F962" s="149"/>
      <c r="G962" s="149"/>
    </row>
    <row r="963" spans="2:15" ht="24.95" customHeight="1" x14ac:dyDescent="0.2">
      <c r="B963" s="265" t="s">
        <v>13</v>
      </c>
      <c r="C963" s="265"/>
      <c r="D963" s="265"/>
      <c r="E963" s="265"/>
      <c r="F963" s="265"/>
      <c r="G963" s="265"/>
      <c r="H963" s="265"/>
      <c r="I963" s="38"/>
      <c r="J963" s="38"/>
      <c r="K963" s="38"/>
      <c r="L963" s="38"/>
      <c r="M963" s="13"/>
      <c r="N963" s="13"/>
      <c r="O963" s="13"/>
    </row>
    <row r="964" spans="2:15" ht="24.95" customHeight="1" x14ac:dyDescent="0.2">
      <c r="B964" s="130" t="s">
        <v>35</v>
      </c>
      <c r="C964" s="260" t="s">
        <v>62</v>
      </c>
      <c r="D964" s="260"/>
      <c r="E964" s="260" t="s">
        <v>110</v>
      </c>
      <c r="F964" s="260"/>
      <c r="G964" s="260" t="s">
        <v>0</v>
      </c>
      <c r="H964" s="260"/>
      <c r="I964" s="38"/>
      <c r="J964" s="38"/>
      <c r="K964" s="38"/>
      <c r="L964" s="38"/>
      <c r="M964" s="13"/>
      <c r="N964" s="13"/>
      <c r="O964" s="13"/>
    </row>
    <row r="965" spans="2:15" ht="24.95" customHeight="1" x14ac:dyDescent="0.2">
      <c r="B965" s="233" t="s">
        <v>176</v>
      </c>
      <c r="C965" s="259">
        <v>10373</v>
      </c>
      <c r="D965" s="259"/>
      <c r="E965" s="259">
        <v>1667</v>
      </c>
      <c r="F965" s="259"/>
      <c r="G965" s="258">
        <v>12040</v>
      </c>
      <c r="H965" s="269"/>
      <c r="I965" s="38"/>
      <c r="J965" s="38"/>
      <c r="K965" s="38"/>
      <c r="L965" s="38"/>
      <c r="M965" s="13"/>
      <c r="N965" s="13"/>
      <c r="O965" s="13"/>
    </row>
    <row r="966" spans="2:15" ht="24.95" customHeight="1" x14ac:dyDescent="0.2">
      <c r="B966" s="233" t="s">
        <v>156</v>
      </c>
      <c r="C966" s="256">
        <v>13540</v>
      </c>
      <c r="D966" s="256"/>
      <c r="E966" s="256">
        <v>5125</v>
      </c>
      <c r="F966" s="256"/>
      <c r="G966" s="258">
        <v>18665</v>
      </c>
      <c r="H966" s="269"/>
      <c r="I966" s="38"/>
      <c r="J966" s="38"/>
      <c r="K966" s="38"/>
      <c r="L966" s="38"/>
      <c r="M966" s="13"/>
      <c r="N966" s="13"/>
      <c r="O966" s="13"/>
    </row>
    <row r="967" spans="2:15" ht="24.95" customHeight="1" x14ac:dyDescent="0.2">
      <c r="B967" s="111" t="s">
        <v>43</v>
      </c>
      <c r="C967" s="261">
        <f>(C966-C965)/C965</f>
        <v>0.30531186734792248</v>
      </c>
      <c r="D967" s="261"/>
      <c r="E967" s="261">
        <f>(E966-E965)/E965</f>
        <v>2.0743851229754049</v>
      </c>
      <c r="F967" s="261"/>
      <c r="G967" s="261">
        <f>(G966-G965)/G965</f>
        <v>0.55024916943521596</v>
      </c>
      <c r="H967" s="261"/>
      <c r="I967" s="38"/>
      <c r="J967" s="38"/>
      <c r="K967" s="38"/>
      <c r="L967" s="38"/>
      <c r="M967" s="13"/>
      <c r="N967" s="13"/>
      <c r="O967" s="13"/>
    </row>
    <row r="968" spans="2:15" ht="24.95" customHeight="1" x14ac:dyDescent="0.2">
      <c r="B968" s="37"/>
      <c r="C968" s="38"/>
      <c r="D968" s="38"/>
      <c r="E968" s="38"/>
      <c r="F968" s="57"/>
      <c r="G968" s="37"/>
      <c r="H968" s="37"/>
      <c r="I968" s="38"/>
      <c r="J968" s="38"/>
      <c r="K968" s="38"/>
      <c r="L968" s="38"/>
      <c r="M968" s="13"/>
      <c r="N968" s="13"/>
      <c r="O968" s="13"/>
    </row>
    <row r="969" spans="2:15" ht="24.95" customHeight="1" x14ac:dyDescent="0.2">
      <c r="B969" s="37"/>
      <c r="C969" s="38"/>
      <c r="D969" s="38"/>
      <c r="E969" s="38"/>
      <c r="F969" s="57"/>
      <c r="G969" s="37"/>
      <c r="H969" s="37"/>
      <c r="I969" s="38"/>
      <c r="J969" s="38"/>
      <c r="K969" s="38"/>
      <c r="L969" s="38"/>
      <c r="M969" s="13"/>
      <c r="N969" s="13"/>
      <c r="O969" s="13"/>
    </row>
    <row r="970" spans="2:15" ht="24.95" customHeight="1" x14ac:dyDescent="0.2">
      <c r="B970" s="37"/>
      <c r="C970" s="38"/>
      <c r="D970" s="38"/>
      <c r="E970" s="38"/>
      <c r="F970" s="57"/>
      <c r="G970" s="37"/>
      <c r="H970" s="37"/>
      <c r="I970" s="38"/>
      <c r="J970" s="38"/>
      <c r="K970" s="38"/>
      <c r="L970" s="38"/>
      <c r="M970" s="13"/>
      <c r="N970" s="13"/>
      <c r="O970" s="13"/>
    </row>
    <row r="971" spans="2:15" ht="24.95" customHeight="1" x14ac:dyDescent="0.2">
      <c r="B971" s="37"/>
      <c r="C971" s="38"/>
      <c r="D971" s="38"/>
      <c r="E971" s="38"/>
      <c r="F971" s="57"/>
      <c r="G971" s="37"/>
      <c r="H971" s="37"/>
      <c r="I971" s="38"/>
      <c r="J971" s="38"/>
      <c r="K971" s="38"/>
      <c r="L971" s="38"/>
      <c r="M971" s="13"/>
      <c r="N971" s="13"/>
      <c r="O971" s="13"/>
    </row>
    <row r="972" spans="2:15" ht="24.95" customHeight="1" x14ac:dyDescent="0.2">
      <c r="B972" s="37"/>
      <c r="C972" s="38"/>
      <c r="D972" s="38"/>
      <c r="E972" s="38"/>
      <c r="F972" s="57"/>
      <c r="G972" s="37"/>
      <c r="H972" s="37"/>
      <c r="I972" s="38"/>
      <c r="J972" s="38"/>
      <c r="K972" s="38"/>
      <c r="L972" s="38"/>
      <c r="M972" s="13"/>
      <c r="N972" s="13"/>
      <c r="O972" s="13"/>
    </row>
    <row r="973" spans="2:15" ht="24.95" customHeight="1" x14ac:dyDescent="0.2">
      <c r="B973" s="37"/>
      <c r="C973" s="38"/>
      <c r="D973" s="38"/>
      <c r="E973" s="38"/>
      <c r="F973" s="57"/>
      <c r="G973" s="37"/>
      <c r="H973" s="37"/>
      <c r="I973" s="38"/>
      <c r="J973" s="38"/>
      <c r="K973" s="38"/>
      <c r="L973" s="38"/>
      <c r="M973" s="13"/>
      <c r="N973" s="13"/>
      <c r="O973" s="13"/>
    </row>
    <row r="974" spans="2:15" ht="24.95" customHeight="1" x14ac:dyDescent="0.2">
      <c r="B974" s="37"/>
      <c r="C974" s="38"/>
      <c r="D974" s="38"/>
      <c r="E974" s="38"/>
      <c r="F974" s="57"/>
      <c r="G974" s="37"/>
      <c r="H974" s="37"/>
      <c r="I974" s="38"/>
      <c r="J974" s="38"/>
      <c r="K974" s="38"/>
      <c r="L974" s="38"/>
      <c r="M974" s="13"/>
      <c r="N974" s="13"/>
      <c r="O974" s="13"/>
    </row>
    <row r="975" spans="2:15" ht="24.95" customHeight="1" x14ac:dyDescent="0.2">
      <c r="B975" s="272"/>
      <c r="C975" s="272"/>
      <c r="D975" s="272"/>
      <c r="E975" s="272"/>
      <c r="F975" s="272"/>
      <c r="G975" s="272"/>
      <c r="H975" s="272"/>
      <c r="I975" s="272"/>
      <c r="J975" s="272"/>
      <c r="K975" s="272"/>
      <c r="L975" s="272"/>
      <c r="M975" s="58"/>
      <c r="N975" s="58"/>
      <c r="O975" s="58"/>
    </row>
    <row r="976" spans="2:15" ht="24.95" customHeight="1" x14ac:dyDescent="0.2"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</row>
    <row r="977" spans="2:15" ht="24.95" customHeight="1" x14ac:dyDescent="0.2"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</row>
    <row r="978" spans="2:15" ht="24.95" customHeight="1" x14ac:dyDescent="0.2"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</row>
    <row r="979" spans="2:15" ht="24.95" customHeight="1" x14ac:dyDescent="0.2"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22"/>
    </row>
    <row r="980" spans="2:15" ht="24.95" customHeight="1" x14ac:dyDescent="0.2">
      <c r="B980" s="267" t="s">
        <v>15</v>
      </c>
      <c r="C980" s="267"/>
      <c r="D980" s="267"/>
      <c r="E980" s="267"/>
      <c r="F980" s="267"/>
      <c r="G980" s="267"/>
      <c r="H980" s="267"/>
      <c r="I980" s="267"/>
      <c r="J980" s="267"/>
    </row>
    <row r="981" spans="2:15" ht="24.95" customHeight="1" x14ac:dyDescent="0.2">
      <c r="B981" s="139" t="s">
        <v>35</v>
      </c>
      <c r="C981" s="262" t="s">
        <v>112</v>
      </c>
      <c r="D981" s="262"/>
      <c r="E981" s="262" t="s">
        <v>111</v>
      </c>
      <c r="F981" s="262"/>
      <c r="G981" s="262" t="s">
        <v>42</v>
      </c>
      <c r="H981" s="262"/>
      <c r="I981" s="262" t="s">
        <v>18</v>
      </c>
      <c r="J981" s="262"/>
      <c r="L981" s="39"/>
    </row>
    <row r="982" spans="2:15" ht="24.95" customHeight="1" x14ac:dyDescent="0.2">
      <c r="B982" s="233" t="s">
        <v>176</v>
      </c>
      <c r="C982" s="259">
        <v>21155</v>
      </c>
      <c r="D982" s="259"/>
      <c r="E982" s="259">
        <v>2256</v>
      </c>
      <c r="F982" s="259"/>
      <c r="G982" s="258">
        <v>23411</v>
      </c>
      <c r="H982" s="258"/>
      <c r="I982" s="268">
        <v>4.1314413600000002E-2</v>
      </c>
      <c r="J982" s="268"/>
    </row>
    <row r="983" spans="2:15" ht="24.95" customHeight="1" x14ac:dyDescent="0.2">
      <c r="B983" s="233" t="s">
        <v>156</v>
      </c>
      <c r="C983" s="256">
        <v>34263</v>
      </c>
      <c r="D983" s="256"/>
      <c r="E983" s="256">
        <v>11043</v>
      </c>
      <c r="F983" s="256"/>
      <c r="G983" s="258">
        <v>45306</v>
      </c>
      <c r="H983" s="258"/>
      <c r="I983" s="257">
        <v>7.0111029800000002E-2</v>
      </c>
      <c r="J983" s="257"/>
    </row>
    <row r="984" spans="2:15" ht="24.95" customHeight="1" x14ac:dyDescent="0.2">
      <c r="B984" s="103" t="s">
        <v>43</v>
      </c>
      <c r="C984" s="263">
        <f>(C983-C982)/C982</f>
        <v>0.61961711179390211</v>
      </c>
      <c r="D984" s="263"/>
      <c r="E984" s="263">
        <f>(E983-E982)/E982</f>
        <v>3.8949468085106385</v>
      </c>
      <c r="F984" s="263"/>
      <c r="G984" s="263">
        <f>(G983-G982)/G982</f>
        <v>0.93524411601383961</v>
      </c>
      <c r="H984" s="263"/>
      <c r="I984" s="263">
        <f>(I983-I982)/I982</f>
        <v>0.6970113742580144</v>
      </c>
      <c r="J984" s="263"/>
    </row>
    <row r="985" spans="2:15" ht="24.95" customHeight="1" x14ac:dyDescent="0.2"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</row>
    <row r="986" spans="2:15" ht="24.95" customHeight="1" x14ac:dyDescent="0.2"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</row>
    <row r="987" spans="2:15" ht="24.95" customHeight="1" x14ac:dyDescent="0.2"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</row>
    <row r="988" spans="2:15" ht="24.95" customHeight="1" x14ac:dyDescent="0.2"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</row>
    <row r="989" spans="2:15" ht="24.95" customHeight="1" x14ac:dyDescent="0.2"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</row>
    <row r="990" spans="2:15" ht="24.95" customHeight="1" x14ac:dyDescent="0.2"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</row>
    <row r="991" spans="2:15" ht="24.95" customHeight="1" x14ac:dyDescent="0.2"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</row>
    <row r="992" spans="2:15" ht="24.95" customHeight="1" x14ac:dyDescent="0.2"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</row>
    <row r="993" spans="2:15" ht="24.95" customHeight="1" x14ac:dyDescent="0.2"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</row>
    <row r="994" spans="2:15" ht="24.95" customHeight="1" x14ac:dyDescent="0.2"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M994" s="22">
        <v>12</v>
      </c>
      <c r="N994" s="58"/>
    </row>
    <row r="995" spans="2:15" ht="25.5" customHeight="1" x14ac:dyDescent="0.2">
      <c r="B995" s="286" t="s">
        <v>168</v>
      </c>
      <c r="C995" s="286"/>
      <c r="D995" s="286"/>
      <c r="E995" s="286"/>
      <c r="F995" s="286"/>
      <c r="G995" s="286"/>
      <c r="H995" s="286"/>
      <c r="I995" s="286"/>
      <c r="J995" s="286"/>
      <c r="K995" s="286"/>
      <c r="L995" s="286"/>
      <c r="M995" s="286"/>
    </row>
    <row r="996" spans="2:15" ht="15" customHeight="1" x14ac:dyDescent="0.2">
      <c r="B996" s="56"/>
      <c r="C996" s="56"/>
      <c r="D996" s="56"/>
      <c r="E996" s="56"/>
      <c r="F996" s="56"/>
      <c r="G996" s="56"/>
    </row>
    <row r="997" spans="2:15" ht="24.95" customHeight="1" x14ac:dyDescent="0.2">
      <c r="B997" s="265" t="s">
        <v>13</v>
      </c>
      <c r="C997" s="265"/>
      <c r="D997" s="265"/>
      <c r="E997" s="265"/>
      <c r="F997" s="265"/>
      <c r="G997" s="265"/>
      <c r="H997" s="265"/>
      <c r="I997" s="38"/>
      <c r="J997" s="38"/>
      <c r="K997" s="38"/>
      <c r="L997" s="38"/>
      <c r="M997" s="13"/>
      <c r="N997" s="13"/>
      <c r="O997" s="13"/>
    </row>
    <row r="998" spans="2:15" ht="24.95" customHeight="1" x14ac:dyDescent="0.2">
      <c r="B998" s="130" t="s">
        <v>35</v>
      </c>
      <c r="C998" s="260" t="s">
        <v>62</v>
      </c>
      <c r="D998" s="260"/>
      <c r="E998" s="260" t="s">
        <v>110</v>
      </c>
      <c r="F998" s="260"/>
      <c r="G998" s="260" t="s">
        <v>0</v>
      </c>
      <c r="H998" s="260"/>
      <c r="I998" s="38"/>
      <c r="J998" s="38"/>
      <c r="K998" s="38"/>
      <c r="L998" s="38"/>
      <c r="M998" s="13"/>
      <c r="N998" s="13"/>
      <c r="O998" s="13"/>
    </row>
    <row r="999" spans="2:15" ht="24.95" customHeight="1" x14ac:dyDescent="0.2">
      <c r="B999" s="233" t="s">
        <v>159</v>
      </c>
      <c r="C999" s="259">
        <v>96723</v>
      </c>
      <c r="D999" s="259"/>
      <c r="E999" s="259">
        <v>18700</v>
      </c>
      <c r="F999" s="259"/>
      <c r="G999" s="258">
        <v>115423</v>
      </c>
      <c r="H999" s="269"/>
      <c r="I999" s="38"/>
      <c r="J999" s="38"/>
      <c r="K999" s="38"/>
      <c r="L999" s="38"/>
      <c r="M999" s="13"/>
      <c r="N999" s="13"/>
      <c r="O999" s="13"/>
    </row>
    <row r="1000" spans="2:15" ht="24.95" customHeight="1" x14ac:dyDescent="0.2">
      <c r="B1000" s="233" t="s">
        <v>160</v>
      </c>
      <c r="C1000" s="256">
        <v>137941</v>
      </c>
      <c r="D1000" s="256"/>
      <c r="E1000" s="256">
        <v>22669</v>
      </c>
      <c r="F1000" s="256"/>
      <c r="G1000" s="258">
        <v>160610</v>
      </c>
      <c r="H1000" s="269"/>
      <c r="I1000" s="38"/>
      <c r="J1000" s="38"/>
      <c r="K1000" s="38"/>
      <c r="L1000" s="38"/>
      <c r="M1000" s="13"/>
      <c r="N1000" s="13"/>
      <c r="O1000" s="13"/>
    </row>
    <row r="1001" spans="2:15" ht="24.95" customHeight="1" x14ac:dyDescent="0.2">
      <c r="B1001" s="111" t="s">
        <v>43</v>
      </c>
      <c r="C1001" s="261">
        <f>(C1000-C999)/C999</f>
        <v>0.42614476391344353</v>
      </c>
      <c r="D1001" s="261"/>
      <c r="E1001" s="261">
        <f>(E1000-E999)/E999</f>
        <v>0.21224598930481284</v>
      </c>
      <c r="F1001" s="261"/>
      <c r="G1001" s="261">
        <f>(G1000-G999)/G999</f>
        <v>0.3914904308500039</v>
      </c>
      <c r="H1001" s="261"/>
      <c r="I1001" s="38"/>
      <c r="J1001" s="38"/>
      <c r="K1001" s="38"/>
      <c r="L1001" s="38"/>
      <c r="M1001" s="13"/>
      <c r="N1001" s="13"/>
      <c r="O1001" s="13"/>
    </row>
    <row r="1002" spans="2:15" ht="24.95" customHeight="1" x14ac:dyDescent="0.2">
      <c r="B1002" s="37"/>
      <c r="C1002" s="38"/>
      <c r="D1002" s="38"/>
      <c r="E1002" s="38"/>
      <c r="F1002" s="57"/>
      <c r="G1002" s="37"/>
      <c r="H1002" s="37"/>
      <c r="I1002" s="38"/>
      <c r="J1002" s="38"/>
      <c r="K1002" s="38"/>
      <c r="L1002" s="38"/>
      <c r="M1002" s="13"/>
      <c r="N1002" s="13"/>
      <c r="O1002" s="13"/>
    </row>
    <row r="1003" spans="2:15" ht="24.95" customHeight="1" x14ac:dyDescent="0.2">
      <c r="B1003" s="37"/>
      <c r="C1003" s="38"/>
      <c r="D1003" s="38"/>
      <c r="E1003" s="38"/>
      <c r="F1003" s="57"/>
      <c r="G1003" s="37"/>
      <c r="H1003" s="37"/>
      <c r="I1003" s="38"/>
      <c r="J1003" s="38"/>
      <c r="K1003" s="38"/>
      <c r="L1003" s="38"/>
      <c r="M1003" s="13"/>
      <c r="N1003" s="13"/>
      <c r="O1003" s="13"/>
    </row>
    <row r="1004" spans="2:15" ht="24.95" customHeight="1" x14ac:dyDescent="0.2">
      <c r="B1004" s="37"/>
      <c r="C1004" s="38"/>
      <c r="D1004" s="38"/>
      <c r="E1004" s="38"/>
      <c r="F1004" s="57"/>
      <c r="G1004" s="37"/>
      <c r="H1004" s="37"/>
      <c r="I1004" s="38"/>
      <c r="J1004" s="38"/>
      <c r="K1004" s="38"/>
      <c r="L1004" s="38"/>
      <c r="M1004" s="13"/>
      <c r="N1004" s="13"/>
      <c r="O1004" s="13"/>
    </row>
    <row r="1005" spans="2:15" ht="24.95" customHeight="1" x14ac:dyDescent="0.2">
      <c r="B1005" s="37"/>
      <c r="C1005" s="38"/>
      <c r="D1005" s="38"/>
      <c r="E1005" s="38"/>
      <c r="F1005" s="57"/>
      <c r="G1005" s="37"/>
      <c r="H1005" s="37"/>
      <c r="I1005" s="38"/>
      <c r="J1005" s="38"/>
      <c r="K1005" s="38"/>
      <c r="L1005" s="38"/>
      <c r="M1005" s="13"/>
      <c r="N1005" s="13"/>
      <c r="O1005" s="13"/>
    </row>
    <row r="1006" spans="2:15" ht="24.95" customHeight="1" x14ac:dyDescent="0.2">
      <c r="B1006" s="37"/>
      <c r="C1006" s="38"/>
      <c r="D1006" s="38"/>
      <c r="E1006" s="38"/>
      <c r="F1006" s="57"/>
      <c r="G1006" s="37"/>
      <c r="H1006" s="37"/>
      <c r="I1006" s="38"/>
      <c r="J1006" s="38"/>
      <c r="K1006" s="38"/>
      <c r="L1006" s="38"/>
      <c r="M1006" s="13"/>
      <c r="N1006" s="13"/>
      <c r="O1006" s="13"/>
    </row>
    <row r="1007" spans="2:15" ht="24.95" customHeight="1" x14ac:dyDescent="0.2">
      <c r="B1007" s="37"/>
      <c r="C1007" s="38"/>
      <c r="D1007" s="38"/>
      <c r="E1007" s="38"/>
      <c r="F1007" s="57"/>
      <c r="G1007" s="37"/>
      <c r="H1007" s="37"/>
      <c r="I1007" s="38"/>
      <c r="J1007" s="38"/>
      <c r="K1007" s="38"/>
      <c r="L1007" s="38"/>
      <c r="M1007" s="13"/>
      <c r="N1007" s="13"/>
      <c r="O1007" s="13"/>
    </row>
    <row r="1008" spans="2:15" ht="24.95" customHeight="1" x14ac:dyDescent="0.2">
      <c r="B1008" s="37"/>
      <c r="C1008" s="38"/>
      <c r="D1008" s="38"/>
      <c r="E1008" s="38"/>
      <c r="F1008" s="57"/>
      <c r="G1008" s="37"/>
      <c r="H1008" s="37"/>
      <c r="I1008" s="38"/>
      <c r="J1008" s="38"/>
      <c r="K1008" s="38"/>
      <c r="L1008" s="38"/>
      <c r="M1008" s="13"/>
      <c r="N1008" s="13"/>
      <c r="O1008" s="13"/>
    </row>
    <row r="1009" spans="2:15" ht="24.95" customHeight="1" x14ac:dyDescent="0.2">
      <c r="B1009" s="148"/>
      <c r="C1009" s="148"/>
      <c r="D1009" s="148"/>
      <c r="E1009" s="148"/>
      <c r="F1009" s="148"/>
      <c r="G1009" s="148"/>
      <c r="H1009" s="148"/>
      <c r="I1009" s="148"/>
      <c r="J1009" s="148"/>
      <c r="K1009" s="148"/>
      <c r="L1009" s="148"/>
      <c r="M1009" s="58"/>
      <c r="N1009" s="58"/>
      <c r="O1009" s="58"/>
    </row>
    <row r="1010" spans="2:15" ht="24.95" customHeight="1" x14ac:dyDescent="0.2">
      <c r="B1010" s="58"/>
      <c r="C1010" s="58"/>
      <c r="D1010" s="58"/>
      <c r="E1010" s="58"/>
      <c r="F1010" s="58"/>
      <c r="G1010" s="58"/>
      <c r="H1010" s="58"/>
      <c r="I1010" s="58"/>
      <c r="J1010" s="58"/>
      <c r="K1010" s="58"/>
      <c r="L1010" s="58"/>
      <c r="M1010" s="58"/>
      <c r="N1010" s="58"/>
      <c r="O1010" s="58"/>
    </row>
    <row r="1011" spans="2:15" ht="24.95" customHeight="1" x14ac:dyDescent="0.2">
      <c r="B1011" s="58"/>
      <c r="C1011" s="58"/>
      <c r="D1011" s="58"/>
      <c r="E1011" s="58"/>
      <c r="F1011" s="58"/>
      <c r="G1011" s="58"/>
      <c r="H1011" s="58"/>
      <c r="I1011" s="58"/>
      <c r="J1011" s="58"/>
      <c r="K1011" s="58"/>
      <c r="L1011" s="58"/>
      <c r="M1011" s="58"/>
      <c r="N1011" s="58"/>
      <c r="O1011" s="58"/>
    </row>
    <row r="1012" spans="2:15" ht="24.95" customHeight="1" x14ac:dyDescent="0.2">
      <c r="B1012" s="58"/>
      <c r="C1012" s="58"/>
      <c r="D1012" s="58"/>
      <c r="E1012" s="58"/>
      <c r="F1012" s="58"/>
      <c r="G1012" s="58"/>
      <c r="H1012" s="58"/>
      <c r="I1012" s="58"/>
      <c r="J1012" s="58"/>
      <c r="K1012" s="58"/>
      <c r="L1012" s="58"/>
      <c r="M1012" s="58"/>
      <c r="N1012" s="58"/>
      <c r="O1012" s="58"/>
    </row>
    <row r="1013" spans="2:15" ht="24.95" customHeight="1" x14ac:dyDescent="0.2">
      <c r="B1013" s="58"/>
      <c r="C1013" s="58"/>
      <c r="D1013" s="58"/>
      <c r="E1013" s="58"/>
      <c r="F1013" s="58"/>
      <c r="G1013" s="58"/>
      <c r="H1013" s="58"/>
      <c r="I1013" s="58"/>
      <c r="J1013" s="58"/>
      <c r="K1013" s="58"/>
      <c r="L1013" s="58"/>
      <c r="M1013" s="58"/>
      <c r="N1013" s="58"/>
      <c r="O1013" s="58"/>
    </row>
    <row r="1014" spans="2:15" ht="24.95" customHeight="1" x14ac:dyDescent="0.2">
      <c r="B1014" s="58"/>
      <c r="C1014" s="58"/>
      <c r="D1014" s="58"/>
      <c r="E1014" s="58"/>
      <c r="F1014" s="58"/>
      <c r="G1014" s="58"/>
      <c r="H1014" s="58"/>
      <c r="I1014" s="58"/>
      <c r="J1014" s="58"/>
      <c r="K1014" s="58"/>
      <c r="L1014" s="58"/>
      <c r="M1014" s="58"/>
      <c r="N1014" s="58"/>
      <c r="O1014" s="58"/>
    </row>
    <row r="1015" spans="2:15" ht="24.95" customHeight="1" x14ac:dyDescent="0.2">
      <c r="B1015" s="58"/>
      <c r="C1015" s="58"/>
      <c r="D1015" s="58"/>
      <c r="E1015" s="58"/>
      <c r="F1015" s="58"/>
      <c r="G1015" s="58"/>
      <c r="H1015" s="58"/>
      <c r="I1015" s="58"/>
      <c r="J1015" s="58"/>
      <c r="K1015" s="58"/>
      <c r="L1015" s="58"/>
      <c r="M1015" s="58"/>
      <c r="N1015" s="58"/>
      <c r="O1015" s="58"/>
    </row>
    <row r="1016" spans="2:15" ht="24.95" customHeight="1" x14ac:dyDescent="0.2">
      <c r="B1016" s="58"/>
      <c r="C1016" s="58"/>
      <c r="D1016" s="58"/>
      <c r="E1016" s="58"/>
      <c r="F1016" s="58"/>
      <c r="G1016" s="58"/>
      <c r="H1016" s="58"/>
      <c r="I1016" s="58"/>
      <c r="J1016" s="58"/>
      <c r="K1016" s="58"/>
      <c r="L1016" s="58"/>
      <c r="M1016" s="58"/>
      <c r="N1016" s="58"/>
      <c r="O1016" s="58"/>
    </row>
    <row r="1017" spans="2:15" ht="24.95" customHeight="1" x14ac:dyDescent="0.2">
      <c r="B1017" s="58"/>
      <c r="C1017" s="58"/>
      <c r="D1017" s="58"/>
      <c r="E1017" s="58"/>
      <c r="F1017" s="58"/>
      <c r="G1017" s="58"/>
      <c r="H1017" s="58"/>
      <c r="I1017" s="58"/>
      <c r="J1017" s="58"/>
      <c r="K1017" s="58"/>
      <c r="L1017" s="58"/>
      <c r="M1017" s="58"/>
      <c r="N1017" s="58"/>
      <c r="O1017" s="58"/>
    </row>
    <row r="1018" spans="2:15" ht="24.95" customHeight="1" x14ac:dyDescent="0.2">
      <c r="B1018" s="58"/>
      <c r="C1018" s="58"/>
      <c r="D1018" s="58"/>
      <c r="E1018" s="58"/>
      <c r="F1018" s="58"/>
      <c r="G1018" s="58"/>
      <c r="H1018" s="58"/>
      <c r="I1018" s="58"/>
      <c r="J1018" s="58"/>
      <c r="K1018" s="58"/>
      <c r="L1018" s="58"/>
      <c r="M1018" s="58"/>
      <c r="N1018" s="58"/>
      <c r="O1018" s="58"/>
    </row>
    <row r="1019" spans="2:15" ht="24.95" customHeight="1" x14ac:dyDescent="0.2">
      <c r="B1019" s="58"/>
      <c r="C1019" s="58"/>
      <c r="D1019" s="58"/>
      <c r="E1019" s="58"/>
      <c r="F1019" s="58"/>
      <c r="G1019" s="58"/>
      <c r="H1019" s="58"/>
      <c r="I1019" s="58"/>
      <c r="J1019" s="58"/>
      <c r="K1019" s="58"/>
      <c r="L1019" s="58"/>
      <c r="M1019" s="58"/>
      <c r="N1019" s="58"/>
      <c r="O1019" s="58"/>
    </row>
    <row r="1020" spans="2:15" ht="24.95" customHeight="1" x14ac:dyDescent="0.2">
      <c r="B1020" s="58"/>
      <c r="C1020" s="58"/>
      <c r="D1020" s="58"/>
      <c r="E1020" s="58"/>
      <c r="F1020" s="58"/>
      <c r="G1020" s="58"/>
      <c r="H1020" s="58"/>
      <c r="I1020" s="58"/>
      <c r="J1020" s="58"/>
      <c r="K1020" s="58"/>
      <c r="L1020" s="58"/>
      <c r="M1020" s="58"/>
      <c r="N1020" s="58"/>
      <c r="O1020" s="58"/>
    </row>
    <row r="1021" spans="2:15" ht="24.95" customHeight="1" x14ac:dyDescent="0.2">
      <c r="B1021" s="58"/>
      <c r="C1021" s="58"/>
      <c r="D1021" s="58"/>
      <c r="E1021" s="58"/>
      <c r="F1021" s="58"/>
      <c r="G1021" s="58"/>
      <c r="H1021" s="58"/>
      <c r="I1021" s="58"/>
      <c r="J1021" s="58"/>
      <c r="K1021" s="58"/>
      <c r="L1021" s="58"/>
      <c r="M1021" s="58"/>
      <c r="N1021" s="58"/>
      <c r="O1021" s="58"/>
    </row>
    <row r="1022" spans="2:15" ht="24.95" customHeight="1" x14ac:dyDescent="0.2">
      <c r="B1022" s="58"/>
      <c r="C1022" s="58"/>
      <c r="D1022" s="58"/>
      <c r="E1022" s="58"/>
      <c r="F1022" s="58"/>
      <c r="G1022" s="58"/>
      <c r="H1022" s="58"/>
      <c r="I1022" s="58"/>
      <c r="J1022" s="58"/>
      <c r="K1022" s="58"/>
      <c r="L1022" s="58"/>
      <c r="M1022" s="58"/>
      <c r="N1022" s="58"/>
      <c r="O1022" s="58"/>
    </row>
    <row r="1023" spans="2:15" ht="24.95" customHeight="1" x14ac:dyDescent="0.2">
      <c r="B1023" s="267" t="s">
        <v>15</v>
      </c>
      <c r="C1023" s="267"/>
      <c r="D1023" s="267"/>
      <c r="E1023" s="267"/>
      <c r="F1023" s="267"/>
      <c r="G1023" s="267"/>
      <c r="H1023" s="267"/>
      <c r="I1023" s="267"/>
      <c r="J1023" s="267"/>
    </row>
    <row r="1024" spans="2:15" ht="24.95" customHeight="1" x14ac:dyDescent="0.2">
      <c r="B1024" s="139" t="s">
        <v>35</v>
      </c>
      <c r="C1024" s="262" t="s">
        <v>112</v>
      </c>
      <c r="D1024" s="262"/>
      <c r="E1024" s="262" t="s">
        <v>111</v>
      </c>
      <c r="F1024" s="262"/>
      <c r="G1024" s="262" t="s">
        <v>42</v>
      </c>
      <c r="H1024" s="262"/>
      <c r="I1024" s="262" t="s">
        <v>18</v>
      </c>
      <c r="J1024" s="262"/>
      <c r="L1024" s="39"/>
    </row>
    <row r="1025" spans="2:15" ht="24.95" customHeight="1" x14ac:dyDescent="0.2">
      <c r="B1025" s="233" t="s">
        <v>159</v>
      </c>
      <c r="C1025" s="259">
        <v>288515</v>
      </c>
      <c r="D1025" s="259"/>
      <c r="E1025" s="259">
        <v>27483</v>
      </c>
      <c r="F1025" s="259"/>
      <c r="G1025" s="258">
        <v>315998</v>
      </c>
      <c r="H1025" s="258"/>
      <c r="I1025" s="268">
        <v>9.1628072142469999E-2</v>
      </c>
      <c r="J1025" s="268"/>
    </row>
    <row r="1026" spans="2:15" ht="24.95" customHeight="1" x14ac:dyDescent="0.2">
      <c r="B1026" s="233" t="s">
        <v>160</v>
      </c>
      <c r="C1026" s="256">
        <v>365234</v>
      </c>
      <c r="D1026" s="256"/>
      <c r="E1026" s="256">
        <v>41570</v>
      </c>
      <c r="F1026" s="256"/>
      <c r="G1026" s="258">
        <v>406804</v>
      </c>
      <c r="H1026" s="258"/>
      <c r="I1026" s="257">
        <v>9.5178524653976998E-2</v>
      </c>
      <c r="J1026" s="257"/>
    </row>
    <row r="1027" spans="2:15" ht="24.95" customHeight="1" x14ac:dyDescent="0.2">
      <c r="B1027" s="103" t="s">
        <v>43</v>
      </c>
      <c r="C1027" s="263">
        <f>(C1026-C1025)/C1025</f>
        <v>0.26590991802852537</v>
      </c>
      <c r="D1027" s="263"/>
      <c r="E1027" s="263">
        <f>(E1026-E1025)/E1025</f>
        <v>0.5125714077793545</v>
      </c>
      <c r="F1027" s="263"/>
      <c r="G1027" s="263">
        <f>(G1026-G1025)/G1025</f>
        <v>0.28736257824416611</v>
      </c>
      <c r="H1027" s="263"/>
      <c r="I1027" s="263">
        <f>(I1026-I1025)/I1025</f>
        <v>3.8748523552765542E-2</v>
      </c>
      <c r="J1027" s="263"/>
    </row>
    <row r="1028" spans="2:15" ht="24.95" customHeight="1" x14ac:dyDescent="0.2">
      <c r="B1028" s="58"/>
      <c r="C1028" s="58"/>
      <c r="D1028" s="58"/>
      <c r="E1028" s="58"/>
      <c r="F1028" s="58"/>
      <c r="G1028" s="58"/>
      <c r="H1028" s="58"/>
      <c r="I1028" s="58"/>
      <c r="J1028" s="58"/>
      <c r="K1028" s="42"/>
      <c r="L1028" s="42"/>
      <c r="M1028" s="58"/>
      <c r="N1028" s="58"/>
      <c r="O1028" s="58"/>
    </row>
    <row r="1029" spans="2:15" ht="24.95" customHeight="1" x14ac:dyDescent="0.2">
      <c r="B1029" s="58"/>
      <c r="C1029" s="58"/>
      <c r="D1029" s="58"/>
      <c r="E1029" s="58"/>
      <c r="F1029" s="58"/>
      <c r="G1029" s="58"/>
      <c r="H1029" s="58"/>
      <c r="I1029" s="58"/>
      <c r="J1029" s="58"/>
      <c r="K1029" s="42"/>
      <c r="L1029" s="42"/>
      <c r="M1029" s="58"/>
      <c r="N1029" s="58"/>
      <c r="O1029" s="58"/>
    </row>
    <row r="1030" spans="2:15" ht="24.95" customHeight="1" x14ac:dyDescent="0.2">
      <c r="B1030" s="58"/>
      <c r="C1030" s="58"/>
      <c r="D1030" s="58"/>
      <c r="E1030" s="58"/>
      <c r="F1030" s="58"/>
      <c r="G1030" s="58"/>
      <c r="H1030" s="58"/>
      <c r="I1030" s="58"/>
      <c r="J1030" s="58"/>
      <c r="K1030" s="42"/>
      <c r="L1030" s="42"/>
      <c r="M1030" s="58"/>
      <c r="N1030" s="58"/>
      <c r="O1030" s="58"/>
    </row>
    <row r="1031" spans="2:15" ht="24.95" customHeight="1" x14ac:dyDescent="0.2">
      <c r="B1031" s="58"/>
      <c r="C1031" s="58"/>
      <c r="D1031" s="58"/>
      <c r="E1031" s="58"/>
      <c r="F1031" s="58"/>
      <c r="G1031" s="58"/>
      <c r="H1031" s="58"/>
      <c r="I1031" s="58"/>
      <c r="J1031" s="58"/>
      <c r="K1031" s="42"/>
      <c r="L1031" s="42"/>
      <c r="M1031" s="58"/>
      <c r="N1031" s="58"/>
      <c r="O1031" s="58"/>
    </row>
    <row r="1032" spans="2:15" ht="24.95" customHeight="1" x14ac:dyDescent="0.2">
      <c r="B1032" s="58"/>
      <c r="C1032" s="58"/>
      <c r="D1032" s="58"/>
      <c r="E1032" s="58"/>
      <c r="F1032" s="58"/>
      <c r="G1032" s="58"/>
      <c r="H1032" s="58"/>
      <c r="I1032" s="58"/>
      <c r="J1032" s="58"/>
      <c r="K1032" s="42"/>
      <c r="L1032" s="42"/>
      <c r="M1032" s="58"/>
      <c r="N1032" s="58"/>
      <c r="O1032" s="58"/>
    </row>
    <row r="1033" spans="2:15" ht="24.95" customHeight="1" x14ac:dyDescent="0.2">
      <c r="B1033" s="58"/>
      <c r="C1033" s="58"/>
      <c r="D1033" s="58"/>
      <c r="E1033" s="58"/>
      <c r="F1033" s="58"/>
      <c r="G1033" s="58"/>
      <c r="H1033" s="58"/>
      <c r="I1033" s="58"/>
      <c r="J1033" s="58"/>
      <c r="K1033" s="42"/>
      <c r="L1033" s="42"/>
      <c r="M1033" s="58"/>
      <c r="N1033" s="58"/>
      <c r="O1033" s="58"/>
    </row>
    <row r="1034" spans="2:15" ht="24.95" customHeight="1" x14ac:dyDescent="0.2">
      <c r="B1034" s="58"/>
      <c r="C1034" s="58"/>
      <c r="D1034" s="58"/>
      <c r="E1034" s="58"/>
      <c r="F1034" s="58"/>
      <c r="G1034" s="58"/>
      <c r="H1034" s="58"/>
      <c r="I1034" s="58"/>
      <c r="J1034" s="58"/>
      <c r="K1034" s="42"/>
      <c r="L1034" s="42"/>
      <c r="M1034" s="58"/>
      <c r="N1034" s="58"/>
      <c r="O1034" s="58"/>
    </row>
    <row r="1035" spans="2:15" ht="24.95" customHeight="1" x14ac:dyDescent="0.2">
      <c r="B1035" s="58"/>
      <c r="C1035" s="58"/>
      <c r="D1035" s="58"/>
      <c r="E1035" s="58"/>
      <c r="F1035" s="58"/>
      <c r="G1035" s="58"/>
      <c r="H1035" s="58"/>
      <c r="I1035" s="58"/>
      <c r="J1035" s="58"/>
      <c r="K1035" s="42"/>
      <c r="L1035" s="42"/>
      <c r="M1035" s="58"/>
      <c r="N1035" s="58"/>
      <c r="O1035" s="58"/>
    </row>
    <row r="1036" spans="2:15" ht="24.95" customHeight="1" x14ac:dyDescent="0.2">
      <c r="B1036" s="58"/>
      <c r="C1036" s="58"/>
      <c r="D1036" s="58"/>
      <c r="E1036" s="58"/>
      <c r="F1036" s="58"/>
      <c r="G1036" s="58"/>
      <c r="H1036" s="58"/>
      <c r="I1036" s="58"/>
      <c r="J1036" s="58"/>
      <c r="K1036" s="42"/>
      <c r="L1036" s="42"/>
      <c r="M1036" s="58"/>
      <c r="N1036" s="58"/>
      <c r="O1036" s="58"/>
    </row>
    <row r="1037" spans="2:15" ht="24.95" customHeight="1" x14ac:dyDescent="0.2">
      <c r="B1037" s="58"/>
      <c r="C1037" s="58"/>
      <c r="D1037" s="58"/>
      <c r="E1037" s="58"/>
      <c r="F1037" s="58"/>
      <c r="G1037" s="58"/>
      <c r="H1037" s="58"/>
      <c r="I1037" s="58"/>
      <c r="J1037" s="58"/>
      <c r="K1037" s="42"/>
      <c r="L1037" s="42"/>
      <c r="M1037" s="58"/>
      <c r="N1037" s="58"/>
      <c r="O1037" s="58"/>
    </row>
    <row r="1038" spans="2:15" ht="24.95" customHeight="1" x14ac:dyDescent="0.2">
      <c r="B1038" s="58"/>
      <c r="C1038" s="58"/>
      <c r="D1038" s="58"/>
      <c r="E1038" s="58"/>
      <c r="F1038" s="58"/>
      <c r="G1038" s="58"/>
      <c r="H1038" s="58"/>
      <c r="I1038" s="58"/>
      <c r="J1038" s="58"/>
      <c r="K1038" s="42"/>
      <c r="L1038" s="42"/>
      <c r="M1038" s="58"/>
      <c r="N1038" s="58"/>
      <c r="O1038" s="58"/>
    </row>
    <row r="1039" spans="2:15" ht="24.95" customHeight="1" x14ac:dyDescent="0.2">
      <c r="B1039" s="58"/>
      <c r="C1039" s="58"/>
      <c r="D1039" s="58"/>
      <c r="E1039" s="58"/>
      <c r="F1039" s="58"/>
      <c r="G1039" s="58"/>
      <c r="H1039" s="58"/>
      <c r="I1039" s="58"/>
      <c r="J1039" s="58"/>
      <c r="K1039" s="42"/>
      <c r="L1039" s="42"/>
      <c r="M1039" s="58"/>
      <c r="N1039" s="58"/>
      <c r="O1039" s="58"/>
    </row>
    <row r="1040" spans="2:15" ht="24.95" customHeight="1" x14ac:dyDescent="0.2">
      <c r="B1040" s="58"/>
      <c r="C1040" s="58"/>
      <c r="D1040" s="58"/>
      <c r="E1040" s="58"/>
      <c r="F1040" s="58"/>
      <c r="G1040" s="58"/>
      <c r="H1040" s="58"/>
      <c r="I1040" s="58"/>
      <c r="J1040" s="58"/>
      <c r="K1040" s="42"/>
      <c r="L1040" s="42"/>
      <c r="M1040" s="58"/>
      <c r="N1040" s="58"/>
      <c r="O1040" s="58"/>
    </row>
    <row r="1041" spans="2:15" ht="24.95" customHeight="1" x14ac:dyDescent="0.2">
      <c r="B1041" s="58"/>
      <c r="C1041" s="58"/>
      <c r="D1041" s="58"/>
      <c r="E1041" s="58"/>
      <c r="F1041" s="58"/>
      <c r="G1041" s="58"/>
      <c r="H1041" s="58"/>
      <c r="I1041" s="58"/>
      <c r="J1041" s="58"/>
      <c r="K1041" s="42"/>
      <c r="L1041" s="42"/>
      <c r="M1041" s="58"/>
      <c r="N1041" s="58"/>
      <c r="O1041" s="58"/>
    </row>
    <row r="1042" spans="2:15" ht="24.95" customHeight="1" x14ac:dyDescent="0.2">
      <c r="B1042" s="58"/>
      <c r="C1042" s="58"/>
      <c r="D1042" s="58"/>
      <c r="E1042" s="58"/>
      <c r="F1042" s="58"/>
      <c r="G1042" s="58"/>
      <c r="H1042" s="58"/>
      <c r="I1042" s="58"/>
      <c r="J1042" s="58"/>
      <c r="K1042" s="42"/>
      <c r="L1042" s="42"/>
      <c r="M1042" s="58"/>
      <c r="N1042" s="58"/>
      <c r="O1042" s="58"/>
    </row>
    <row r="1043" spans="2:15" ht="24.95" customHeight="1" x14ac:dyDescent="0.2">
      <c r="B1043" s="58"/>
      <c r="C1043" s="58"/>
      <c r="D1043" s="58"/>
      <c r="E1043" s="58"/>
      <c r="F1043" s="58"/>
      <c r="G1043" s="58"/>
      <c r="H1043" s="58"/>
      <c r="I1043" s="58"/>
      <c r="J1043" s="58"/>
      <c r="K1043" s="42"/>
      <c r="L1043" s="42"/>
      <c r="M1043" s="58"/>
      <c r="N1043" s="58"/>
      <c r="O1043" s="58"/>
    </row>
    <row r="1044" spans="2:15" ht="24.95" customHeight="1" x14ac:dyDescent="0.2">
      <c r="B1044" s="58"/>
      <c r="C1044" s="58"/>
      <c r="D1044" s="58"/>
      <c r="E1044" s="58"/>
      <c r="F1044" s="58"/>
      <c r="G1044" s="58"/>
      <c r="H1044" s="58"/>
      <c r="I1044" s="58"/>
      <c r="J1044" s="58"/>
      <c r="K1044" s="42"/>
      <c r="L1044" s="42"/>
      <c r="M1044" s="58"/>
      <c r="N1044" s="58"/>
      <c r="O1044" s="58"/>
    </row>
    <row r="1045" spans="2:15" ht="24.95" customHeight="1" x14ac:dyDescent="0.2">
      <c r="B1045" s="58"/>
      <c r="C1045" s="58"/>
      <c r="D1045" s="58"/>
      <c r="E1045" s="58"/>
      <c r="F1045" s="58"/>
      <c r="G1045" s="58"/>
      <c r="H1045" s="58"/>
      <c r="I1045" s="58"/>
      <c r="J1045" s="58"/>
      <c r="K1045" s="42"/>
      <c r="L1045" s="42"/>
      <c r="M1045" s="58"/>
      <c r="N1045" s="58"/>
      <c r="O1045" s="58"/>
    </row>
    <row r="1046" spans="2:15" ht="24.95" customHeight="1" x14ac:dyDescent="0.2">
      <c r="B1046" s="58"/>
      <c r="C1046" s="58"/>
      <c r="D1046" s="58"/>
      <c r="E1046" s="58"/>
      <c r="F1046" s="58"/>
      <c r="G1046" s="58"/>
      <c r="H1046" s="58"/>
      <c r="I1046" s="58"/>
      <c r="J1046" s="58"/>
      <c r="K1046" s="42"/>
      <c r="L1046" s="42"/>
      <c r="M1046" s="58"/>
      <c r="N1046" s="58"/>
      <c r="O1046" s="58"/>
    </row>
    <row r="1047" spans="2:15" ht="24.95" customHeight="1" x14ac:dyDescent="0.2">
      <c r="B1047" s="58"/>
      <c r="C1047" s="58"/>
      <c r="D1047" s="58"/>
      <c r="E1047" s="58"/>
      <c r="F1047" s="58"/>
      <c r="G1047" s="58"/>
      <c r="H1047" s="58"/>
      <c r="I1047" s="58"/>
      <c r="J1047" s="58"/>
      <c r="K1047" s="42"/>
      <c r="L1047" s="42"/>
      <c r="M1047" s="58"/>
      <c r="N1047" s="58"/>
      <c r="O1047" s="58"/>
    </row>
    <row r="1048" spans="2:15" ht="24.95" customHeight="1" x14ac:dyDescent="0.2">
      <c r="B1048" s="58"/>
      <c r="C1048" s="58"/>
      <c r="D1048" s="58"/>
      <c r="E1048" s="58"/>
      <c r="F1048" s="58"/>
      <c r="G1048" s="58"/>
      <c r="H1048" s="58"/>
      <c r="I1048" s="58"/>
      <c r="J1048" s="58"/>
      <c r="K1048" s="42"/>
      <c r="L1048" s="42"/>
      <c r="M1048" s="58"/>
      <c r="N1048" s="58"/>
      <c r="O1048" s="58"/>
    </row>
    <row r="1049" spans="2:15" ht="24.95" customHeight="1" x14ac:dyDescent="0.2">
      <c r="B1049" s="42"/>
      <c r="C1049" s="42"/>
      <c r="D1049" s="42"/>
      <c r="E1049" s="42"/>
      <c r="F1049" s="42"/>
      <c r="G1049" s="42"/>
      <c r="H1049" s="42"/>
      <c r="I1049" s="42"/>
      <c r="J1049" s="42"/>
      <c r="K1049" s="42"/>
      <c r="L1049" s="42"/>
      <c r="M1049" s="58"/>
      <c r="N1049" s="58"/>
      <c r="O1049" s="58"/>
    </row>
    <row r="1050" spans="2:15" ht="24.95" customHeight="1" x14ac:dyDescent="0.2">
      <c r="B1050" s="42"/>
      <c r="C1050" s="42"/>
      <c r="D1050" s="42"/>
      <c r="E1050" s="42"/>
      <c r="F1050" s="42"/>
      <c r="G1050" s="42"/>
      <c r="H1050" s="42"/>
      <c r="I1050" s="42"/>
      <c r="J1050" s="42"/>
      <c r="K1050" s="42"/>
      <c r="L1050" s="42"/>
      <c r="M1050" s="58"/>
      <c r="N1050" s="58"/>
      <c r="O1050" s="58"/>
    </row>
    <row r="1051" spans="2:15" ht="24.95" customHeight="1" x14ac:dyDescent="0.2">
      <c r="B1051" s="42"/>
      <c r="C1051" s="42"/>
      <c r="D1051" s="42"/>
      <c r="E1051" s="42"/>
      <c r="F1051" s="42"/>
      <c r="G1051" s="42"/>
      <c r="H1051" s="42"/>
      <c r="I1051" s="42"/>
      <c r="J1051" s="42"/>
      <c r="K1051" s="42"/>
      <c r="L1051" s="42"/>
      <c r="M1051" s="58"/>
      <c r="N1051" s="58"/>
      <c r="O1051" s="58"/>
    </row>
    <row r="1052" spans="2:15" ht="24.95" customHeight="1" x14ac:dyDescent="0.2">
      <c r="B1052" s="42"/>
      <c r="C1052" s="42"/>
      <c r="D1052" s="42"/>
      <c r="E1052" s="42"/>
      <c r="F1052" s="42"/>
      <c r="G1052" s="42"/>
      <c r="H1052" s="42"/>
      <c r="I1052" s="42"/>
      <c r="J1052" s="42"/>
      <c r="K1052" s="42"/>
      <c r="L1052" s="42"/>
      <c r="M1052" s="58"/>
      <c r="N1052" s="58"/>
      <c r="O1052" s="58"/>
    </row>
    <row r="1053" spans="2:15" ht="24.95" customHeight="1" x14ac:dyDescent="0.2">
      <c r="B1053" s="42"/>
      <c r="C1053" s="42"/>
      <c r="D1053" s="42"/>
      <c r="E1053" s="42"/>
      <c r="F1053" s="42"/>
      <c r="G1053" s="42"/>
      <c r="H1053" s="42"/>
      <c r="I1053" s="42"/>
      <c r="J1053" s="42"/>
      <c r="K1053" s="42"/>
      <c r="L1053" s="42"/>
      <c r="M1053" s="58"/>
      <c r="N1053" s="58"/>
      <c r="O1053" s="58"/>
    </row>
    <row r="1054" spans="2:15" ht="24.95" customHeight="1" x14ac:dyDescent="0.2">
      <c r="B1054" s="42"/>
      <c r="C1054" s="42"/>
      <c r="D1054" s="42"/>
      <c r="E1054" s="42"/>
      <c r="F1054" s="42"/>
      <c r="G1054" s="42"/>
      <c r="H1054" s="42"/>
      <c r="I1054" s="42"/>
      <c r="J1054" s="42"/>
      <c r="K1054" s="42"/>
      <c r="L1054" s="42"/>
      <c r="M1054" s="58"/>
      <c r="N1054" s="58"/>
      <c r="O1054" s="58"/>
    </row>
    <row r="1055" spans="2:15" ht="24.95" customHeight="1" x14ac:dyDescent="0.2">
      <c r="B1055" s="42"/>
      <c r="C1055" s="42"/>
      <c r="D1055" s="42"/>
      <c r="E1055" s="42"/>
      <c r="F1055" s="42"/>
      <c r="G1055" s="42"/>
      <c r="H1055" s="42"/>
      <c r="I1055" s="42"/>
      <c r="J1055" s="42"/>
      <c r="K1055" s="42"/>
      <c r="L1055" s="42"/>
      <c r="M1055" s="58"/>
      <c r="N1055" s="58"/>
      <c r="O1055" s="58"/>
    </row>
    <row r="1056" spans="2:15" ht="24.95" customHeight="1" x14ac:dyDescent="0.2">
      <c r="B1056" s="42"/>
      <c r="C1056" s="42"/>
      <c r="D1056" s="42"/>
      <c r="E1056" s="42"/>
      <c r="F1056" s="42"/>
      <c r="G1056" s="42"/>
      <c r="H1056" s="42"/>
      <c r="I1056" s="42"/>
      <c r="J1056" s="42"/>
      <c r="K1056" s="42"/>
      <c r="L1056" s="42"/>
      <c r="M1056" s="58"/>
      <c r="N1056" s="58"/>
      <c r="O1056" s="58"/>
    </row>
    <row r="1057" spans="2:14" ht="24.95" customHeight="1" x14ac:dyDescent="0.2">
      <c r="B1057" s="42"/>
      <c r="C1057" s="42"/>
      <c r="D1057" s="42"/>
      <c r="E1057" s="42"/>
      <c r="F1057" s="42"/>
      <c r="G1057" s="42"/>
      <c r="H1057" s="42"/>
      <c r="I1057" s="42"/>
      <c r="J1057" s="42"/>
      <c r="K1057" s="42"/>
      <c r="M1057" s="22">
        <v>13</v>
      </c>
      <c r="N1057" s="58"/>
    </row>
    <row r="1058" spans="2:14" ht="25.5" customHeight="1" x14ac:dyDescent="0.2">
      <c r="B1058" s="255" t="s">
        <v>122</v>
      </c>
      <c r="C1058" s="255"/>
      <c r="D1058" s="255"/>
      <c r="E1058" s="255"/>
      <c r="F1058" s="255"/>
      <c r="G1058" s="255"/>
      <c r="H1058" s="255"/>
      <c r="I1058" s="255"/>
      <c r="J1058" s="255"/>
      <c r="K1058" s="255"/>
      <c r="L1058" s="255"/>
      <c r="M1058" s="255"/>
    </row>
    <row r="1059" spans="2:14" ht="15" customHeight="1" x14ac:dyDescent="0.2">
      <c r="B1059" s="65"/>
      <c r="C1059" s="65"/>
      <c r="D1059" s="65"/>
      <c r="E1059" s="65"/>
      <c r="F1059" s="65"/>
      <c r="G1059" s="65"/>
      <c r="H1059" s="65"/>
      <c r="I1059" s="65"/>
      <c r="J1059" s="65"/>
      <c r="K1059" s="65"/>
      <c r="L1059" s="65"/>
    </row>
    <row r="1060" spans="2:14" ht="25.5" customHeight="1" x14ac:dyDescent="0.2">
      <c r="B1060" s="255" t="s">
        <v>118</v>
      </c>
      <c r="C1060" s="255"/>
      <c r="D1060" s="255"/>
      <c r="E1060" s="255"/>
      <c r="F1060" s="255"/>
      <c r="G1060" s="255"/>
      <c r="H1060" s="255"/>
      <c r="I1060" s="255"/>
      <c r="J1060" s="255"/>
      <c r="K1060" s="255"/>
      <c r="L1060" s="255"/>
      <c r="M1060" s="255"/>
    </row>
    <row r="1061" spans="2:14" s="13" customFormat="1" ht="15" customHeight="1" x14ac:dyDescent="0.2">
      <c r="B1061" s="149"/>
      <c r="C1061" s="149"/>
      <c r="D1061" s="149"/>
      <c r="E1061" s="149"/>
      <c r="F1061" s="149"/>
      <c r="G1061" s="149"/>
    </row>
    <row r="1062" spans="2:14" ht="24.95" customHeight="1" x14ac:dyDescent="0.2">
      <c r="B1062" s="266" t="s">
        <v>58</v>
      </c>
      <c r="C1062" s="266"/>
      <c r="D1062" s="266"/>
      <c r="E1062" s="266"/>
      <c r="F1062" s="266"/>
      <c r="G1062" s="266"/>
      <c r="H1062" s="266"/>
      <c r="I1062" s="266"/>
      <c r="J1062" s="266"/>
    </row>
    <row r="1063" spans="2:14" ht="24.95" customHeight="1" x14ac:dyDescent="0.2">
      <c r="B1063" s="299" t="s">
        <v>36</v>
      </c>
      <c r="C1063" s="264" t="s">
        <v>47</v>
      </c>
      <c r="D1063" s="264"/>
      <c r="E1063" s="264"/>
      <c r="F1063" s="264" t="s">
        <v>48</v>
      </c>
      <c r="G1063" s="264"/>
      <c r="H1063" s="264"/>
      <c r="I1063" s="135" t="s">
        <v>52</v>
      </c>
      <c r="J1063" s="137" t="s">
        <v>53</v>
      </c>
      <c r="M1063" s="44"/>
    </row>
    <row r="1064" spans="2:14" ht="24.95" customHeight="1" x14ac:dyDescent="0.2">
      <c r="B1064" s="300"/>
      <c r="C1064" s="133" t="s">
        <v>66</v>
      </c>
      <c r="D1064" s="133" t="s">
        <v>67</v>
      </c>
      <c r="E1064" s="183" t="s">
        <v>68</v>
      </c>
      <c r="F1064" s="133" t="s">
        <v>69</v>
      </c>
      <c r="G1064" s="133" t="s">
        <v>70</v>
      </c>
      <c r="H1064" s="134" t="s">
        <v>71</v>
      </c>
      <c r="I1064" s="136" t="s">
        <v>85</v>
      </c>
      <c r="J1064" s="138" t="s">
        <v>86</v>
      </c>
      <c r="K1064" s="19"/>
      <c r="M1064" s="44"/>
    </row>
    <row r="1065" spans="2:14" ht="24.95" customHeight="1" x14ac:dyDescent="0.2">
      <c r="B1065" s="131" t="s">
        <v>114</v>
      </c>
      <c r="C1065" s="245">
        <v>373</v>
      </c>
      <c r="D1065" s="245">
        <v>225</v>
      </c>
      <c r="E1065" s="235">
        <v>598</v>
      </c>
      <c r="F1065" s="245">
        <v>754</v>
      </c>
      <c r="G1065" s="245">
        <v>424</v>
      </c>
      <c r="H1065" s="236">
        <v>1178</v>
      </c>
      <c r="I1065" s="237">
        <v>7.8382838299999993E-2</v>
      </c>
      <c r="J1065" s="238">
        <v>1.9698996655518</v>
      </c>
      <c r="K1065" s="46"/>
      <c r="M1065" s="44"/>
    </row>
    <row r="1066" spans="2:14" ht="24.95" customHeight="1" x14ac:dyDescent="0.2">
      <c r="B1066" s="131" t="s">
        <v>5</v>
      </c>
      <c r="C1066" s="245">
        <v>2254</v>
      </c>
      <c r="D1066" s="245">
        <v>3716</v>
      </c>
      <c r="E1066" s="235">
        <v>5970</v>
      </c>
      <c r="F1066" s="245">
        <v>3873</v>
      </c>
      <c r="G1066" s="245">
        <v>3798</v>
      </c>
      <c r="H1066" s="236">
        <v>7671</v>
      </c>
      <c r="I1066" s="237">
        <v>0.1508942469</v>
      </c>
      <c r="J1066" s="238">
        <v>1.2849246231156</v>
      </c>
      <c r="K1066" s="46"/>
      <c r="M1066" s="44"/>
    </row>
    <row r="1067" spans="2:14" ht="24.95" customHeight="1" x14ac:dyDescent="0.2">
      <c r="B1067" s="131" t="s">
        <v>22</v>
      </c>
      <c r="C1067" s="245">
        <v>2654</v>
      </c>
      <c r="D1067" s="245">
        <v>4547</v>
      </c>
      <c r="E1067" s="235">
        <v>7201</v>
      </c>
      <c r="F1067" s="245">
        <v>3069</v>
      </c>
      <c r="G1067" s="245">
        <v>4574</v>
      </c>
      <c r="H1067" s="236">
        <v>7643</v>
      </c>
      <c r="I1067" s="237">
        <v>0.20274031009999999</v>
      </c>
      <c r="J1067" s="238">
        <v>1.0613803638384001</v>
      </c>
      <c r="K1067" s="46"/>
      <c r="M1067" s="44"/>
    </row>
    <row r="1068" spans="2:14" ht="24.95" customHeight="1" x14ac:dyDescent="0.2">
      <c r="B1068" s="131" t="s">
        <v>7</v>
      </c>
      <c r="C1068" s="245">
        <v>1539</v>
      </c>
      <c r="D1068" s="245">
        <v>2713</v>
      </c>
      <c r="E1068" s="235">
        <v>4252</v>
      </c>
      <c r="F1068" s="245">
        <v>1799</v>
      </c>
      <c r="G1068" s="245">
        <v>2713</v>
      </c>
      <c r="H1068" s="236">
        <v>4512</v>
      </c>
      <c r="I1068" s="237">
        <v>0.25811014139999999</v>
      </c>
      <c r="J1068" s="238">
        <v>1.0611476952023</v>
      </c>
      <c r="K1068" s="46"/>
      <c r="M1068" s="44"/>
    </row>
    <row r="1069" spans="2:14" ht="24.95" customHeight="1" x14ac:dyDescent="0.2">
      <c r="B1069" s="131" t="s">
        <v>8</v>
      </c>
      <c r="C1069" s="245">
        <v>1205</v>
      </c>
      <c r="D1069" s="245">
        <v>390</v>
      </c>
      <c r="E1069" s="235">
        <v>1595</v>
      </c>
      <c r="F1069" s="245">
        <v>1284</v>
      </c>
      <c r="G1069" s="245">
        <v>463</v>
      </c>
      <c r="H1069" s="236">
        <v>1747</v>
      </c>
      <c r="I1069" s="237">
        <v>0.21165266569999999</v>
      </c>
      <c r="J1069" s="238">
        <v>1.0952978056425999</v>
      </c>
      <c r="K1069" s="46"/>
      <c r="M1069" s="44"/>
    </row>
    <row r="1070" spans="2:14" ht="24.95" customHeight="1" x14ac:dyDescent="0.2">
      <c r="B1070" s="131" t="s">
        <v>9</v>
      </c>
      <c r="C1070" s="245">
        <v>524</v>
      </c>
      <c r="D1070" s="245">
        <v>0</v>
      </c>
      <c r="E1070" s="235">
        <v>524</v>
      </c>
      <c r="F1070" s="245">
        <v>1010</v>
      </c>
      <c r="G1070" s="245">
        <v>0</v>
      </c>
      <c r="H1070" s="236">
        <v>1010</v>
      </c>
      <c r="I1070" s="237">
        <v>5.0758768400000001E-2</v>
      </c>
      <c r="J1070" s="238">
        <v>1.9274809160305</v>
      </c>
      <c r="K1070" s="46"/>
      <c r="M1070" s="44"/>
    </row>
    <row r="1071" spans="2:14" ht="24.95" customHeight="1" x14ac:dyDescent="0.2">
      <c r="B1071" s="131" t="s">
        <v>10</v>
      </c>
      <c r="C1071" s="245">
        <v>143</v>
      </c>
      <c r="D1071" s="245">
        <v>2</v>
      </c>
      <c r="E1071" s="235">
        <v>145</v>
      </c>
      <c r="F1071" s="245">
        <v>226</v>
      </c>
      <c r="G1071" s="245">
        <v>2</v>
      </c>
      <c r="H1071" s="236">
        <v>228</v>
      </c>
      <c r="I1071" s="237">
        <v>3.38018889E-2</v>
      </c>
      <c r="J1071" s="238">
        <v>1.5724137931033999</v>
      </c>
      <c r="K1071" s="46"/>
      <c r="M1071" s="44"/>
    </row>
    <row r="1072" spans="2:14" ht="24.95" customHeight="1" x14ac:dyDescent="0.2">
      <c r="B1072" s="131" t="s">
        <v>11</v>
      </c>
      <c r="C1072" s="245">
        <v>99</v>
      </c>
      <c r="D1072" s="245">
        <v>0</v>
      </c>
      <c r="E1072" s="235">
        <v>99</v>
      </c>
      <c r="F1072" s="245">
        <v>101</v>
      </c>
      <c r="G1072" s="245">
        <v>0</v>
      </c>
      <c r="H1072" s="236">
        <v>101</v>
      </c>
      <c r="I1072" s="237">
        <v>2.5070921999999999E-2</v>
      </c>
      <c r="J1072" s="238">
        <v>1.0202020202019999</v>
      </c>
      <c r="K1072" s="46"/>
      <c r="M1072" s="47"/>
    </row>
    <row r="1073" spans="2:14" ht="24.95" customHeight="1" x14ac:dyDescent="0.2">
      <c r="B1073" s="131" t="s">
        <v>12</v>
      </c>
      <c r="C1073" s="245">
        <v>464</v>
      </c>
      <c r="D1073" s="245">
        <v>397</v>
      </c>
      <c r="E1073" s="235">
        <v>861</v>
      </c>
      <c r="F1073" s="245">
        <v>464</v>
      </c>
      <c r="G1073" s="245">
        <v>397</v>
      </c>
      <c r="H1073" s="236">
        <v>861</v>
      </c>
      <c r="I1073" s="237">
        <v>0.1781870861</v>
      </c>
      <c r="J1073" s="238">
        <v>1</v>
      </c>
      <c r="K1073" s="46"/>
      <c r="M1073" s="47"/>
    </row>
    <row r="1074" spans="2:14" ht="24.95" customHeight="1" x14ac:dyDescent="0.2">
      <c r="B1074" s="132" t="s">
        <v>14</v>
      </c>
      <c r="C1074" s="226">
        <v>9255</v>
      </c>
      <c r="D1074" s="226">
        <v>11990</v>
      </c>
      <c r="E1074" s="239">
        <v>21245</v>
      </c>
      <c r="F1074" s="226">
        <v>12580</v>
      </c>
      <c r="G1074" s="226">
        <v>12371</v>
      </c>
      <c r="H1074" s="240">
        <v>24951</v>
      </c>
      <c r="I1074" s="241">
        <v>0.15139894670000001</v>
      </c>
      <c r="J1074" s="242">
        <v>1.1744410449517999</v>
      </c>
      <c r="M1074" s="47"/>
    </row>
    <row r="1075" spans="2:14" ht="24.95" customHeight="1" x14ac:dyDescent="0.2">
      <c r="B1075" s="211"/>
      <c r="C1075" s="53"/>
      <c r="D1075" s="53"/>
      <c r="E1075" s="54"/>
      <c r="F1075" s="53"/>
      <c r="G1075" s="53"/>
      <c r="H1075" s="54"/>
      <c r="I1075" s="62"/>
      <c r="J1075" s="63"/>
      <c r="K1075" s="67"/>
      <c r="L1075" s="67"/>
      <c r="M1075" s="66"/>
      <c r="N1075" s="19"/>
    </row>
    <row r="1076" spans="2:14" ht="24.95" customHeight="1" x14ac:dyDescent="0.2">
      <c r="B1076" s="70"/>
      <c r="C1076" s="70"/>
      <c r="D1076" s="70"/>
      <c r="E1076" s="70"/>
      <c r="F1076" s="70"/>
      <c r="G1076" s="70"/>
      <c r="H1076" s="70"/>
      <c r="I1076" s="70"/>
      <c r="J1076" s="70"/>
      <c r="K1076" s="70"/>
      <c r="L1076" s="70"/>
      <c r="M1076" s="70"/>
      <c r="N1076" s="70"/>
    </row>
    <row r="1077" spans="2:14" ht="24.95" customHeight="1" x14ac:dyDescent="0.2">
      <c r="B1077" s="68"/>
      <c r="C1077" s="68"/>
      <c r="D1077" s="68"/>
      <c r="E1077" s="68"/>
      <c r="F1077" s="68"/>
      <c r="G1077" s="68"/>
      <c r="H1077" s="68"/>
      <c r="I1077" s="68"/>
      <c r="J1077" s="68"/>
      <c r="K1077" s="69"/>
      <c r="L1077" s="69"/>
      <c r="M1077" s="69"/>
      <c r="N1077" s="69"/>
    </row>
    <row r="1078" spans="2:14" ht="24.95" customHeight="1" x14ac:dyDescent="0.2">
      <c r="B1078" s="64"/>
      <c r="C1078" s="64"/>
      <c r="D1078" s="64"/>
      <c r="E1078" s="64"/>
      <c r="G1078" s="64"/>
      <c r="H1078" s="64"/>
      <c r="I1078" s="64"/>
      <c r="J1078" s="64"/>
    </row>
    <row r="1079" spans="2:14" ht="24.95" customHeight="1" x14ac:dyDescent="0.2">
      <c r="B1079" s="64"/>
      <c r="C1079" s="64"/>
      <c r="D1079" s="64"/>
      <c r="E1079" s="64"/>
      <c r="G1079" s="64"/>
      <c r="H1079" s="64"/>
      <c r="I1079" s="64"/>
      <c r="J1079" s="64"/>
    </row>
    <row r="1080" spans="2:14" ht="24.95" customHeight="1" x14ac:dyDescent="0.2">
      <c r="B1080" s="64"/>
      <c r="C1080" s="64"/>
      <c r="D1080" s="64"/>
      <c r="E1080" s="64"/>
      <c r="G1080" s="64"/>
      <c r="H1080" s="64"/>
      <c r="I1080" s="64"/>
      <c r="J1080" s="64"/>
    </row>
    <row r="1081" spans="2:14" ht="24.95" customHeight="1" x14ac:dyDescent="0.2">
      <c r="B1081" s="64"/>
      <c r="C1081" s="64"/>
      <c r="D1081" s="64"/>
      <c r="E1081" s="64"/>
      <c r="G1081" s="64"/>
      <c r="H1081" s="64"/>
      <c r="I1081" s="64"/>
      <c r="J1081" s="64"/>
    </row>
    <row r="1082" spans="2:14" ht="24.95" customHeight="1" x14ac:dyDescent="0.2">
      <c r="B1082" s="64"/>
      <c r="C1082" s="64"/>
      <c r="D1082" s="64"/>
      <c r="E1082" s="64"/>
      <c r="G1082" s="64"/>
      <c r="H1082" s="64"/>
      <c r="I1082" s="64"/>
      <c r="J1082" s="64"/>
    </row>
    <row r="1083" spans="2:14" ht="24.95" customHeight="1" x14ac:dyDescent="0.2">
      <c r="B1083" s="64"/>
      <c r="C1083" s="64"/>
      <c r="D1083" s="64"/>
      <c r="E1083" s="64"/>
      <c r="G1083" s="64"/>
      <c r="H1083" s="64"/>
      <c r="I1083" s="64"/>
      <c r="J1083" s="64"/>
    </row>
    <row r="1084" spans="2:14" ht="24.95" customHeight="1" x14ac:dyDescent="0.2">
      <c r="B1084" s="64"/>
      <c r="C1084" s="64"/>
      <c r="D1084" s="64"/>
      <c r="E1084" s="64"/>
      <c r="G1084" s="64"/>
      <c r="H1084" s="64"/>
      <c r="I1084" s="64"/>
      <c r="J1084" s="64"/>
    </row>
    <row r="1085" spans="2:14" ht="24.95" customHeight="1" x14ac:dyDescent="0.2">
      <c r="B1085" s="64"/>
      <c r="C1085" s="64"/>
      <c r="D1085" s="64"/>
      <c r="E1085" s="64"/>
      <c r="G1085" s="64"/>
      <c r="H1085" s="64"/>
      <c r="I1085" s="64"/>
      <c r="J1085" s="64"/>
    </row>
    <row r="1086" spans="2:14" ht="24.95" customHeight="1" x14ac:dyDescent="0.2">
      <c r="B1086" s="64"/>
      <c r="C1086" s="64"/>
      <c r="D1086" s="64"/>
      <c r="E1086" s="64"/>
      <c r="G1086" s="64"/>
      <c r="H1086" s="64"/>
      <c r="I1086" s="64"/>
      <c r="J1086" s="64"/>
    </row>
    <row r="1087" spans="2:14" ht="24.95" customHeight="1" x14ac:dyDescent="0.2">
      <c r="B1087" s="64"/>
      <c r="C1087" s="64"/>
      <c r="D1087" s="64"/>
      <c r="E1087" s="64"/>
      <c r="G1087" s="64"/>
      <c r="H1087" s="64"/>
      <c r="I1087" s="64"/>
      <c r="J1087" s="64"/>
    </row>
    <row r="1088" spans="2:14" ht="25.5" customHeight="1" x14ac:dyDescent="0.2">
      <c r="B1088" s="270" t="s">
        <v>169</v>
      </c>
      <c r="C1088" s="270"/>
      <c r="D1088" s="270"/>
      <c r="E1088" s="270"/>
      <c r="F1088" s="270"/>
      <c r="G1088" s="270"/>
      <c r="H1088" s="270"/>
      <c r="I1088" s="270"/>
      <c r="J1088" s="270"/>
      <c r="K1088" s="270"/>
      <c r="L1088" s="270"/>
      <c r="M1088" s="270"/>
    </row>
    <row r="1089" spans="2:15" ht="15" customHeight="1" x14ac:dyDescent="0.2">
      <c r="B1089" s="56"/>
      <c r="C1089" s="56"/>
      <c r="D1089" s="56"/>
      <c r="E1089" s="56"/>
      <c r="F1089" s="56"/>
      <c r="G1089" s="56"/>
    </row>
    <row r="1090" spans="2:15" ht="24.95" customHeight="1" x14ac:dyDescent="0.2">
      <c r="B1090" s="265" t="s">
        <v>13</v>
      </c>
      <c r="C1090" s="265"/>
      <c r="D1090" s="265"/>
      <c r="E1090" s="265"/>
      <c r="F1090" s="265"/>
      <c r="G1090" s="265"/>
      <c r="H1090" s="265"/>
      <c r="I1090" s="38"/>
      <c r="J1090" s="38"/>
      <c r="K1090" s="38"/>
      <c r="L1090" s="38"/>
      <c r="M1090" s="13"/>
      <c r="N1090" s="13"/>
      <c r="O1090" s="13"/>
    </row>
    <row r="1091" spans="2:15" ht="24.95" customHeight="1" x14ac:dyDescent="0.2">
      <c r="B1091" s="130" t="s">
        <v>35</v>
      </c>
      <c r="C1091" s="260" t="s">
        <v>62</v>
      </c>
      <c r="D1091" s="260"/>
      <c r="E1091" s="260" t="s">
        <v>63</v>
      </c>
      <c r="F1091" s="260"/>
      <c r="G1091" s="260" t="s">
        <v>0</v>
      </c>
      <c r="H1091" s="260"/>
      <c r="I1091" s="38"/>
      <c r="J1091" s="38"/>
      <c r="K1091" s="38"/>
      <c r="L1091" s="38"/>
      <c r="M1091" s="13"/>
      <c r="N1091" s="13"/>
      <c r="O1091" s="13"/>
    </row>
    <row r="1092" spans="2:15" ht="24.95" customHeight="1" x14ac:dyDescent="0.2">
      <c r="B1092" s="233" t="s">
        <v>176</v>
      </c>
      <c r="C1092" s="259">
        <v>3356</v>
      </c>
      <c r="D1092" s="259"/>
      <c r="E1092" s="259">
        <v>1677</v>
      </c>
      <c r="F1092" s="259"/>
      <c r="G1092" s="258">
        <v>5033</v>
      </c>
      <c r="H1092" s="269"/>
      <c r="I1092" s="38"/>
      <c r="J1092" s="38"/>
      <c r="K1092" s="38"/>
      <c r="L1092" s="38"/>
      <c r="M1092" s="13"/>
      <c r="N1092" s="13"/>
      <c r="O1092" s="13"/>
    </row>
    <row r="1093" spans="2:15" ht="24.95" customHeight="1" x14ac:dyDescent="0.2">
      <c r="B1093" s="233" t="s">
        <v>156</v>
      </c>
      <c r="C1093" s="256">
        <v>9255</v>
      </c>
      <c r="D1093" s="256"/>
      <c r="E1093" s="256">
        <v>11990</v>
      </c>
      <c r="F1093" s="256"/>
      <c r="G1093" s="258">
        <v>21245</v>
      </c>
      <c r="H1093" s="269"/>
      <c r="I1093" s="38"/>
      <c r="J1093" s="38"/>
      <c r="K1093" s="38"/>
      <c r="L1093" s="38"/>
      <c r="M1093" s="13"/>
      <c r="N1093" s="13"/>
      <c r="O1093" s="13"/>
    </row>
    <row r="1094" spans="2:15" ht="24.95" customHeight="1" x14ac:dyDescent="0.2">
      <c r="B1094" s="111" t="s">
        <v>43</v>
      </c>
      <c r="C1094" s="261">
        <f>(C1093-C1092)/C1092</f>
        <v>1.7577473182359953</v>
      </c>
      <c r="D1094" s="261"/>
      <c r="E1094" s="261">
        <f>(E1093-E1092)/E1092</f>
        <v>6.1496720333929638</v>
      </c>
      <c r="F1094" s="261"/>
      <c r="G1094" s="261">
        <f>(G1093-G1092)/G1092</f>
        <v>3.2211404728789987</v>
      </c>
      <c r="H1094" s="261"/>
      <c r="I1094" s="38"/>
      <c r="J1094" s="38"/>
      <c r="K1094" s="38"/>
      <c r="L1094" s="38"/>
      <c r="M1094" s="13"/>
      <c r="N1094" s="13"/>
      <c r="O1094" s="13"/>
    </row>
    <row r="1095" spans="2:15" ht="24.95" customHeight="1" x14ac:dyDescent="0.2"/>
    <row r="1096" spans="2:15" ht="24.95" customHeight="1" x14ac:dyDescent="0.2"/>
    <row r="1097" spans="2:15" ht="24.95" customHeight="1" x14ac:dyDescent="0.2"/>
    <row r="1098" spans="2:15" ht="24.95" customHeight="1" x14ac:dyDescent="0.2"/>
    <row r="1099" spans="2:15" ht="24.95" customHeight="1" x14ac:dyDescent="0.2"/>
    <row r="1100" spans="2:15" ht="24.95" customHeight="1" x14ac:dyDescent="0.2"/>
    <row r="1101" spans="2:15" ht="24.95" customHeight="1" x14ac:dyDescent="0.2"/>
    <row r="1102" spans="2:15" ht="24.95" customHeight="1" x14ac:dyDescent="0.2"/>
    <row r="1103" spans="2:15" ht="24.95" customHeight="1" x14ac:dyDescent="0.2"/>
    <row r="1104" spans="2:15" ht="24.95" customHeight="1" x14ac:dyDescent="0.2"/>
    <row r="1105" spans="2:12" ht="24.95" customHeight="1" x14ac:dyDescent="0.2"/>
    <row r="1106" spans="2:12" ht="24.95" customHeight="1" x14ac:dyDescent="0.2">
      <c r="B1106" s="42"/>
      <c r="C1106" s="42"/>
      <c r="D1106" s="42"/>
      <c r="E1106" s="42"/>
      <c r="F1106" s="42"/>
      <c r="G1106" s="42"/>
      <c r="H1106" s="42"/>
      <c r="I1106" s="42"/>
      <c r="J1106" s="42"/>
      <c r="K1106" s="42"/>
      <c r="L1106" s="42"/>
    </row>
    <row r="1107" spans="2:12" ht="24.95" customHeight="1" x14ac:dyDescent="0.2">
      <c r="B1107" s="267" t="s">
        <v>15</v>
      </c>
      <c r="C1107" s="267"/>
      <c r="D1107" s="267"/>
      <c r="E1107" s="267"/>
      <c r="F1107" s="267"/>
      <c r="G1107" s="267"/>
      <c r="H1107" s="267"/>
      <c r="I1107" s="267"/>
      <c r="J1107" s="267"/>
    </row>
    <row r="1108" spans="2:12" ht="24.95" customHeight="1" x14ac:dyDescent="0.2">
      <c r="B1108" s="139" t="s">
        <v>35</v>
      </c>
      <c r="C1108" s="262" t="s">
        <v>64</v>
      </c>
      <c r="D1108" s="262"/>
      <c r="E1108" s="262" t="s">
        <v>65</v>
      </c>
      <c r="F1108" s="262"/>
      <c r="G1108" s="262" t="s">
        <v>1</v>
      </c>
      <c r="H1108" s="262"/>
      <c r="I1108" s="262" t="s">
        <v>18</v>
      </c>
      <c r="J1108" s="262"/>
      <c r="L1108" s="39"/>
    </row>
    <row r="1109" spans="2:12" ht="24.95" customHeight="1" x14ac:dyDescent="0.2">
      <c r="B1109" s="233" t="s">
        <v>176</v>
      </c>
      <c r="C1109" s="308">
        <v>3792</v>
      </c>
      <c r="D1109" s="308"/>
      <c r="E1109" s="308">
        <v>3406</v>
      </c>
      <c r="F1109" s="308"/>
      <c r="G1109" s="258">
        <v>7198</v>
      </c>
      <c r="H1109" s="258"/>
      <c r="I1109" s="317">
        <v>6.9963487399999996E-2</v>
      </c>
      <c r="J1109" s="269"/>
    </row>
    <row r="1110" spans="2:12" ht="24.95" customHeight="1" x14ac:dyDescent="0.2">
      <c r="B1110" s="233" t="s">
        <v>156</v>
      </c>
      <c r="C1110" s="308">
        <v>12580</v>
      </c>
      <c r="D1110" s="308"/>
      <c r="E1110" s="308">
        <v>12371</v>
      </c>
      <c r="F1110" s="308"/>
      <c r="G1110" s="258">
        <v>24951</v>
      </c>
      <c r="H1110" s="258"/>
      <c r="I1110" s="317">
        <v>0.15139894670000001</v>
      </c>
      <c r="J1110" s="269"/>
    </row>
    <row r="1111" spans="2:12" ht="24.95" customHeight="1" x14ac:dyDescent="0.2">
      <c r="B1111" s="103" t="s">
        <v>43</v>
      </c>
      <c r="C1111" s="263">
        <f>(C1110-C1109)/C1109</f>
        <v>2.3175105485232068</v>
      </c>
      <c r="D1111" s="263"/>
      <c r="E1111" s="263">
        <f>(E1110-E1109)/E1109</f>
        <v>2.6321197886083381</v>
      </c>
      <c r="F1111" s="263"/>
      <c r="G1111" s="263">
        <f>(G1110-G1109)/G1109</f>
        <v>2.4663795498749654</v>
      </c>
      <c r="H1111" s="263"/>
      <c r="I1111" s="263">
        <f>(I1110-I1109)/I1109</f>
        <v>1.1639708414535097</v>
      </c>
      <c r="J1111" s="263"/>
    </row>
    <row r="1112" spans="2:12" ht="24.95" customHeight="1" x14ac:dyDescent="0.2"/>
    <row r="1113" spans="2:12" ht="24.95" customHeight="1" x14ac:dyDescent="0.2"/>
    <row r="1114" spans="2:12" ht="24.95" customHeight="1" x14ac:dyDescent="0.2"/>
    <row r="1115" spans="2:12" ht="24.95" customHeight="1" x14ac:dyDescent="0.2"/>
    <row r="1116" spans="2:12" ht="24.95" customHeight="1" x14ac:dyDescent="0.2"/>
    <row r="1117" spans="2:12" ht="24.95" customHeight="1" x14ac:dyDescent="0.2"/>
    <row r="1118" spans="2:12" ht="24.95" customHeight="1" x14ac:dyDescent="0.2"/>
    <row r="1119" spans="2:12" ht="24.95" customHeight="1" x14ac:dyDescent="0.2"/>
    <row r="1120" spans="2:12" ht="24.95" customHeight="1" x14ac:dyDescent="0.2"/>
    <row r="1121" spans="2:15" ht="24.95" customHeight="1" x14ac:dyDescent="0.2">
      <c r="M1121" s="22">
        <v>14</v>
      </c>
    </row>
    <row r="1122" spans="2:15" ht="25.5" customHeight="1" x14ac:dyDescent="0.2">
      <c r="B1122" s="286" t="s">
        <v>170</v>
      </c>
      <c r="C1122" s="286"/>
      <c r="D1122" s="286"/>
      <c r="E1122" s="286"/>
      <c r="F1122" s="286"/>
      <c r="G1122" s="286"/>
      <c r="H1122" s="286"/>
      <c r="I1122" s="286"/>
      <c r="J1122" s="286"/>
      <c r="K1122" s="286"/>
      <c r="L1122" s="286"/>
      <c r="M1122" s="286"/>
    </row>
    <row r="1123" spans="2:15" ht="15" customHeight="1" x14ac:dyDescent="0.2">
      <c r="B1123" s="56"/>
      <c r="C1123" s="56"/>
      <c r="D1123" s="56"/>
      <c r="E1123" s="56"/>
      <c r="F1123" s="56"/>
      <c r="G1123" s="56"/>
    </row>
    <row r="1124" spans="2:15" ht="24.95" customHeight="1" x14ac:dyDescent="0.2">
      <c r="B1124" s="265" t="s">
        <v>13</v>
      </c>
      <c r="C1124" s="265"/>
      <c r="D1124" s="265"/>
      <c r="E1124" s="265"/>
      <c r="F1124" s="265"/>
      <c r="G1124" s="265"/>
      <c r="H1124" s="265"/>
      <c r="I1124" s="38"/>
      <c r="J1124" s="38"/>
      <c r="K1124" s="38"/>
      <c r="L1124" s="38"/>
      <c r="M1124" s="13"/>
      <c r="N1124" s="13"/>
      <c r="O1124" s="13"/>
    </row>
    <row r="1125" spans="2:15" ht="24.95" customHeight="1" x14ac:dyDescent="0.2">
      <c r="B1125" s="130" t="s">
        <v>35</v>
      </c>
      <c r="C1125" s="260" t="s">
        <v>62</v>
      </c>
      <c r="D1125" s="260"/>
      <c r="E1125" s="260" t="s">
        <v>110</v>
      </c>
      <c r="F1125" s="260"/>
      <c r="G1125" s="260" t="s">
        <v>0</v>
      </c>
      <c r="H1125" s="260"/>
      <c r="I1125" s="38"/>
      <c r="J1125" s="38"/>
      <c r="K1125" s="38"/>
      <c r="L1125" s="38"/>
      <c r="M1125" s="13"/>
      <c r="N1125" s="13"/>
      <c r="O1125" s="13"/>
    </row>
    <row r="1126" spans="2:15" ht="24.95" customHeight="1" x14ac:dyDescent="0.2">
      <c r="B1126" s="233" t="s">
        <v>159</v>
      </c>
      <c r="C1126" s="308">
        <v>26605</v>
      </c>
      <c r="D1126" s="308"/>
      <c r="E1126" s="308">
        <v>9133</v>
      </c>
      <c r="F1126" s="308"/>
      <c r="G1126" s="258">
        <v>35738</v>
      </c>
      <c r="H1126" s="269"/>
      <c r="I1126" s="38"/>
      <c r="J1126" s="38"/>
      <c r="K1126" s="38"/>
      <c r="L1126" s="38"/>
      <c r="M1126" s="13"/>
      <c r="N1126" s="13"/>
      <c r="O1126" s="13"/>
    </row>
    <row r="1127" spans="2:15" ht="24.95" customHeight="1" x14ac:dyDescent="0.2">
      <c r="B1127" s="233" t="s">
        <v>160</v>
      </c>
      <c r="C1127" s="256">
        <v>43415</v>
      </c>
      <c r="D1127" s="256"/>
      <c r="E1127" s="256">
        <v>28517</v>
      </c>
      <c r="F1127" s="256"/>
      <c r="G1127" s="258">
        <v>71932</v>
      </c>
      <c r="H1127" s="269"/>
      <c r="I1127" s="38"/>
      <c r="J1127" s="38"/>
      <c r="K1127" s="38"/>
      <c r="L1127" s="38"/>
      <c r="M1127" s="13"/>
      <c r="N1127" s="13"/>
      <c r="O1127" s="13"/>
    </row>
    <row r="1128" spans="2:15" ht="24.95" customHeight="1" x14ac:dyDescent="0.2">
      <c r="B1128" s="111" t="s">
        <v>43</v>
      </c>
      <c r="C1128" s="261">
        <f>(C1127-C1126)/C1126</f>
        <v>0.63183612102988163</v>
      </c>
      <c r="D1128" s="261"/>
      <c r="E1128" s="261">
        <f>(E1127-E1126)/E1126</f>
        <v>2.1224132267601008</v>
      </c>
      <c r="F1128" s="261"/>
      <c r="G1128" s="261">
        <f>(G1127-G1126)/G1126</f>
        <v>1.0127595276736248</v>
      </c>
      <c r="H1128" s="261"/>
      <c r="I1128" s="38"/>
      <c r="J1128" s="38"/>
      <c r="K1128" s="38"/>
      <c r="L1128" s="38"/>
      <c r="M1128" s="13"/>
      <c r="N1128" s="13"/>
      <c r="O1128" s="13"/>
    </row>
    <row r="1129" spans="2:15" ht="24.95" customHeight="1" x14ac:dyDescent="0.2">
      <c r="B1129" s="37"/>
      <c r="C1129" s="38"/>
      <c r="D1129" s="38"/>
      <c r="E1129" s="38"/>
      <c r="F1129" s="57"/>
      <c r="G1129" s="37"/>
      <c r="H1129" s="37"/>
      <c r="I1129" s="38"/>
      <c r="J1129" s="38"/>
      <c r="K1129" s="38"/>
      <c r="L1129" s="38"/>
      <c r="M1129" s="13"/>
      <c r="N1129" s="13"/>
      <c r="O1129" s="13"/>
    </row>
    <row r="1130" spans="2:15" ht="24.95" customHeight="1" x14ac:dyDescent="0.2">
      <c r="B1130" s="37"/>
      <c r="C1130" s="38"/>
      <c r="D1130" s="38"/>
      <c r="E1130" s="38"/>
      <c r="F1130" s="57"/>
      <c r="G1130" s="37"/>
      <c r="H1130" s="37"/>
      <c r="I1130" s="38"/>
      <c r="J1130" s="38"/>
      <c r="K1130" s="38"/>
      <c r="L1130" s="38"/>
      <c r="M1130" s="13"/>
      <c r="N1130" s="13"/>
      <c r="O1130" s="13"/>
    </row>
    <row r="1131" spans="2:15" ht="24.95" customHeight="1" x14ac:dyDescent="0.2">
      <c r="B1131" s="37"/>
      <c r="C1131" s="38"/>
      <c r="D1131" s="38"/>
      <c r="E1131" s="38"/>
      <c r="F1131" s="57"/>
      <c r="G1131" s="37"/>
      <c r="H1131" s="37"/>
      <c r="I1131" s="38"/>
      <c r="J1131" s="38"/>
      <c r="K1131" s="38"/>
      <c r="L1131" s="38"/>
      <c r="M1131" s="13"/>
      <c r="N1131" s="13"/>
      <c r="O1131" s="13"/>
    </row>
    <row r="1132" spans="2:15" ht="24.95" customHeight="1" x14ac:dyDescent="0.2">
      <c r="B1132" s="37"/>
      <c r="C1132" s="38"/>
      <c r="D1132" s="38"/>
      <c r="E1132" s="38"/>
      <c r="F1132" s="57"/>
      <c r="G1132" s="37"/>
      <c r="H1132" s="37"/>
      <c r="I1132" s="38"/>
      <c r="J1132" s="38"/>
      <c r="K1132" s="38"/>
      <c r="L1132" s="38"/>
      <c r="M1132" s="13"/>
      <c r="N1132" s="13"/>
      <c r="O1132" s="13"/>
    </row>
    <row r="1133" spans="2:15" ht="24.95" customHeight="1" x14ac:dyDescent="0.2">
      <c r="B1133" s="37"/>
      <c r="C1133" s="38"/>
      <c r="D1133" s="38"/>
      <c r="E1133" s="38"/>
      <c r="F1133" s="57"/>
      <c r="G1133" s="37"/>
      <c r="H1133" s="37"/>
      <c r="I1133" s="38"/>
      <c r="J1133" s="38"/>
      <c r="K1133" s="38"/>
      <c r="L1133" s="38"/>
      <c r="M1133" s="13"/>
      <c r="N1133" s="13"/>
      <c r="O1133" s="13"/>
    </row>
    <row r="1134" spans="2:15" ht="24.95" customHeight="1" x14ac:dyDescent="0.2">
      <c r="B1134" s="37"/>
      <c r="C1134" s="38"/>
      <c r="D1134" s="38"/>
      <c r="E1134" s="38"/>
      <c r="F1134" s="57"/>
      <c r="G1134" s="37"/>
      <c r="H1134" s="37"/>
      <c r="I1134" s="38"/>
      <c r="J1134" s="38"/>
      <c r="K1134" s="38"/>
      <c r="L1134" s="38"/>
      <c r="M1134" s="13"/>
      <c r="N1134" s="13"/>
      <c r="O1134" s="13"/>
    </row>
    <row r="1135" spans="2:15" ht="24.95" customHeight="1" x14ac:dyDescent="0.2">
      <c r="B1135" s="37"/>
      <c r="C1135" s="38"/>
      <c r="D1135" s="38"/>
      <c r="E1135" s="38"/>
      <c r="F1135" s="57"/>
      <c r="G1135" s="37"/>
      <c r="H1135" s="37"/>
      <c r="I1135" s="38"/>
      <c r="J1135" s="38"/>
      <c r="K1135" s="38"/>
      <c r="L1135" s="38"/>
      <c r="M1135" s="13"/>
      <c r="N1135" s="13"/>
      <c r="O1135" s="13"/>
    </row>
    <row r="1136" spans="2:15" ht="24.95" customHeight="1" x14ac:dyDescent="0.2">
      <c r="B1136" s="148"/>
      <c r="C1136" s="148"/>
      <c r="D1136" s="148"/>
      <c r="E1136" s="148"/>
      <c r="F1136" s="148"/>
      <c r="G1136" s="148"/>
      <c r="H1136" s="148"/>
      <c r="I1136" s="148"/>
      <c r="J1136" s="148"/>
      <c r="K1136" s="148"/>
      <c r="L1136" s="148"/>
      <c r="M1136" s="58"/>
      <c r="N1136" s="58"/>
      <c r="O1136" s="58"/>
    </row>
    <row r="1137" spans="2:15" ht="24.95" customHeight="1" x14ac:dyDescent="0.2">
      <c r="B1137" s="58"/>
      <c r="C1137" s="58"/>
      <c r="D1137" s="58"/>
      <c r="E1137" s="58"/>
      <c r="F1137" s="58"/>
      <c r="G1137" s="58"/>
      <c r="H1137" s="58"/>
      <c r="I1137" s="58"/>
      <c r="J1137" s="58"/>
      <c r="K1137" s="58"/>
      <c r="L1137" s="58"/>
      <c r="M1137" s="58"/>
      <c r="N1137" s="58"/>
      <c r="O1137" s="58"/>
    </row>
    <row r="1138" spans="2:15" ht="24.95" customHeight="1" x14ac:dyDescent="0.2">
      <c r="B1138" s="58"/>
      <c r="C1138" s="58"/>
      <c r="D1138" s="58"/>
      <c r="E1138" s="58"/>
      <c r="F1138" s="58"/>
      <c r="G1138" s="58"/>
      <c r="H1138" s="58"/>
      <c r="I1138" s="58"/>
      <c r="J1138" s="58"/>
      <c r="K1138" s="58"/>
      <c r="L1138" s="58"/>
      <c r="M1138" s="58"/>
      <c r="N1138" s="58"/>
      <c r="O1138" s="58"/>
    </row>
    <row r="1139" spans="2:15" ht="24.95" customHeight="1" x14ac:dyDescent="0.2">
      <c r="B1139" s="58"/>
      <c r="C1139" s="58"/>
      <c r="D1139" s="58"/>
      <c r="E1139" s="58"/>
      <c r="F1139" s="58"/>
      <c r="G1139" s="58"/>
      <c r="H1139" s="58"/>
      <c r="I1139" s="58"/>
      <c r="J1139" s="58"/>
      <c r="K1139" s="58"/>
      <c r="L1139" s="58"/>
      <c r="M1139" s="58"/>
      <c r="N1139" s="58"/>
      <c r="O1139" s="58"/>
    </row>
    <row r="1140" spans="2:15" ht="24.95" customHeight="1" x14ac:dyDescent="0.2">
      <c r="B1140" s="58"/>
      <c r="C1140" s="58"/>
      <c r="D1140" s="58"/>
      <c r="E1140" s="58"/>
      <c r="F1140" s="58"/>
      <c r="G1140" s="58"/>
      <c r="H1140" s="58"/>
      <c r="I1140" s="58"/>
      <c r="J1140" s="58"/>
      <c r="K1140" s="58"/>
      <c r="L1140" s="58"/>
      <c r="M1140" s="58"/>
      <c r="N1140" s="58"/>
      <c r="O1140" s="58"/>
    </row>
    <row r="1141" spans="2:15" ht="24.95" customHeight="1" x14ac:dyDescent="0.2">
      <c r="B1141" s="58"/>
      <c r="C1141" s="58"/>
      <c r="D1141" s="58"/>
      <c r="E1141" s="58"/>
      <c r="F1141" s="58"/>
      <c r="G1141" s="58"/>
      <c r="H1141" s="58"/>
      <c r="I1141" s="58"/>
      <c r="J1141" s="58"/>
      <c r="K1141" s="58"/>
      <c r="L1141" s="58"/>
      <c r="M1141" s="58"/>
      <c r="N1141" s="58"/>
      <c r="O1141" s="58"/>
    </row>
    <row r="1142" spans="2:15" ht="24.95" customHeight="1" x14ac:dyDescent="0.2">
      <c r="B1142" s="58"/>
      <c r="C1142" s="58"/>
      <c r="D1142" s="58"/>
      <c r="E1142" s="58"/>
      <c r="F1142" s="58"/>
      <c r="G1142" s="58"/>
      <c r="H1142" s="58"/>
      <c r="I1142" s="58"/>
      <c r="J1142" s="58"/>
      <c r="K1142" s="58"/>
      <c r="L1142" s="58"/>
      <c r="M1142" s="58"/>
      <c r="N1142" s="58"/>
      <c r="O1142" s="58"/>
    </row>
    <row r="1143" spans="2:15" ht="24.95" customHeight="1" x14ac:dyDescent="0.2">
      <c r="B1143" s="58"/>
      <c r="C1143" s="58"/>
      <c r="D1143" s="58"/>
      <c r="E1143" s="58"/>
      <c r="F1143" s="58"/>
      <c r="G1143" s="58"/>
      <c r="H1143" s="58"/>
      <c r="I1143" s="58"/>
      <c r="J1143" s="58"/>
      <c r="K1143" s="58"/>
      <c r="L1143" s="58"/>
      <c r="M1143" s="58"/>
      <c r="N1143" s="58"/>
      <c r="O1143" s="58"/>
    </row>
    <row r="1144" spans="2:15" ht="24.95" customHeight="1" x14ac:dyDescent="0.2">
      <c r="B1144" s="58"/>
      <c r="C1144" s="58"/>
      <c r="D1144" s="58"/>
      <c r="E1144" s="58"/>
      <c r="F1144" s="58"/>
      <c r="G1144" s="58"/>
      <c r="H1144" s="58"/>
      <c r="I1144" s="58"/>
      <c r="J1144" s="58"/>
      <c r="K1144" s="58"/>
      <c r="L1144" s="58"/>
      <c r="M1144" s="58"/>
      <c r="N1144" s="58"/>
      <c r="O1144" s="58"/>
    </row>
    <row r="1145" spans="2:15" ht="24.95" customHeight="1" x14ac:dyDescent="0.2">
      <c r="B1145" s="58"/>
      <c r="C1145" s="58"/>
      <c r="D1145" s="58"/>
      <c r="E1145" s="58"/>
      <c r="F1145" s="58"/>
      <c r="G1145" s="58"/>
      <c r="H1145" s="58"/>
      <c r="I1145" s="58"/>
      <c r="J1145" s="58"/>
      <c r="K1145" s="58"/>
      <c r="L1145" s="58"/>
      <c r="M1145" s="58"/>
      <c r="N1145" s="58"/>
      <c r="O1145" s="58"/>
    </row>
    <row r="1146" spans="2:15" ht="24.95" customHeight="1" x14ac:dyDescent="0.2">
      <c r="B1146" s="58"/>
      <c r="C1146" s="58"/>
      <c r="D1146" s="58"/>
      <c r="E1146" s="58"/>
      <c r="F1146" s="58"/>
      <c r="G1146" s="58"/>
      <c r="H1146" s="58"/>
      <c r="I1146" s="58"/>
      <c r="J1146" s="58"/>
      <c r="K1146" s="58"/>
      <c r="L1146" s="58"/>
      <c r="M1146" s="58"/>
      <c r="N1146" s="58"/>
      <c r="O1146" s="58"/>
    </row>
    <row r="1147" spans="2:15" ht="24.95" customHeight="1" x14ac:dyDescent="0.2">
      <c r="B1147" s="58"/>
      <c r="C1147" s="58"/>
      <c r="D1147" s="58"/>
      <c r="E1147" s="58"/>
      <c r="F1147" s="58"/>
      <c r="G1147" s="58"/>
      <c r="H1147" s="58"/>
      <c r="I1147" s="58"/>
      <c r="J1147" s="58"/>
      <c r="K1147" s="58"/>
      <c r="L1147" s="58"/>
      <c r="M1147" s="58"/>
      <c r="N1147" s="58"/>
      <c r="O1147" s="58"/>
    </row>
    <row r="1148" spans="2:15" ht="24.95" customHeight="1" x14ac:dyDescent="0.2">
      <c r="B1148" s="58"/>
      <c r="C1148" s="58"/>
      <c r="D1148" s="58"/>
      <c r="E1148" s="58"/>
      <c r="F1148" s="58"/>
      <c r="G1148" s="58"/>
      <c r="H1148" s="58"/>
      <c r="I1148" s="58"/>
      <c r="J1148" s="58"/>
      <c r="K1148" s="58"/>
      <c r="L1148" s="58"/>
      <c r="M1148" s="58"/>
      <c r="N1148" s="58"/>
      <c r="O1148" s="58"/>
    </row>
    <row r="1149" spans="2:15" ht="24.95" customHeight="1" x14ac:dyDescent="0.2">
      <c r="B1149" s="58"/>
      <c r="C1149" s="58"/>
      <c r="D1149" s="58"/>
      <c r="E1149" s="58"/>
      <c r="F1149" s="58"/>
      <c r="G1149" s="58"/>
      <c r="H1149" s="58"/>
      <c r="I1149" s="58"/>
      <c r="J1149" s="58"/>
      <c r="K1149" s="58"/>
      <c r="L1149" s="58"/>
      <c r="M1149" s="58"/>
      <c r="N1149" s="58"/>
      <c r="O1149" s="58"/>
    </row>
    <row r="1150" spans="2:15" ht="24.95" customHeight="1" x14ac:dyDescent="0.2">
      <c r="B1150" s="267" t="s">
        <v>15</v>
      </c>
      <c r="C1150" s="267"/>
      <c r="D1150" s="267"/>
      <c r="E1150" s="267"/>
      <c r="F1150" s="267"/>
      <c r="G1150" s="267"/>
      <c r="H1150" s="267"/>
      <c r="I1150" s="267"/>
      <c r="J1150" s="267"/>
    </row>
    <row r="1151" spans="2:15" ht="24.95" customHeight="1" x14ac:dyDescent="0.2">
      <c r="B1151" s="139" t="s">
        <v>35</v>
      </c>
      <c r="C1151" s="262" t="s">
        <v>112</v>
      </c>
      <c r="D1151" s="262"/>
      <c r="E1151" s="262" t="s">
        <v>111</v>
      </c>
      <c r="F1151" s="262"/>
      <c r="G1151" s="262" t="s">
        <v>42</v>
      </c>
      <c r="H1151" s="262"/>
      <c r="I1151" s="262" t="s">
        <v>18</v>
      </c>
      <c r="J1151" s="262"/>
      <c r="L1151" s="39"/>
    </row>
    <row r="1152" spans="2:15" ht="24.95" customHeight="1" x14ac:dyDescent="0.2">
      <c r="B1152" s="233" t="s">
        <v>159</v>
      </c>
      <c r="C1152" s="308">
        <v>43635</v>
      </c>
      <c r="D1152" s="308"/>
      <c r="E1152" s="308">
        <v>12939</v>
      </c>
      <c r="F1152" s="308"/>
      <c r="G1152" s="258">
        <v>56574</v>
      </c>
      <c r="H1152" s="258"/>
      <c r="I1152" s="317">
        <v>8.1306020649187002E-2</v>
      </c>
      <c r="J1152" s="269"/>
    </row>
    <row r="1153" spans="2:15" ht="24.95" customHeight="1" x14ac:dyDescent="0.2">
      <c r="B1153" s="233" t="s">
        <v>160</v>
      </c>
      <c r="C1153" s="256">
        <v>74295</v>
      </c>
      <c r="D1153" s="256"/>
      <c r="E1153" s="256">
        <v>30574</v>
      </c>
      <c r="F1153" s="256"/>
      <c r="G1153" s="258">
        <v>104869</v>
      </c>
      <c r="H1153" s="258"/>
      <c r="I1153" s="257">
        <v>0.12394042648245999</v>
      </c>
      <c r="J1153" s="257"/>
    </row>
    <row r="1154" spans="2:15" ht="24.95" customHeight="1" x14ac:dyDescent="0.2">
      <c r="B1154" s="103" t="s">
        <v>43</v>
      </c>
      <c r="C1154" s="263">
        <f>(C1153-C1152)/C1152</f>
        <v>0.70264695771742869</v>
      </c>
      <c r="D1154" s="263"/>
      <c r="E1154" s="263">
        <f>(E1153-E1152)/E1152</f>
        <v>1.3629337661333951</v>
      </c>
      <c r="F1154" s="263"/>
      <c r="G1154" s="263">
        <f>(G1153-G1152)/G1152</f>
        <v>0.85366069219075902</v>
      </c>
      <c r="H1154" s="263"/>
      <c r="I1154" s="263">
        <f>(I1153-I1152)/I1152</f>
        <v>0.52436960378652231</v>
      </c>
      <c r="J1154" s="263"/>
    </row>
    <row r="1155" spans="2:15" ht="24.95" customHeight="1" x14ac:dyDescent="0.2">
      <c r="B1155" s="58"/>
      <c r="C1155" s="58"/>
      <c r="D1155" s="58"/>
      <c r="E1155" s="58"/>
      <c r="F1155" s="58"/>
      <c r="G1155" s="58"/>
      <c r="H1155" s="58"/>
      <c r="I1155" s="58"/>
      <c r="J1155" s="58"/>
      <c r="K1155" s="42"/>
      <c r="L1155" s="42"/>
      <c r="M1155" s="58"/>
      <c r="N1155" s="58"/>
      <c r="O1155" s="58"/>
    </row>
    <row r="1156" spans="2:15" ht="24.95" customHeight="1" x14ac:dyDescent="0.2">
      <c r="B1156" s="58"/>
      <c r="C1156" s="58"/>
      <c r="D1156" s="58"/>
      <c r="E1156" s="58"/>
      <c r="F1156" s="58"/>
      <c r="G1156" s="58"/>
      <c r="H1156" s="58"/>
      <c r="I1156" s="58"/>
      <c r="J1156" s="58"/>
      <c r="K1156" s="42"/>
      <c r="L1156" s="42"/>
      <c r="M1156" s="58"/>
      <c r="N1156" s="58"/>
      <c r="O1156" s="58"/>
    </row>
    <row r="1157" spans="2:15" ht="24.95" customHeight="1" x14ac:dyDescent="0.2">
      <c r="B1157" s="58"/>
      <c r="C1157" s="58"/>
      <c r="D1157" s="58"/>
      <c r="E1157" s="58"/>
      <c r="F1157" s="58"/>
      <c r="G1157" s="58"/>
      <c r="H1157" s="58"/>
      <c r="I1157" s="58"/>
      <c r="J1157" s="58"/>
      <c r="K1157" s="42"/>
      <c r="L1157" s="42"/>
      <c r="M1157" s="58"/>
      <c r="N1157" s="58"/>
      <c r="O1157" s="58"/>
    </row>
    <row r="1158" spans="2:15" ht="24.95" customHeight="1" x14ac:dyDescent="0.2">
      <c r="B1158" s="58"/>
      <c r="C1158" s="58"/>
      <c r="D1158" s="58"/>
      <c r="E1158" s="58"/>
      <c r="F1158" s="58"/>
      <c r="G1158" s="58"/>
      <c r="H1158" s="58"/>
      <c r="I1158" s="58"/>
      <c r="J1158" s="58"/>
      <c r="K1158" s="42"/>
      <c r="L1158" s="42"/>
      <c r="M1158" s="58"/>
      <c r="N1158" s="58"/>
      <c r="O1158" s="58"/>
    </row>
    <row r="1159" spans="2:15" ht="24.95" customHeight="1" x14ac:dyDescent="0.2">
      <c r="B1159" s="58"/>
      <c r="C1159" s="58"/>
      <c r="D1159" s="58"/>
      <c r="E1159" s="58"/>
      <c r="F1159" s="58"/>
      <c r="G1159" s="58"/>
      <c r="H1159" s="58"/>
      <c r="I1159" s="58"/>
      <c r="J1159" s="58"/>
      <c r="K1159" s="42"/>
      <c r="L1159" s="42"/>
      <c r="M1159" s="58"/>
      <c r="N1159" s="58"/>
      <c r="O1159" s="58"/>
    </row>
    <row r="1160" spans="2:15" ht="24.95" customHeight="1" x14ac:dyDescent="0.2">
      <c r="B1160" s="58"/>
      <c r="C1160" s="58"/>
      <c r="D1160" s="58"/>
      <c r="E1160" s="58"/>
      <c r="F1160" s="58"/>
      <c r="G1160" s="58"/>
      <c r="H1160" s="58"/>
      <c r="I1160" s="58"/>
      <c r="J1160" s="58"/>
      <c r="K1160" s="42"/>
      <c r="L1160" s="42"/>
      <c r="M1160" s="58"/>
      <c r="N1160" s="58"/>
      <c r="O1160" s="58"/>
    </row>
    <row r="1161" spans="2:15" ht="24.95" customHeight="1" x14ac:dyDescent="0.2">
      <c r="B1161" s="58"/>
      <c r="C1161" s="58"/>
      <c r="D1161" s="58"/>
      <c r="E1161" s="58"/>
      <c r="F1161" s="58"/>
      <c r="G1161" s="58"/>
      <c r="H1161" s="58"/>
      <c r="I1161" s="58"/>
      <c r="J1161" s="58"/>
      <c r="K1161" s="42"/>
      <c r="L1161" s="42"/>
      <c r="M1161" s="58"/>
      <c r="N1161" s="58"/>
      <c r="O1161" s="58"/>
    </row>
    <row r="1162" spans="2:15" ht="24.95" customHeight="1" x14ac:dyDescent="0.2">
      <c r="B1162" s="58"/>
      <c r="C1162" s="58"/>
      <c r="D1162" s="58"/>
      <c r="E1162" s="58"/>
      <c r="F1162" s="58"/>
      <c r="G1162" s="58"/>
      <c r="H1162" s="58"/>
      <c r="I1162" s="58"/>
      <c r="J1162" s="58"/>
      <c r="K1162" s="42"/>
      <c r="L1162" s="42"/>
      <c r="M1162" s="58"/>
      <c r="N1162" s="58"/>
      <c r="O1162" s="58"/>
    </row>
    <row r="1163" spans="2:15" ht="24.95" customHeight="1" x14ac:dyDescent="0.2">
      <c r="B1163" s="58"/>
      <c r="C1163" s="58"/>
      <c r="D1163" s="58"/>
      <c r="E1163" s="58"/>
      <c r="F1163" s="58"/>
      <c r="G1163" s="58"/>
      <c r="H1163" s="58"/>
      <c r="I1163" s="58"/>
      <c r="J1163" s="58"/>
      <c r="K1163" s="42"/>
      <c r="L1163" s="42"/>
      <c r="M1163" s="58"/>
      <c r="N1163" s="58"/>
      <c r="O1163" s="58"/>
    </row>
    <row r="1164" spans="2:15" ht="24.95" customHeight="1" x14ac:dyDescent="0.2">
      <c r="B1164" s="58"/>
      <c r="C1164" s="58"/>
      <c r="D1164" s="58"/>
      <c r="E1164" s="58"/>
      <c r="F1164" s="58"/>
      <c r="G1164" s="58"/>
      <c r="H1164" s="58"/>
      <c r="I1164" s="58"/>
      <c r="J1164" s="58"/>
      <c r="K1164" s="42"/>
      <c r="L1164" s="42"/>
      <c r="M1164" s="58"/>
      <c r="N1164" s="58"/>
      <c r="O1164" s="58"/>
    </row>
    <row r="1165" spans="2:15" ht="24.95" customHeight="1" x14ac:dyDescent="0.2">
      <c r="B1165" s="58"/>
      <c r="C1165" s="58"/>
      <c r="D1165" s="58"/>
      <c r="E1165" s="58"/>
      <c r="F1165" s="58"/>
      <c r="G1165" s="58"/>
      <c r="H1165" s="58"/>
      <c r="I1165" s="58"/>
      <c r="J1165" s="58"/>
      <c r="K1165" s="42"/>
      <c r="L1165" s="42"/>
      <c r="M1165" s="58"/>
      <c r="N1165" s="58"/>
      <c r="O1165" s="58"/>
    </row>
    <row r="1166" spans="2:15" ht="24.95" customHeight="1" x14ac:dyDescent="0.2">
      <c r="B1166" s="58"/>
      <c r="C1166" s="58"/>
      <c r="D1166" s="58"/>
      <c r="E1166" s="58"/>
      <c r="F1166" s="58"/>
      <c r="G1166" s="58"/>
      <c r="H1166" s="58"/>
      <c r="I1166" s="58"/>
      <c r="J1166" s="58"/>
      <c r="K1166" s="42"/>
      <c r="L1166" s="42"/>
      <c r="M1166" s="58"/>
      <c r="N1166" s="58"/>
      <c r="O1166" s="58"/>
    </row>
    <row r="1167" spans="2:15" ht="24.95" customHeight="1" x14ac:dyDescent="0.2">
      <c r="B1167" s="58"/>
      <c r="C1167" s="58"/>
      <c r="D1167" s="58"/>
      <c r="E1167" s="58"/>
      <c r="F1167" s="58"/>
      <c r="G1167" s="58"/>
      <c r="H1167" s="58"/>
      <c r="I1167" s="58"/>
      <c r="J1167" s="58"/>
      <c r="K1167" s="42"/>
      <c r="L1167" s="42"/>
      <c r="M1167" s="58"/>
      <c r="N1167" s="58"/>
      <c r="O1167" s="58"/>
    </row>
    <row r="1168" spans="2:15" ht="24.95" customHeight="1" x14ac:dyDescent="0.2">
      <c r="B1168" s="58"/>
      <c r="C1168" s="58"/>
      <c r="D1168" s="58"/>
      <c r="E1168" s="58"/>
      <c r="F1168" s="58"/>
      <c r="G1168" s="58"/>
      <c r="H1168" s="58"/>
      <c r="I1168" s="58"/>
      <c r="J1168" s="58"/>
      <c r="K1168" s="42"/>
      <c r="L1168" s="42"/>
      <c r="M1168" s="58"/>
      <c r="N1168" s="58"/>
      <c r="O1168" s="58"/>
    </row>
    <row r="1169" spans="2:15" ht="24.95" customHeight="1" x14ac:dyDescent="0.2">
      <c r="B1169" s="58"/>
      <c r="C1169" s="58"/>
      <c r="D1169" s="58"/>
      <c r="E1169" s="58"/>
      <c r="F1169" s="58"/>
      <c r="G1169" s="58"/>
      <c r="H1169" s="58"/>
      <c r="I1169" s="58"/>
      <c r="J1169" s="58"/>
      <c r="K1169" s="42"/>
      <c r="L1169" s="42"/>
      <c r="M1169" s="58"/>
      <c r="N1169" s="58"/>
      <c r="O1169" s="58"/>
    </row>
    <row r="1170" spans="2:15" ht="24.95" customHeight="1" x14ac:dyDescent="0.2">
      <c r="B1170" s="58"/>
      <c r="C1170" s="58"/>
      <c r="D1170" s="58"/>
      <c r="E1170" s="58"/>
      <c r="F1170" s="58"/>
      <c r="G1170" s="58"/>
      <c r="H1170" s="58"/>
      <c r="I1170" s="58"/>
      <c r="J1170" s="58"/>
      <c r="K1170" s="42"/>
      <c r="L1170" s="42"/>
      <c r="M1170" s="58"/>
      <c r="N1170" s="58"/>
      <c r="O1170" s="58"/>
    </row>
    <row r="1171" spans="2:15" ht="24.95" customHeight="1" x14ac:dyDescent="0.2">
      <c r="B1171" s="58"/>
      <c r="C1171" s="58"/>
      <c r="D1171" s="58"/>
      <c r="E1171" s="58"/>
      <c r="F1171" s="58"/>
      <c r="G1171" s="58"/>
      <c r="H1171" s="58"/>
      <c r="I1171" s="58"/>
      <c r="J1171" s="58"/>
      <c r="K1171" s="42"/>
      <c r="L1171" s="42"/>
      <c r="M1171" s="58"/>
      <c r="N1171" s="58"/>
      <c r="O1171" s="58"/>
    </row>
    <row r="1172" spans="2:15" ht="24.95" customHeight="1" x14ac:dyDescent="0.2">
      <c r="B1172" s="58"/>
      <c r="C1172" s="58"/>
      <c r="D1172" s="58"/>
      <c r="E1172" s="58"/>
      <c r="F1172" s="58"/>
      <c r="G1172" s="58"/>
      <c r="H1172" s="58"/>
      <c r="I1172" s="58"/>
      <c r="J1172" s="58"/>
      <c r="K1172" s="42"/>
      <c r="L1172" s="42"/>
      <c r="M1172" s="58"/>
      <c r="N1172" s="58"/>
      <c r="O1172" s="58"/>
    </row>
    <row r="1173" spans="2:15" ht="24.95" customHeight="1" x14ac:dyDescent="0.2">
      <c r="B1173" s="58"/>
      <c r="C1173" s="58"/>
      <c r="D1173" s="58"/>
      <c r="E1173" s="58"/>
      <c r="F1173" s="58"/>
      <c r="G1173" s="58"/>
      <c r="H1173" s="58"/>
      <c r="I1173" s="58"/>
      <c r="J1173" s="58"/>
      <c r="K1173" s="42"/>
      <c r="L1173" s="42"/>
      <c r="M1173" s="58"/>
      <c r="N1173" s="58"/>
      <c r="O1173" s="58"/>
    </row>
    <row r="1174" spans="2:15" ht="24.95" customHeight="1" x14ac:dyDescent="0.2">
      <c r="B1174" s="42"/>
      <c r="C1174" s="42"/>
      <c r="D1174" s="42"/>
      <c r="E1174" s="42"/>
      <c r="F1174" s="42"/>
      <c r="G1174" s="42"/>
      <c r="H1174" s="42"/>
      <c r="I1174" s="42"/>
      <c r="J1174" s="42"/>
      <c r="K1174" s="42"/>
      <c r="L1174" s="42"/>
      <c r="M1174" s="58"/>
      <c r="N1174" s="58"/>
      <c r="O1174" s="58"/>
    </row>
    <row r="1175" spans="2:15" ht="24.95" customHeight="1" x14ac:dyDescent="0.2">
      <c r="B1175" s="42"/>
      <c r="C1175" s="42"/>
      <c r="D1175" s="42"/>
      <c r="E1175" s="42"/>
      <c r="F1175" s="42"/>
      <c r="G1175" s="42"/>
      <c r="H1175" s="42"/>
      <c r="I1175" s="42"/>
      <c r="J1175" s="42"/>
      <c r="K1175" s="42"/>
      <c r="L1175" s="42"/>
      <c r="M1175" s="58"/>
      <c r="N1175" s="58"/>
      <c r="O1175" s="58"/>
    </row>
    <row r="1176" spans="2:15" ht="24.95" customHeight="1" x14ac:dyDescent="0.2"/>
    <row r="1177" spans="2:15" ht="24.95" customHeight="1" x14ac:dyDescent="0.2"/>
    <row r="1178" spans="2:15" ht="24.95" customHeight="1" x14ac:dyDescent="0.2"/>
    <row r="1179" spans="2:15" ht="24.95" customHeight="1" x14ac:dyDescent="0.2"/>
    <row r="1180" spans="2:15" ht="24.95" customHeight="1" x14ac:dyDescent="0.2"/>
    <row r="1181" spans="2:15" ht="24.95" customHeight="1" x14ac:dyDescent="0.2"/>
    <row r="1182" spans="2:15" ht="24.95" customHeight="1" x14ac:dyDescent="0.2"/>
    <row r="1183" spans="2:15" ht="24.95" customHeight="1" x14ac:dyDescent="0.2"/>
    <row r="1184" spans="2:15" ht="24.95" customHeight="1" x14ac:dyDescent="0.2">
      <c r="M1184" s="22">
        <v>15</v>
      </c>
    </row>
    <row r="1185" spans="2:13" ht="25.5" customHeight="1" x14ac:dyDescent="0.2">
      <c r="B1185" s="255" t="s">
        <v>123</v>
      </c>
      <c r="C1185" s="255"/>
      <c r="D1185" s="255"/>
      <c r="E1185" s="255"/>
      <c r="F1185" s="255"/>
      <c r="G1185" s="255"/>
      <c r="H1185" s="255"/>
      <c r="I1185" s="255"/>
      <c r="J1185" s="255"/>
      <c r="K1185" s="255"/>
      <c r="L1185" s="255"/>
      <c r="M1185" s="255"/>
    </row>
    <row r="1186" spans="2:13" ht="15" customHeight="1" x14ac:dyDescent="0.2">
      <c r="B1186" s="65"/>
      <c r="C1186" s="65"/>
      <c r="D1186" s="65"/>
      <c r="E1186" s="65"/>
      <c r="F1186" s="65"/>
      <c r="G1186" s="65"/>
      <c r="H1186" s="65"/>
      <c r="I1186" s="65"/>
      <c r="J1186" s="65"/>
      <c r="K1186" s="65"/>
      <c r="L1186" s="65"/>
    </row>
    <row r="1187" spans="2:13" ht="25.5" customHeight="1" x14ac:dyDescent="0.2">
      <c r="B1187" s="255" t="s">
        <v>96</v>
      </c>
      <c r="C1187" s="255"/>
      <c r="D1187" s="255"/>
      <c r="E1187" s="255"/>
      <c r="F1187" s="255"/>
      <c r="G1187" s="255"/>
      <c r="H1187" s="255"/>
      <c r="I1187" s="255"/>
      <c r="J1187" s="255"/>
      <c r="K1187" s="255"/>
      <c r="L1187" s="255"/>
      <c r="M1187" s="255"/>
    </row>
    <row r="1188" spans="2:13" ht="15" customHeight="1" x14ac:dyDescent="0.2">
      <c r="B1188" s="56"/>
      <c r="C1188" s="56"/>
      <c r="D1188" s="56"/>
      <c r="E1188" s="56"/>
      <c r="F1188" s="56"/>
      <c r="G1188" s="56"/>
    </row>
    <row r="1189" spans="2:13" ht="24.95" customHeight="1" x14ac:dyDescent="0.2">
      <c r="B1189" s="266" t="s">
        <v>94</v>
      </c>
      <c r="C1189" s="266"/>
      <c r="D1189" s="266"/>
      <c r="E1189" s="266"/>
      <c r="F1189" s="266"/>
      <c r="G1189" s="266"/>
      <c r="H1189" s="266"/>
      <c r="I1189" s="266"/>
      <c r="J1189" s="266"/>
    </row>
    <row r="1190" spans="2:13" ht="24.95" customHeight="1" x14ac:dyDescent="0.2">
      <c r="B1190" s="299" t="s">
        <v>36</v>
      </c>
      <c r="C1190" s="264" t="s">
        <v>47</v>
      </c>
      <c r="D1190" s="264"/>
      <c r="E1190" s="264"/>
      <c r="F1190" s="264" t="s">
        <v>48</v>
      </c>
      <c r="G1190" s="264"/>
      <c r="H1190" s="264"/>
      <c r="I1190" s="135" t="s">
        <v>52</v>
      </c>
      <c r="J1190" s="137" t="s">
        <v>53</v>
      </c>
      <c r="M1190" s="44"/>
    </row>
    <row r="1191" spans="2:13" ht="24.95" customHeight="1" x14ac:dyDescent="0.2">
      <c r="B1191" s="300"/>
      <c r="C1191" s="133" t="s">
        <v>66</v>
      </c>
      <c r="D1191" s="133" t="s">
        <v>67</v>
      </c>
      <c r="E1191" s="183" t="s">
        <v>68</v>
      </c>
      <c r="F1191" s="133" t="s">
        <v>69</v>
      </c>
      <c r="G1191" s="133" t="s">
        <v>70</v>
      </c>
      <c r="H1191" s="134" t="s">
        <v>71</v>
      </c>
      <c r="I1191" s="136" t="s">
        <v>85</v>
      </c>
      <c r="J1191" s="138" t="s">
        <v>86</v>
      </c>
      <c r="K1191" s="19"/>
      <c r="M1191" s="44"/>
    </row>
    <row r="1192" spans="2:13" ht="24.95" customHeight="1" x14ac:dyDescent="0.2">
      <c r="B1192" s="131" t="s">
        <v>114</v>
      </c>
      <c r="C1192" s="245">
        <v>4372</v>
      </c>
      <c r="D1192" s="245">
        <v>61</v>
      </c>
      <c r="E1192" s="235">
        <v>4433</v>
      </c>
      <c r="F1192" s="245">
        <v>8707</v>
      </c>
      <c r="G1192" s="245">
        <v>106</v>
      </c>
      <c r="H1192" s="236">
        <v>8813</v>
      </c>
      <c r="I1192" s="237">
        <v>0.11701691929999999</v>
      </c>
      <c r="J1192" s="238">
        <v>1.9880442138507</v>
      </c>
      <c r="K1192" s="46"/>
      <c r="M1192" s="44"/>
    </row>
    <row r="1193" spans="2:13" ht="24.95" customHeight="1" x14ac:dyDescent="0.2">
      <c r="B1193" s="131" t="s">
        <v>5</v>
      </c>
      <c r="C1193" s="245">
        <v>3489</v>
      </c>
      <c r="D1193" s="245">
        <v>1163</v>
      </c>
      <c r="E1193" s="235">
        <v>4652</v>
      </c>
      <c r="F1193" s="245">
        <v>6081</v>
      </c>
      <c r="G1193" s="245">
        <v>2334</v>
      </c>
      <c r="H1193" s="236">
        <v>8415</v>
      </c>
      <c r="I1193" s="237">
        <v>0.32756375840000002</v>
      </c>
      <c r="J1193" s="238">
        <v>1.8088993981082999</v>
      </c>
      <c r="K1193" s="46"/>
      <c r="M1193" s="44"/>
    </row>
    <row r="1194" spans="2:13" ht="24.95" customHeight="1" x14ac:dyDescent="0.2">
      <c r="B1194" s="131" t="s">
        <v>22</v>
      </c>
      <c r="C1194" s="245">
        <v>1701</v>
      </c>
      <c r="D1194" s="245">
        <v>199</v>
      </c>
      <c r="E1194" s="235">
        <v>1900</v>
      </c>
      <c r="F1194" s="245">
        <v>4331</v>
      </c>
      <c r="G1194" s="245">
        <v>489</v>
      </c>
      <c r="H1194" s="236">
        <v>4820</v>
      </c>
      <c r="I1194" s="237">
        <v>0.1340599063</v>
      </c>
      <c r="J1194" s="238">
        <v>2.5368421052632</v>
      </c>
      <c r="K1194" s="46"/>
      <c r="M1194" s="44"/>
    </row>
    <row r="1195" spans="2:13" ht="24.95" customHeight="1" x14ac:dyDescent="0.2">
      <c r="B1195" s="131" t="s">
        <v>7</v>
      </c>
      <c r="C1195" s="245">
        <v>803</v>
      </c>
      <c r="D1195" s="245">
        <v>55</v>
      </c>
      <c r="E1195" s="235">
        <v>858</v>
      </c>
      <c r="F1195" s="245">
        <v>1218</v>
      </c>
      <c r="G1195" s="245">
        <v>55</v>
      </c>
      <c r="H1195" s="236">
        <v>1273</v>
      </c>
      <c r="I1195" s="237">
        <v>0.23460737179999999</v>
      </c>
      <c r="J1195" s="238">
        <v>1.4836829836829999</v>
      </c>
      <c r="K1195" s="46"/>
      <c r="M1195" s="44"/>
    </row>
    <row r="1196" spans="2:13" ht="24.95" customHeight="1" x14ac:dyDescent="0.2">
      <c r="B1196" s="131" t="s">
        <v>8</v>
      </c>
      <c r="C1196" s="245">
        <v>3939</v>
      </c>
      <c r="D1196" s="245">
        <v>992</v>
      </c>
      <c r="E1196" s="235">
        <v>4931</v>
      </c>
      <c r="F1196" s="245">
        <v>7167</v>
      </c>
      <c r="G1196" s="245">
        <v>2530</v>
      </c>
      <c r="H1196" s="236">
        <v>9697</v>
      </c>
      <c r="I1196" s="237">
        <v>0.37420853399999998</v>
      </c>
      <c r="J1196" s="238">
        <v>1.9665382275401</v>
      </c>
      <c r="K1196" s="46"/>
      <c r="M1196" s="44"/>
    </row>
    <row r="1197" spans="2:13" ht="24.95" customHeight="1" x14ac:dyDescent="0.2">
      <c r="B1197" s="131" t="s">
        <v>9</v>
      </c>
      <c r="C1197" s="245">
        <v>4484</v>
      </c>
      <c r="D1197" s="245">
        <v>87</v>
      </c>
      <c r="E1197" s="235">
        <v>4571</v>
      </c>
      <c r="F1197" s="245">
        <v>7934</v>
      </c>
      <c r="G1197" s="245">
        <v>261</v>
      </c>
      <c r="H1197" s="236">
        <v>8195</v>
      </c>
      <c r="I1197" s="237">
        <v>0.1722648168</v>
      </c>
      <c r="J1197" s="238">
        <v>1.7928243272807001</v>
      </c>
      <c r="K1197" s="46"/>
      <c r="M1197" s="44"/>
    </row>
    <row r="1198" spans="2:13" ht="24.95" customHeight="1" x14ac:dyDescent="0.2">
      <c r="B1198" s="131" t="s">
        <v>10</v>
      </c>
      <c r="C1198" s="245">
        <v>719</v>
      </c>
      <c r="D1198" s="245">
        <v>0</v>
      </c>
      <c r="E1198" s="235">
        <v>719</v>
      </c>
      <c r="F1198" s="245">
        <v>2406</v>
      </c>
      <c r="G1198" s="245">
        <v>0</v>
      </c>
      <c r="H1198" s="236">
        <v>2406</v>
      </c>
      <c r="I1198" s="237">
        <v>0.17945203339999999</v>
      </c>
      <c r="J1198" s="238">
        <v>3.346314325452</v>
      </c>
      <c r="K1198" s="46"/>
      <c r="M1198" s="44"/>
    </row>
    <row r="1199" spans="2:13" ht="24.95" customHeight="1" x14ac:dyDescent="0.2">
      <c r="B1199" s="131" t="s">
        <v>11</v>
      </c>
      <c r="C1199" s="245">
        <v>1362</v>
      </c>
      <c r="D1199" s="245">
        <v>458</v>
      </c>
      <c r="E1199" s="235">
        <v>1820</v>
      </c>
      <c r="F1199" s="245">
        <v>4403</v>
      </c>
      <c r="G1199" s="245">
        <v>1808</v>
      </c>
      <c r="H1199" s="236">
        <v>6211</v>
      </c>
      <c r="I1199" s="237">
        <v>0.25920724350000002</v>
      </c>
      <c r="J1199" s="238">
        <v>3.4126373626373998</v>
      </c>
      <c r="K1199" s="46"/>
      <c r="M1199" s="47"/>
    </row>
    <row r="1200" spans="2:13" ht="24.95" customHeight="1" x14ac:dyDescent="0.2">
      <c r="B1200" s="131" t="s">
        <v>12</v>
      </c>
      <c r="C1200" s="245">
        <v>1585</v>
      </c>
      <c r="D1200" s="245">
        <v>68</v>
      </c>
      <c r="E1200" s="235">
        <v>1653</v>
      </c>
      <c r="F1200" s="245">
        <v>2538</v>
      </c>
      <c r="G1200" s="245">
        <v>217</v>
      </c>
      <c r="H1200" s="236">
        <v>2755</v>
      </c>
      <c r="I1200" s="237">
        <v>0.15133471339999999</v>
      </c>
      <c r="J1200" s="238">
        <v>1.6666666666667</v>
      </c>
      <c r="K1200" s="46"/>
      <c r="M1200" s="47"/>
    </row>
    <row r="1201" spans="2:14" ht="24.95" customHeight="1" x14ac:dyDescent="0.2">
      <c r="B1201" s="132" t="s">
        <v>14</v>
      </c>
      <c r="C1201" s="226">
        <v>22454</v>
      </c>
      <c r="D1201" s="226">
        <v>3083</v>
      </c>
      <c r="E1201" s="239">
        <v>25537</v>
      </c>
      <c r="F1201" s="226">
        <v>44785</v>
      </c>
      <c r="G1201" s="226">
        <v>7800</v>
      </c>
      <c r="H1201" s="240">
        <v>52585</v>
      </c>
      <c r="I1201" s="241">
        <v>0.19372401180000001</v>
      </c>
      <c r="J1201" s="242">
        <v>2.0591690488310999</v>
      </c>
      <c r="M1201" s="47"/>
    </row>
    <row r="1202" spans="2:14" ht="24.95" customHeight="1" x14ac:dyDescent="0.2">
      <c r="B1202" s="211"/>
      <c r="C1202" s="53"/>
      <c r="D1202" s="53"/>
      <c r="E1202" s="54"/>
      <c r="F1202" s="53"/>
      <c r="G1202" s="53"/>
      <c r="H1202" s="54"/>
      <c r="I1202" s="62"/>
      <c r="J1202" s="63"/>
      <c r="K1202" s="67"/>
      <c r="L1202" s="67"/>
      <c r="M1202" s="66"/>
      <c r="N1202" s="19"/>
    </row>
    <row r="1203" spans="2:14" ht="24.95" customHeight="1" x14ac:dyDescent="0.2">
      <c r="B1203" s="70"/>
      <c r="C1203" s="70"/>
      <c r="D1203" s="70"/>
      <c r="E1203" s="70"/>
      <c r="F1203" s="70"/>
      <c r="G1203" s="70"/>
      <c r="H1203" s="70"/>
      <c r="I1203" s="70"/>
      <c r="J1203" s="70"/>
      <c r="K1203" s="70"/>
      <c r="L1203" s="70"/>
      <c r="M1203" s="70"/>
      <c r="N1203" s="70"/>
    </row>
    <row r="1204" spans="2:14" ht="24.95" customHeight="1" x14ac:dyDescent="0.2">
      <c r="B1204" s="68"/>
      <c r="C1204" s="68"/>
      <c r="D1204" s="68"/>
      <c r="E1204" s="68"/>
      <c r="F1204" s="68"/>
      <c r="G1204" s="68"/>
      <c r="H1204" s="68"/>
      <c r="I1204" s="68"/>
      <c r="J1204" s="68"/>
      <c r="K1204" s="69"/>
      <c r="L1204" s="69"/>
      <c r="M1204" s="69"/>
      <c r="N1204" s="69"/>
    </row>
    <row r="1205" spans="2:14" ht="24.95" customHeight="1" x14ac:dyDescent="0.2">
      <c r="B1205" s="64"/>
      <c r="C1205" s="64"/>
      <c r="D1205" s="64"/>
      <c r="E1205" s="64"/>
      <c r="G1205" s="64"/>
      <c r="H1205" s="64"/>
      <c r="I1205" s="64"/>
      <c r="J1205" s="64"/>
    </row>
    <row r="1206" spans="2:14" ht="24.95" customHeight="1" x14ac:dyDescent="0.2">
      <c r="B1206" s="64"/>
      <c r="C1206" s="64"/>
      <c r="D1206" s="64"/>
      <c r="E1206" s="64"/>
      <c r="G1206" s="64"/>
      <c r="H1206" s="64"/>
      <c r="I1206" s="64"/>
      <c r="J1206" s="64"/>
    </row>
    <row r="1207" spans="2:14" ht="24.95" customHeight="1" x14ac:dyDescent="0.2">
      <c r="B1207" s="64"/>
      <c r="C1207" s="64"/>
      <c r="D1207" s="64"/>
      <c r="E1207" s="64"/>
      <c r="G1207" s="64"/>
      <c r="H1207" s="64"/>
      <c r="I1207" s="64"/>
      <c r="J1207" s="64"/>
    </row>
    <row r="1208" spans="2:14" ht="24.95" customHeight="1" x14ac:dyDescent="0.2">
      <c r="B1208" s="64"/>
      <c r="C1208" s="64"/>
      <c r="D1208" s="64"/>
      <c r="E1208" s="64"/>
      <c r="G1208" s="64"/>
      <c r="H1208" s="64"/>
      <c r="I1208" s="64"/>
      <c r="J1208" s="64"/>
    </row>
    <row r="1209" spans="2:14" ht="24.95" customHeight="1" x14ac:dyDescent="0.2">
      <c r="B1209" s="64"/>
      <c r="C1209" s="64"/>
      <c r="D1209" s="64"/>
      <c r="E1209" s="64"/>
      <c r="G1209" s="64"/>
      <c r="H1209" s="64"/>
      <c r="I1209" s="64"/>
      <c r="J1209" s="64"/>
    </row>
    <row r="1210" spans="2:14" ht="24.95" customHeight="1" x14ac:dyDescent="0.2">
      <c r="B1210" s="64"/>
      <c r="C1210" s="64"/>
      <c r="D1210" s="64"/>
      <c r="E1210" s="64"/>
      <c r="G1210" s="64"/>
      <c r="H1210" s="64"/>
      <c r="I1210" s="64"/>
      <c r="J1210" s="64"/>
    </row>
    <row r="1211" spans="2:14" ht="24.95" customHeight="1" x14ac:dyDescent="0.2">
      <c r="B1211" s="64"/>
      <c r="C1211" s="64"/>
      <c r="D1211" s="64"/>
      <c r="E1211" s="64"/>
      <c r="G1211" s="64"/>
      <c r="H1211" s="64"/>
      <c r="I1211" s="64"/>
      <c r="J1211" s="64"/>
    </row>
    <row r="1212" spans="2:14" ht="24.95" customHeight="1" x14ac:dyDescent="0.2">
      <c r="B1212" s="64"/>
      <c r="C1212" s="64"/>
      <c r="D1212" s="64"/>
      <c r="E1212" s="64"/>
      <c r="G1212" s="64"/>
      <c r="H1212" s="64"/>
      <c r="I1212" s="64"/>
      <c r="J1212" s="64"/>
    </row>
    <row r="1213" spans="2:14" ht="24.95" customHeight="1" x14ac:dyDescent="0.2">
      <c r="B1213" s="64"/>
      <c r="C1213" s="64"/>
      <c r="D1213" s="64"/>
      <c r="E1213" s="64"/>
      <c r="F1213" s="64"/>
      <c r="G1213" s="64"/>
      <c r="H1213" s="64"/>
      <c r="I1213" s="64"/>
      <c r="J1213" s="64"/>
      <c r="K1213" s="64"/>
    </row>
    <row r="1214" spans="2:14" ht="24.95" customHeight="1" x14ac:dyDescent="0.2"/>
    <row r="1215" spans="2:14" ht="25.5" customHeight="1" x14ac:dyDescent="0.2">
      <c r="B1215" s="270" t="s">
        <v>171</v>
      </c>
      <c r="C1215" s="270"/>
      <c r="D1215" s="270"/>
      <c r="E1215" s="270"/>
      <c r="F1215" s="270"/>
      <c r="G1215" s="270"/>
      <c r="H1215" s="270"/>
      <c r="I1215" s="270"/>
      <c r="J1215" s="270"/>
      <c r="K1215" s="270"/>
      <c r="L1215" s="270"/>
      <c r="M1215" s="270"/>
    </row>
    <row r="1216" spans="2:14" ht="15" customHeight="1" x14ac:dyDescent="0.2">
      <c r="B1216" s="56"/>
      <c r="C1216" s="56"/>
      <c r="D1216" s="56"/>
      <c r="E1216" s="56"/>
      <c r="F1216" s="56"/>
      <c r="G1216" s="56"/>
    </row>
    <row r="1217" spans="2:15" ht="24.95" customHeight="1" x14ac:dyDescent="0.2">
      <c r="B1217" s="265" t="s">
        <v>13</v>
      </c>
      <c r="C1217" s="265"/>
      <c r="D1217" s="265"/>
      <c r="E1217" s="265"/>
      <c r="F1217" s="265"/>
      <c r="G1217" s="265"/>
      <c r="H1217" s="265"/>
      <c r="I1217" s="38"/>
      <c r="J1217" s="38"/>
      <c r="K1217" s="38"/>
      <c r="L1217" s="38"/>
      <c r="M1217" s="13"/>
      <c r="N1217" s="13"/>
      <c r="O1217" s="13"/>
    </row>
    <row r="1218" spans="2:15" ht="24.95" customHeight="1" x14ac:dyDescent="0.2">
      <c r="B1218" s="130" t="s">
        <v>35</v>
      </c>
      <c r="C1218" s="260" t="s">
        <v>62</v>
      </c>
      <c r="D1218" s="260"/>
      <c r="E1218" s="260" t="s">
        <v>63</v>
      </c>
      <c r="F1218" s="260"/>
      <c r="G1218" s="260" t="s">
        <v>0</v>
      </c>
      <c r="H1218" s="260"/>
      <c r="I1218" s="38"/>
      <c r="J1218" s="38"/>
      <c r="K1218" s="38"/>
      <c r="L1218" s="38"/>
      <c r="M1218" s="13"/>
      <c r="N1218" s="13"/>
      <c r="O1218" s="13"/>
    </row>
    <row r="1219" spans="2:15" ht="24.95" customHeight="1" x14ac:dyDescent="0.2">
      <c r="B1219" s="233" t="s">
        <v>176</v>
      </c>
      <c r="C1219" s="259">
        <v>9115</v>
      </c>
      <c r="D1219" s="259"/>
      <c r="E1219" s="259">
        <v>312</v>
      </c>
      <c r="F1219" s="259"/>
      <c r="G1219" s="258">
        <v>9427</v>
      </c>
      <c r="H1219" s="269"/>
      <c r="I1219" s="38"/>
      <c r="J1219" s="38"/>
      <c r="K1219" s="38"/>
      <c r="L1219" s="38"/>
      <c r="M1219" s="13"/>
      <c r="N1219" s="13"/>
      <c r="O1219" s="13"/>
    </row>
    <row r="1220" spans="2:15" ht="24.95" customHeight="1" x14ac:dyDescent="0.2">
      <c r="B1220" s="233" t="s">
        <v>156</v>
      </c>
      <c r="C1220" s="256">
        <v>22454</v>
      </c>
      <c r="D1220" s="256"/>
      <c r="E1220" s="256">
        <v>3083</v>
      </c>
      <c r="F1220" s="256"/>
      <c r="G1220" s="258">
        <v>25537</v>
      </c>
      <c r="H1220" s="269"/>
      <c r="I1220" s="38"/>
      <c r="J1220" s="38"/>
      <c r="K1220" s="38"/>
      <c r="L1220" s="38"/>
      <c r="M1220" s="13"/>
      <c r="N1220" s="13"/>
      <c r="O1220" s="13"/>
    </row>
    <row r="1221" spans="2:15" ht="24.95" customHeight="1" x14ac:dyDescent="0.2">
      <c r="B1221" s="111" t="s">
        <v>43</v>
      </c>
      <c r="C1221" s="261">
        <f>(C1220-C1219)/C1219</f>
        <v>1.4634119583104772</v>
      </c>
      <c r="D1221" s="261"/>
      <c r="E1221" s="261">
        <f>(E1220-E1219)/E1219</f>
        <v>8.8814102564102573</v>
      </c>
      <c r="F1221" s="261"/>
      <c r="G1221" s="261">
        <f>(G1220-G1219)/G1219</f>
        <v>1.7089211838336693</v>
      </c>
      <c r="H1221" s="261"/>
      <c r="I1221" s="38"/>
      <c r="J1221" s="38"/>
      <c r="K1221" s="38"/>
      <c r="L1221" s="38"/>
      <c r="M1221" s="13"/>
      <c r="N1221" s="13"/>
      <c r="O1221" s="13"/>
    </row>
    <row r="1222" spans="2:15" ht="24.95" customHeight="1" x14ac:dyDescent="0.2"/>
    <row r="1223" spans="2:15" ht="24.95" customHeight="1" x14ac:dyDescent="0.2"/>
    <row r="1224" spans="2:15" ht="24.95" customHeight="1" x14ac:dyDescent="0.2"/>
    <row r="1225" spans="2:15" ht="24.95" customHeight="1" x14ac:dyDescent="0.2"/>
    <row r="1226" spans="2:15" ht="24.95" customHeight="1" x14ac:dyDescent="0.2"/>
    <row r="1227" spans="2:15" ht="24.95" customHeight="1" x14ac:dyDescent="0.2"/>
    <row r="1228" spans="2:15" ht="24.95" customHeight="1" x14ac:dyDescent="0.2"/>
    <row r="1229" spans="2:15" ht="24.95" customHeight="1" x14ac:dyDescent="0.2"/>
    <row r="1230" spans="2:15" ht="24.95" customHeight="1" x14ac:dyDescent="0.2"/>
    <row r="1231" spans="2:15" ht="24.95" customHeight="1" x14ac:dyDescent="0.2"/>
    <row r="1232" spans="2:15" ht="24.95" customHeight="1" x14ac:dyDescent="0.2"/>
    <row r="1233" spans="2:13" ht="24.95" customHeight="1" x14ac:dyDescent="0.2">
      <c r="B1233" s="42"/>
      <c r="C1233" s="42"/>
      <c r="D1233" s="42"/>
      <c r="E1233" s="42"/>
      <c r="F1233" s="42"/>
      <c r="G1233" s="42"/>
      <c r="H1233" s="42"/>
      <c r="I1233" s="42"/>
      <c r="J1233" s="42"/>
      <c r="K1233" s="42"/>
      <c r="L1233" s="42"/>
    </row>
    <row r="1234" spans="2:13" ht="24.95" customHeight="1" x14ac:dyDescent="0.2">
      <c r="B1234" s="267" t="s">
        <v>15</v>
      </c>
      <c r="C1234" s="267"/>
      <c r="D1234" s="267"/>
      <c r="E1234" s="267"/>
      <c r="F1234" s="267"/>
      <c r="G1234" s="267"/>
      <c r="H1234" s="267"/>
      <c r="I1234" s="267"/>
      <c r="J1234" s="267"/>
    </row>
    <row r="1235" spans="2:13" ht="24.95" customHeight="1" x14ac:dyDescent="0.2">
      <c r="B1235" s="139" t="s">
        <v>35</v>
      </c>
      <c r="C1235" s="262" t="s">
        <v>64</v>
      </c>
      <c r="D1235" s="262"/>
      <c r="E1235" s="262" t="s">
        <v>65</v>
      </c>
      <c r="F1235" s="262"/>
      <c r="G1235" s="262" t="s">
        <v>1</v>
      </c>
      <c r="H1235" s="262"/>
      <c r="I1235" s="262" t="s">
        <v>18</v>
      </c>
      <c r="J1235" s="262"/>
      <c r="L1235" s="39"/>
    </row>
    <row r="1236" spans="2:13" ht="24.95" customHeight="1" x14ac:dyDescent="0.2">
      <c r="B1236" s="233" t="s">
        <v>176</v>
      </c>
      <c r="C1236" s="308">
        <v>23381</v>
      </c>
      <c r="D1236" s="308"/>
      <c r="E1236" s="308">
        <v>832</v>
      </c>
      <c r="F1236" s="308"/>
      <c r="G1236" s="258">
        <v>24213</v>
      </c>
      <c r="H1236" s="258"/>
      <c r="I1236" s="317">
        <v>9.1563341899999998E-2</v>
      </c>
      <c r="J1236" s="269"/>
    </row>
    <row r="1237" spans="2:13" ht="24.95" customHeight="1" x14ac:dyDescent="0.2">
      <c r="B1237" s="233" t="s">
        <v>156</v>
      </c>
      <c r="C1237" s="308">
        <v>44785</v>
      </c>
      <c r="D1237" s="308"/>
      <c r="E1237" s="308">
        <v>7800</v>
      </c>
      <c r="F1237" s="308"/>
      <c r="G1237" s="258">
        <v>52585</v>
      </c>
      <c r="H1237" s="258"/>
      <c r="I1237" s="317">
        <v>0.19372401180000001</v>
      </c>
      <c r="J1237" s="269"/>
    </row>
    <row r="1238" spans="2:13" ht="24.95" customHeight="1" x14ac:dyDescent="0.2">
      <c r="B1238" s="103" t="s">
        <v>43</v>
      </c>
      <c r="C1238" s="263">
        <f>(C1237-C1236)/C1236</f>
        <v>0.91544416406483897</v>
      </c>
      <c r="D1238" s="263"/>
      <c r="E1238" s="263">
        <f>(E1237-E1236)/E1236</f>
        <v>8.375</v>
      </c>
      <c r="F1238" s="263"/>
      <c r="G1238" s="263">
        <f>(G1237-G1236)/G1236</f>
        <v>1.1717672324784207</v>
      </c>
      <c r="H1238" s="263"/>
      <c r="I1238" s="263">
        <f>(I1237-I1236)/I1236</f>
        <v>1.1157376716500123</v>
      </c>
      <c r="J1238" s="263"/>
    </row>
    <row r="1239" spans="2:13" ht="24.95" customHeight="1" x14ac:dyDescent="0.2"/>
    <row r="1240" spans="2:13" ht="24.95" customHeight="1" x14ac:dyDescent="0.2"/>
    <row r="1241" spans="2:13" ht="24.95" customHeight="1" x14ac:dyDescent="0.2"/>
    <row r="1242" spans="2:13" ht="24.95" customHeight="1" x14ac:dyDescent="0.2"/>
    <row r="1243" spans="2:13" ht="24.95" customHeight="1" x14ac:dyDescent="0.2"/>
    <row r="1244" spans="2:13" ht="24.95" customHeight="1" x14ac:dyDescent="0.2"/>
    <row r="1245" spans="2:13" ht="24.95" customHeight="1" x14ac:dyDescent="0.2"/>
    <row r="1246" spans="2:13" ht="24.95" customHeight="1" x14ac:dyDescent="0.2"/>
    <row r="1247" spans="2:13" ht="24.95" customHeight="1" x14ac:dyDescent="0.2"/>
    <row r="1248" spans="2:13" ht="24.95" customHeight="1" x14ac:dyDescent="0.2">
      <c r="M1248" s="22">
        <v>16</v>
      </c>
    </row>
    <row r="1249" spans="2:15" s="123" customFormat="1" ht="25.5" customHeight="1" x14ac:dyDescent="0.2">
      <c r="B1249" s="286" t="s">
        <v>172</v>
      </c>
      <c r="C1249" s="286"/>
      <c r="D1249" s="286"/>
      <c r="E1249" s="286"/>
      <c r="F1249" s="286"/>
      <c r="G1249" s="286"/>
      <c r="H1249" s="286"/>
      <c r="I1249" s="286"/>
      <c r="J1249" s="286"/>
      <c r="K1249" s="286"/>
      <c r="L1249" s="286"/>
      <c r="M1249" s="286"/>
    </row>
    <row r="1250" spans="2:15" ht="15" customHeight="1" x14ac:dyDescent="0.2">
      <c r="B1250" s="28"/>
      <c r="C1250" s="32"/>
      <c r="D1250" s="32"/>
      <c r="E1250" s="32"/>
      <c r="F1250" s="32"/>
      <c r="G1250" s="32"/>
      <c r="H1250" s="32"/>
      <c r="I1250" s="32"/>
      <c r="J1250" s="32"/>
      <c r="K1250" s="32"/>
      <c r="L1250" s="32"/>
      <c r="M1250" s="32"/>
      <c r="N1250" s="32"/>
    </row>
    <row r="1251" spans="2:15" ht="24.95" customHeight="1" x14ac:dyDescent="0.2">
      <c r="B1251" s="310" t="s">
        <v>13</v>
      </c>
      <c r="C1251" s="310"/>
      <c r="D1251" s="310"/>
      <c r="E1251" s="310"/>
      <c r="F1251" s="310"/>
      <c r="G1251" s="310"/>
      <c r="H1251" s="310"/>
      <c r="I1251" s="115"/>
      <c r="J1251" s="115"/>
      <c r="K1251" s="115"/>
      <c r="L1251" s="115"/>
      <c r="M1251" s="115"/>
      <c r="N1251" s="115"/>
    </row>
    <row r="1252" spans="2:15" ht="24.95" customHeight="1" x14ac:dyDescent="0.2">
      <c r="B1252" s="91" t="s">
        <v>35</v>
      </c>
      <c r="C1252" s="271" t="s">
        <v>51</v>
      </c>
      <c r="D1252" s="271"/>
      <c r="E1252" s="271" t="s">
        <v>50</v>
      </c>
      <c r="F1252" s="271"/>
      <c r="G1252" s="271" t="s">
        <v>0</v>
      </c>
      <c r="H1252" s="271"/>
    </row>
    <row r="1253" spans="2:15" ht="24.95" customHeight="1" x14ac:dyDescent="0.2">
      <c r="B1253" s="233" t="s">
        <v>159</v>
      </c>
      <c r="C1253" s="308">
        <v>116012</v>
      </c>
      <c r="D1253" s="308"/>
      <c r="E1253" s="308">
        <v>15091</v>
      </c>
      <c r="F1253" s="308"/>
      <c r="G1253" s="258">
        <v>131103</v>
      </c>
      <c r="H1253" s="269"/>
    </row>
    <row r="1254" spans="2:15" ht="24.95" customHeight="1" x14ac:dyDescent="0.2">
      <c r="B1254" s="233" t="s">
        <v>160</v>
      </c>
      <c r="C1254" s="256">
        <v>108860</v>
      </c>
      <c r="D1254" s="256"/>
      <c r="E1254" s="256">
        <v>11255</v>
      </c>
      <c r="F1254" s="256"/>
      <c r="G1254" s="258">
        <v>120115</v>
      </c>
      <c r="H1254" s="269"/>
    </row>
    <row r="1255" spans="2:15" ht="24.95" customHeight="1" x14ac:dyDescent="0.2">
      <c r="B1255" s="111" t="s">
        <v>43</v>
      </c>
      <c r="C1255" s="261">
        <f>(C1254-C1253)/C1253</f>
        <v>-6.1648794952246316E-2</v>
      </c>
      <c r="D1255" s="261"/>
      <c r="E1255" s="261">
        <f>(E1254-E1253)/E1253</f>
        <v>-0.25419123981180836</v>
      </c>
      <c r="F1255" s="261"/>
      <c r="G1255" s="261">
        <f>(G1254-G1253)/G1253</f>
        <v>-8.3811964638490347E-2</v>
      </c>
      <c r="H1255" s="261"/>
    </row>
    <row r="1256" spans="2:15" ht="24.95" customHeight="1" x14ac:dyDescent="0.2">
      <c r="B1256" s="33"/>
      <c r="C1256" s="34"/>
      <c r="D1256" s="34"/>
      <c r="E1256" s="34"/>
      <c r="F1256" s="34"/>
      <c r="G1256" s="34"/>
      <c r="H1256" s="34"/>
      <c r="I1256" s="13"/>
      <c r="J1256" s="13"/>
      <c r="K1256" s="13"/>
      <c r="L1256" s="13"/>
      <c r="M1256" s="13"/>
      <c r="N1256" s="13"/>
      <c r="O1256" s="13"/>
    </row>
    <row r="1257" spans="2:15" ht="24.95" customHeight="1" x14ac:dyDescent="0.2">
      <c r="B1257" s="33"/>
      <c r="C1257" s="34"/>
      <c r="D1257" s="34"/>
      <c r="E1257" s="34"/>
      <c r="F1257" s="34"/>
      <c r="G1257" s="34"/>
      <c r="H1257" s="34"/>
      <c r="I1257" s="13"/>
      <c r="J1257" s="13"/>
      <c r="K1257" s="13"/>
      <c r="L1257" s="13"/>
      <c r="M1257" s="13"/>
      <c r="N1257" s="13"/>
      <c r="O1257" s="13"/>
    </row>
    <row r="1258" spans="2:15" ht="24.95" customHeight="1" x14ac:dyDescent="0.2">
      <c r="B1258" s="33"/>
      <c r="C1258" s="34"/>
      <c r="D1258" s="34"/>
      <c r="E1258" s="34"/>
      <c r="F1258" s="34"/>
      <c r="G1258" s="34"/>
      <c r="H1258" s="34"/>
      <c r="I1258" s="13"/>
      <c r="J1258" s="13"/>
      <c r="K1258" s="13"/>
      <c r="L1258" s="13"/>
      <c r="M1258" s="13"/>
      <c r="N1258" s="13"/>
      <c r="O1258" s="13"/>
    </row>
    <row r="1259" spans="2:15" ht="24.95" customHeight="1" x14ac:dyDescent="0.2">
      <c r="B1259" s="33"/>
      <c r="C1259" s="34"/>
      <c r="D1259" s="34"/>
      <c r="E1259" s="34"/>
      <c r="F1259" s="34"/>
      <c r="G1259" s="34"/>
      <c r="H1259" s="34"/>
      <c r="I1259" s="13"/>
      <c r="J1259" s="13"/>
      <c r="K1259" s="13"/>
      <c r="L1259" s="13"/>
      <c r="M1259" s="13"/>
      <c r="N1259" s="13"/>
      <c r="O1259" s="13"/>
    </row>
    <row r="1260" spans="2:15" ht="24.95" customHeight="1" x14ac:dyDescent="0.2">
      <c r="B1260" s="33"/>
      <c r="C1260" s="34"/>
      <c r="D1260" s="34"/>
      <c r="E1260" s="34"/>
      <c r="F1260" s="34"/>
      <c r="G1260" s="34"/>
      <c r="H1260" s="34"/>
      <c r="I1260" s="13"/>
      <c r="J1260" s="13"/>
      <c r="K1260" s="13"/>
      <c r="L1260" s="13"/>
      <c r="M1260" s="13"/>
      <c r="N1260" s="13"/>
      <c r="O1260" s="13"/>
    </row>
    <row r="1261" spans="2:15" ht="24.95" customHeight="1" x14ac:dyDescent="0.2">
      <c r="B1261" s="33"/>
      <c r="C1261" s="34"/>
      <c r="D1261" s="34"/>
      <c r="E1261" s="34"/>
      <c r="F1261" s="34"/>
      <c r="G1261" s="34"/>
      <c r="H1261" s="34"/>
      <c r="I1261" s="13"/>
      <c r="J1261" s="13"/>
      <c r="K1261" s="13"/>
      <c r="L1261" s="13"/>
      <c r="M1261" s="13"/>
      <c r="N1261" s="13"/>
      <c r="O1261" s="13"/>
    </row>
    <row r="1262" spans="2:15" ht="24.95" customHeight="1" x14ac:dyDescent="0.2">
      <c r="B1262" s="33"/>
      <c r="C1262" s="34"/>
      <c r="D1262" s="34"/>
      <c r="E1262" s="34"/>
      <c r="F1262" s="34"/>
      <c r="G1262" s="34"/>
      <c r="H1262" s="34"/>
      <c r="I1262" s="13"/>
      <c r="J1262" s="13"/>
      <c r="K1262" s="13"/>
      <c r="L1262" s="13"/>
      <c r="M1262" s="13"/>
      <c r="N1262" s="13"/>
      <c r="O1262" s="13"/>
    </row>
    <row r="1263" spans="2:15" ht="24.95" customHeight="1" x14ac:dyDescent="0.2">
      <c r="B1263" s="33"/>
      <c r="C1263" s="34"/>
      <c r="D1263" s="34"/>
      <c r="E1263" s="34"/>
      <c r="F1263" s="34"/>
      <c r="G1263" s="34"/>
      <c r="H1263" s="34"/>
      <c r="I1263" s="13"/>
      <c r="J1263" s="13"/>
      <c r="K1263" s="13"/>
      <c r="L1263" s="13"/>
      <c r="M1263" s="13"/>
      <c r="N1263" s="13"/>
      <c r="O1263" s="13"/>
    </row>
    <row r="1264" spans="2:15" ht="24.95" customHeight="1" x14ac:dyDescent="0.2">
      <c r="B1264" s="33"/>
      <c r="C1264" s="34"/>
      <c r="D1264" s="34"/>
      <c r="E1264" s="34"/>
      <c r="F1264" s="34"/>
      <c r="G1264" s="34"/>
      <c r="H1264" s="34"/>
      <c r="I1264" s="13"/>
      <c r="J1264" s="13"/>
      <c r="K1264" s="13"/>
      <c r="L1264" s="13"/>
      <c r="M1264" s="13"/>
      <c r="N1264" s="13"/>
      <c r="O1264" s="13"/>
    </row>
    <row r="1265" spans="2:12" ht="24.95" customHeight="1" x14ac:dyDescent="0.2"/>
    <row r="1266" spans="2:12" ht="24.95" customHeight="1" x14ac:dyDescent="0.2"/>
    <row r="1267" spans="2:12" ht="24.95" customHeight="1" x14ac:dyDescent="0.2"/>
    <row r="1268" spans="2:12" ht="24.95" customHeight="1" x14ac:dyDescent="0.2"/>
    <row r="1269" spans="2:12" ht="24.95" customHeight="1" x14ac:dyDescent="0.2"/>
    <row r="1270" spans="2:12" ht="24.95" customHeight="1" x14ac:dyDescent="0.2"/>
    <row r="1271" spans="2:12" ht="24.95" customHeight="1" x14ac:dyDescent="0.2"/>
    <row r="1272" spans="2:12" ht="24.95" customHeight="1" x14ac:dyDescent="0.2"/>
    <row r="1273" spans="2:12" ht="24.95" customHeight="1" x14ac:dyDescent="0.2"/>
    <row r="1274" spans="2:12" ht="24.95" customHeight="1" x14ac:dyDescent="0.2"/>
    <row r="1275" spans="2:12" ht="24.95" customHeight="1" x14ac:dyDescent="0.2"/>
    <row r="1276" spans="2:12" ht="24.95" customHeight="1" x14ac:dyDescent="0.2"/>
    <row r="1277" spans="2:12" ht="24.95" customHeight="1" x14ac:dyDescent="0.2">
      <c r="B1277" s="267" t="s">
        <v>15</v>
      </c>
      <c r="C1277" s="267"/>
      <c r="D1277" s="267"/>
      <c r="E1277" s="267"/>
      <c r="F1277" s="267"/>
      <c r="G1277" s="267"/>
      <c r="H1277" s="267"/>
      <c r="I1277" s="267"/>
      <c r="J1277" s="267"/>
      <c r="K1277" s="115"/>
    </row>
    <row r="1278" spans="2:12" ht="24.95" customHeight="1" x14ac:dyDescent="0.2">
      <c r="B1278" s="139" t="s">
        <v>35</v>
      </c>
      <c r="C1278" s="262" t="s">
        <v>40</v>
      </c>
      <c r="D1278" s="262"/>
      <c r="E1278" s="262" t="s">
        <v>41</v>
      </c>
      <c r="F1278" s="262"/>
      <c r="G1278" s="262" t="s">
        <v>42</v>
      </c>
      <c r="H1278" s="262"/>
      <c r="I1278" s="262" t="s">
        <v>89</v>
      </c>
      <c r="J1278" s="262"/>
      <c r="L1278" s="39"/>
    </row>
    <row r="1279" spans="2:12" ht="24.95" customHeight="1" x14ac:dyDescent="0.2">
      <c r="B1279" s="233" t="s">
        <v>159</v>
      </c>
      <c r="C1279" s="308">
        <v>269482</v>
      </c>
      <c r="D1279" s="308"/>
      <c r="E1279" s="308">
        <v>30565</v>
      </c>
      <c r="F1279" s="308"/>
      <c r="G1279" s="258">
        <v>300047</v>
      </c>
      <c r="H1279" s="258"/>
      <c r="I1279" s="317">
        <v>0.12354208503397</v>
      </c>
      <c r="J1279" s="269"/>
    </row>
    <row r="1280" spans="2:12" ht="24.95" customHeight="1" x14ac:dyDescent="0.2">
      <c r="B1280" s="233" t="s">
        <v>160</v>
      </c>
      <c r="C1280" s="256">
        <v>273871</v>
      </c>
      <c r="D1280" s="256"/>
      <c r="E1280" s="256">
        <v>45035</v>
      </c>
      <c r="F1280" s="256"/>
      <c r="G1280" s="258">
        <v>318906</v>
      </c>
      <c r="H1280" s="258"/>
      <c r="I1280" s="257">
        <v>0.13491483886381</v>
      </c>
      <c r="J1280" s="257"/>
    </row>
    <row r="1281" spans="2:12" ht="24.95" customHeight="1" x14ac:dyDescent="0.2">
      <c r="B1281" s="103" t="s">
        <v>43</v>
      </c>
      <c r="C1281" s="263">
        <f>(C1280-C1279)/C1279</f>
        <v>1.6286802086966846E-2</v>
      </c>
      <c r="D1281" s="263"/>
      <c r="E1281" s="263">
        <f>(E1280-E1279)/E1279</f>
        <v>0.47341730737771959</v>
      </c>
      <c r="F1281" s="263"/>
      <c r="G1281" s="263">
        <f>(G1280-G1279)/G1279</f>
        <v>6.2853486287148347E-2</v>
      </c>
      <c r="H1281" s="263"/>
      <c r="I1281" s="263">
        <f>(I1280-I1279)/I1279</f>
        <v>9.2055705767899815E-2</v>
      </c>
      <c r="J1281" s="263"/>
    </row>
    <row r="1282" spans="2:12" ht="24.95" customHeight="1" x14ac:dyDescent="0.2">
      <c r="B1282" s="37"/>
      <c r="C1282" s="38"/>
      <c r="D1282" s="38"/>
      <c r="E1282" s="38"/>
      <c r="F1282" s="38"/>
      <c r="G1282" s="40"/>
      <c r="H1282" s="40"/>
      <c r="I1282" s="40"/>
      <c r="J1282" s="40"/>
      <c r="K1282" s="13"/>
    </row>
    <row r="1283" spans="2:12" ht="24.95" customHeight="1" x14ac:dyDescent="0.2"/>
    <row r="1284" spans="2:12" ht="24.95" customHeight="1" x14ac:dyDescent="0.2"/>
    <row r="1285" spans="2:12" ht="24.95" customHeight="1" x14ac:dyDescent="0.2"/>
    <row r="1286" spans="2:12" ht="24.95" customHeight="1" x14ac:dyDescent="0.2">
      <c r="L1286" s="41"/>
    </row>
    <row r="1287" spans="2:12" ht="24.95" customHeight="1" x14ac:dyDescent="0.2"/>
    <row r="1288" spans="2:12" ht="24.95" customHeight="1" x14ac:dyDescent="0.2"/>
    <row r="1289" spans="2:12" ht="24.95" customHeight="1" x14ac:dyDescent="0.2">
      <c r="L1289" s="27"/>
    </row>
    <row r="1290" spans="2:12" ht="24.95" customHeight="1" x14ac:dyDescent="0.2"/>
    <row r="1291" spans="2:12" ht="24.95" customHeight="1" x14ac:dyDescent="0.2"/>
    <row r="1292" spans="2:12" ht="24.95" customHeight="1" x14ac:dyDescent="0.2"/>
    <row r="1293" spans="2:12" ht="24.95" customHeight="1" x14ac:dyDescent="0.2"/>
    <row r="1294" spans="2:12" ht="24.95" customHeight="1" x14ac:dyDescent="0.2"/>
    <row r="1295" spans="2:12" ht="24.95" customHeight="1" x14ac:dyDescent="0.2"/>
    <row r="1296" spans="2:12" ht="24.95" customHeight="1" x14ac:dyDescent="0.2"/>
    <row r="1297" spans="2:15" ht="24.95" customHeight="1" x14ac:dyDescent="0.2"/>
    <row r="1298" spans="2:15" ht="24.95" customHeight="1" x14ac:dyDescent="0.2"/>
    <row r="1299" spans="2:15" ht="24.95" customHeight="1" x14ac:dyDescent="0.2">
      <c r="O1299" s="31"/>
    </row>
    <row r="1300" spans="2:15" ht="24.95" customHeight="1" x14ac:dyDescent="0.2">
      <c r="O1300" s="31"/>
    </row>
    <row r="1301" spans="2:15" ht="24.95" customHeight="1" x14ac:dyDescent="0.2">
      <c r="O1301" s="31"/>
    </row>
    <row r="1302" spans="2:15" ht="24.95" customHeight="1" x14ac:dyDescent="0.2">
      <c r="B1302" s="58"/>
      <c r="C1302" s="58"/>
      <c r="D1302" s="58"/>
      <c r="E1302" s="58"/>
      <c r="F1302" s="58"/>
      <c r="G1302" s="58"/>
      <c r="H1302" s="58"/>
      <c r="I1302" s="58"/>
      <c r="J1302" s="58"/>
      <c r="K1302" s="58"/>
      <c r="L1302" s="58"/>
      <c r="M1302" s="58"/>
      <c r="N1302" s="58"/>
      <c r="O1302" s="58"/>
    </row>
    <row r="1303" spans="2:15" ht="24.95" customHeight="1" x14ac:dyDescent="0.2">
      <c r="B1303" s="58"/>
      <c r="C1303" s="58"/>
      <c r="D1303" s="58"/>
      <c r="E1303" s="58"/>
      <c r="F1303" s="58"/>
      <c r="G1303" s="58"/>
      <c r="H1303" s="58"/>
      <c r="I1303" s="58"/>
      <c r="J1303" s="58"/>
      <c r="K1303" s="58"/>
      <c r="L1303" s="58"/>
      <c r="M1303" s="58"/>
      <c r="N1303" s="58"/>
      <c r="O1303" s="58"/>
    </row>
    <row r="1304" spans="2:15" ht="24.95" customHeight="1" x14ac:dyDescent="0.2">
      <c r="B1304" s="58"/>
      <c r="C1304" s="58"/>
      <c r="D1304" s="58"/>
      <c r="E1304" s="58"/>
      <c r="F1304" s="58"/>
      <c r="G1304" s="58"/>
      <c r="H1304" s="58"/>
      <c r="I1304" s="58"/>
      <c r="J1304" s="58"/>
      <c r="K1304" s="58"/>
      <c r="L1304" s="58"/>
      <c r="M1304" s="58"/>
      <c r="N1304" s="58"/>
      <c r="O1304" s="58"/>
    </row>
    <row r="1305" spans="2:15" ht="24.95" customHeight="1" x14ac:dyDescent="0.2">
      <c r="B1305" s="58"/>
      <c r="C1305" s="58"/>
      <c r="D1305" s="58"/>
      <c r="E1305" s="58"/>
      <c r="F1305" s="58"/>
      <c r="G1305" s="58"/>
      <c r="H1305" s="58"/>
      <c r="I1305" s="58"/>
      <c r="J1305" s="58"/>
      <c r="K1305" s="58"/>
      <c r="L1305" s="58"/>
      <c r="M1305" s="58"/>
      <c r="N1305" s="58"/>
      <c r="O1305" s="58"/>
    </row>
    <row r="1306" spans="2:15" ht="24.95" customHeight="1" x14ac:dyDescent="0.2">
      <c r="B1306" s="58"/>
      <c r="C1306" s="58"/>
      <c r="D1306" s="58"/>
      <c r="E1306" s="58"/>
      <c r="F1306" s="58"/>
      <c r="G1306" s="58"/>
      <c r="H1306" s="58"/>
      <c r="I1306" s="58"/>
      <c r="J1306" s="58"/>
      <c r="K1306" s="58"/>
      <c r="L1306" s="58"/>
      <c r="M1306" s="58"/>
      <c r="N1306" s="58"/>
      <c r="O1306" s="58"/>
    </row>
    <row r="1307" spans="2:15" ht="24.95" customHeight="1" x14ac:dyDescent="0.2">
      <c r="B1307" s="58"/>
      <c r="C1307" s="58"/>
      <c r="D1307" s="58"/>
      <c r="E1307" s="58"/>
      <c r="F1307" s="58"/>
      <c r="G1307" s="58"/>
      <c r="H1307" s="58"/>
      <c r="I1307" s="58"/>
      <c r="J1307" s="58"/>
      <c r="K1307" s="58"/>
      <c r="L1307" s="58"/>
      <c r="M1307" s="58"/>
      <c r="N1307" s="58"/>
      <c r="O1307" s="58"/>
    </row>
    <row r="1308" spans="2:15" ht="24.95" customHeight="1" x14ac:dyDescent="0.2">
      <c r="B1308" s="58"/>
      <c r="C1308" s="58"/>
      <c r="D1308" s="58"/>
      <c r="E1308" s="58"/>
      <c r="F1308" s="58"/>
      <c r="G1308" s="58"/>
      <c r="H1308" s="58"/>
      <c r="I1308" s="58"/>
      <c r="J1308" s="58"/>
      <c r="K1308" s="58"/>
      <c r="L1308" s="58"/>
      <c r="M1308" s="58"/>
      <c r="N1308" s="58"/>
      <c r="O1308" s="58"/>
    </row>
    <row r="1309" spans="2:15" ht="24.95" customHeight="1" x14ac:dyDescent="0.2">
      <c r="B1309" s="58"/>
      <c r="C1309" s="58"/>
      <c r="D1309" s="58"/>
      <c r="E1309" s="58"/>
      <c r="F1309" s="58"/>
      <c r="G1309" s="58"/>
      <c r="H1309" s="58"/>
      <c r="I1309" s="58"/>
      <c r="J1309" s="58"/>
      <c r="K1309" s="58"/>
      <c r="L1309" s="58"/>
      <c r="M1309" s="58"/>
      <c r="N1309" s="58"/>
      <c r="O1309" s="58"/>
    </row>
    <row r="1310" spans="2:15" ht="24.95" customHeight="1" x14ac:dyDescent="0.2">
      <c r="B1310" s="58"/>
      <c r="C1310" s="58"/>
      <c r="D1310" s="58"/>
      <c r="E1310" s="58"/>
      <c r="F1310" s="58"/>
      <c r="G1310" s="58"/>
      <c r="H1310" s="58"/>
      <c r="I1310" s="58"/>
      <c r="J1310" s="58"/>
      <c r="K1310" s="58"/>
      <c r="L1310" s="58"/>
      <c r="M1310" s="58"/>
      <c r="N1310" s="58"/>
      <c r="O1310" s="58"/>
    </row>
    <row r="1311" spans="2:15" ht="24.95" customHeight="1" x14ac:dyDescent="0.2">
      <c r="B1311" s="58"/>
      <c r="C1311" s="58"/>
      <c r="D1311" s="58"/>
      <c r="E1311" s="58"/>
      <c r="F1311" s="58"/>
      <c r="G1311" s="58"/>
      <c r="H1311" s="58"/>
      <c r="I1311" s="58"/>
      <c r="J1311" s="58"/>
      <c r="K1311" s="58"/>
      <c r="M1311" s="31">
        <v>17</v>
      </c>
      <c r="N1311" s="58"/>
    </row>
    <row r="1312" spans="2:15" ht="25.5" customHeight="1" x14ac:dyDescent="0.2">
      <c r="B1312" s="255" t="s">
        <v>124</v>
      </c>
      <c r="C1312" s="255"/>
      <c r="D1312" s="255"/>
      <c r="E1312" s="255"/>
      <c r="F1312" s="255"/>
      <c r="G1312" s="255"/>
      <c r="H1312" s="255"/>
      <c r="I1312" s="255"/>
      <c r="J1312" s="255"/>
      <c r="K1312" s="255"/>
      <c r="L1312" s="255"/>
      <c r="M1312" s="255"/>
    </row>
    <row r="1313" spans="2:13" ht="15" customHeight="1" x14ac:dyDescent="0.2">
      <c r="B1313" s="65"/>
      <c r="C1313" s="65"/>
      <c r="D1313" s="65"/>
      <c r="E1313" s="65"/>
      <c r="F1313" s="65"/>
      <c r="G1313" s="65"/>
      <c r="H1313" s="65"/>
      <c r="I1313" s="65"/>
      <c r="J1313" s="65"/>
      <c r="K1313" s="65"/>
      <c r="L1313" s="65"/>
    </row>
    <row r="1314" spans="2:13" ht="25.5" customHeight="1" x14ac:dyDescent="0.2">
      <c r="B1314" s="255" t="s">
        <v>125</v>
      </c>
      <c r="C1314" s="255"/>
      <c r="D1314" s="255"/>
      <c r="E1314" s="255"/>
      <c r="F1314" s="255"/>
      <c r="G1314" s="255"/>
      <c r="H1314" s="255"/>
      <c r="I1314" s="255"/>
      <c r="J1314" s="255"/>
      <c r="K1314" s="255"/>
      <c r="L1314" s="255"/>
      <c r="M1314" s="255"/>
    </row>
    <row r="1315" spans="2:13" ht="15" customHeight="1" x14ac:dyDescent="0.2">
      <c r="B1315" s="56"/>
      <c r="C1315" s="56"/>
      <c r="D1315" s="56"/>
      <c r="E1315" s="56"/>
      <c r="F1315" s="56"/>
      <c r="G1315" s="56"/>
    </row>
    <row r="1316" spans="2:13" ht="24.95" customHeight="1" x14ac:dyDescent="0.2">
      <c r="B1316" s="266" t="s">
        <v>97</v>
      </c>
      <c r="C1316" s="266"/>
      <c r="D1316" s="266"/>
      <c r="E1316" s="266"/>
      <c r="F1316" s="266"/>
      <c r="G1316" s="266"/>
      <c r="H1316" s="266"/>
      <c r="I1316" s="266"/>
      <c r="J1316" s="266"/>
    </row>
    <row r="1317" spans="2:13" ht="24.95" customHeight="1" x14ac:dyDescent="0.2">
      <c r="B1317" s="299" t="s">
        <v>36</v>
      </c>
      <c r="C1317" s="264" t="s">
        <v>47</v>
      </c>
      <c r="D1317" s="264"/>
      <c r="E1317" s="264"/>
      <c r="F1317" s="264" t="s">
        <v>48</v>
      </c>
      <c r="G1317" s="264"/>
      <c r="H1317" s="264"/>
      <c r="I1317" s="135" t="s">
        <v>52</v>
      </c>
      <c r="J1317" s="137" t="s">
        <v>53</v>
      </c>
      <c r="M1317" s="44"/>
    </row>
    <row r="1318" spans="2:13" ht="24.95" customHeight="1" x14ac:dyDescent="0.2">
      <c r="B1318" s="300"/>
      <c r="C1318" s="133" t="s">
        <v>66</v>
      </c>
      <c r="D1318" s="133" t="s">
        <v>67</v>
      </c>
      <c r="E1318" s="183" t="s">
        <v>68</v>
      </c>
      <c r="F1318" s="133" t="s">
        <v>69</v>
      </c>
      <c r="G1318" s="133" t="s">
        <v>70</v>
      </c>
      <c r="H1318" s="134" t="s">
        <v>71</v>
      </c>
      <c r="I1318" s="136" t="s">
        <v>85</v>
      </c>
      <c r="J1318" s="138" t="s">
        <v>86</v>
      </c>
      <c r="K1318" s="19"/>
      <c r="M1318" s="44"/>
    </row>
    <row r="1319" spans="2:13" ht="24.95" customHeight="1" x14ac:dyDescent="0.2">
      <c r="B1319" s="131" t="s">
        <v>114</v>
      </c>
      <c r="C1319" s="245">
        <v>1260</v>
      </c>
      <c r="D1319" s="245">
        <v>35</v>
      </c>
      <c r="E1319" s="235">
        <v>1295</v>
      </c>
      <c r="F1319" s="245">
        <v>2767</v>
      </c>
      <c r="G1319" s="245">
        <v>177</v>
      </c>
      <c r="H1319" s="236">
        <v>2944</v>
      </c>
      <c r="I1319" s="237">
        <v>0.17818974160000001</v>
      </c>
      <c r="J1319" s="238">
        <v>2.2733590733590998</v>
      </c>
      <c r="K1319" s="46"/>
      <c r="M1319" s="44"/>
    </row>
    <row r="1320" spans="2:13" ht="24.95" customHeight="1" x14ac:dyDescent="0.2">
      <c r="B1320" s="131" t="s">
        <v>5</v>
      </c>
      <c r="C1320" s="245">
        <v>2211</v>
      </c>
      <c r="D1320" s="245">
        <v>715</v>
      </c>
      <c r="E1320" s="235">
        <v>2926</v>
      </c>
      <c r="F1320" s="245">
        <v>3001</v>
      </c>
      <c r="G1320" s="245">
        <v>883</v>
      </c>
      <c r="H1320" s="236">
        <v>3884</v>
      </c>
      <c r="I1320" s="237">
        <v>0.1658568366</v>
      </c>
      <c r="J1320" s="238">
        <v>1.3274094326726</v>
      </c>
      <c r="K1320" s="46"/>
      <c r="M1320" s="44"/>
    </row>
    <row r="1321" spans="2:13" ht="24.95" customHeight="1" x14ac:dyDescent="0.2">
      <c r="B1321" s="131" t="s">
        <v>22</v>
      </c>
      <c r="C1321" s="245">
        <v>3123</v>
      </c>
      <c r="D1321" s="245">
        <v>208</v>
      </c>
      <c r="E1321" s="235">
        <v>3331</v>
      </c>
      <c r="F1321" s="245">
        <v>5374</v>
      </c>
      <c r="G1321" s="245">
        <v>263</v>
      </c>
      <c r="H1321" s="236">
        <v>5637</v>
      </c>
      <c r="I1321" s="237">
        <v>0.26587284459999999</v>
      </c>
      <c r="J1321" s="238">
        <v>1.6922845992194999</v>
      </c>
      <c r="K1321" s="46"/>
      <c r="M1321" s="44"/>
    </row>
    <row r="1322" spans="2:13" ht="24.95" customHeight="1" x14ac:dyDescent="0.2">
      <c r="B1322" s="131" t="s">
        <v>7</v>
      </c>
      <c r="C1322" s="245">
        <v>355</v>
      </c>
      <c r="D1322" s="245">
        <v>71</v>
      </c>
      <c r="E1322" s="235">
        <v>426</v>
      </c>
      <c r="F1322" s="245">
        <v>1283</v>
      </c>
      <c r="G1322" s="245">
        <v>355</v>
      </c>
      <c r="H1322" s="236">
        <v>1638</v>
      </c>
      <c r="I1322" s="237">
        <v>0.37187298670000002</v>
      </c>
      <c r="J1322" s="238">
        <v>3.8450704225351999</v>
      </c>
      <c r="K1322" s="46"/>
      <c r="M1322" s="44"/>
    </row>
    <row r="1323" spans="2:13" ht="24.95" customHeight="1" x14ac:dyDescent="0.2">
      <c r="B1323" s="131" t="s">
        <v>8</v>
      </c>
      <c r="C1323" s="245">
        <v>2880</v>
      </c>
      <c r="D1323" s="245">
        <v>498</v>
      </c>
      <c r="E1323" s="235">
        <v>3378</v>
      </c>
      <c r="F1323" s="245">
        <v>8854</v>
      </c>
      <c r="G1323" s="245">
        <v>2081</v>
      </c>
      <c r="H1323" s="236">
        <v>10935</v>
      </c>
      <c r="I1323" s="237">
        <v>0.28083289319999999</v>
      </c>
      <c r="J1323" s="238">
        <v>3.2371225577264999</v>
      </c>
      <c r="K1323" s="46"/>
      <c r="M1323" s="44"/>
    </row>
    <row r="1324" spans="2:13" ht="24.95" customHeight="1" x14ac:dyDescent="0.2">
      <c r="B1324" s="131" t="s">
        <v>9</v>
      </c>
      <c r="C1324" s="245">
        <v>1037</v>
      </c>
      <c r="D1324" s="245">
        <v>119</v>
      </c>
      <c r="E1324" s="235">
        <v>1156</v>
      </c>
      <c r="F1324" s="245">
        <v>3516</v>
      </c>
      <c r="G1324" s="245">
        <v>701</v>
      </c>
      <c r="H1324" s="236">
        <v>4217</v>
      </c>
      <c r="I1324" s="237">
        <v>0.17604309609999999</v>
      </c>
      <c r="J1324" s="238">
        <v>3.6479238754324999</v>
      </c>
      <c r="K1324" s="46"/>
      <c r="M1324" s="44"/>
    </row>
    <row r="1325" spans="2:13" ht="24.95" customHeight="1" x14ac:dyDescent="0.2">
      <c r="B1325" s="131" t="s">
        <v>10</v>
      </c>
      <c r="C1325" s="245">
        <v>951</v>
      </c>
      <c r="D1325" s="245">
        <v>61</v>
      </c>
      <c r="E1325" s="235">
        <v>1012</v>
      </c>
      <c r="F1325" s="245">
        <v>2440</v>
      </c>
      <c r="G1325" s="245">
        <v>279</v>
      </c>
      <c r="H1325" s="236">
        <v>2719</v>
      </c>
      <c r="I1325" s="237">
        <v>0.26354716830000002</v>
      </c>
      <c r="J1325" s="238">
        <v>2.6867588932805999</v>
      </c>
      <c r="K1325" s="46"/>
      <c r="M1325" s="44"/>
    </row>
    <row r="1326" spans="2:13" ht="24.95" customHeight="1" x14ac:dyDescent="0.2">
      <c r="B1326" s="131" t="s">
        <v>11</v>
      </c>
      <c r="C1326" s="245">
        <v>566</v>
      </c>
      <c r="D1326" s="245">
        <v>20</v>
      </c>
      <c r="E1326" s="235">
        <v>586</v>
      </c>
      <c r="F1326" s="245">
        <v>1055</v>
      </c>
      <c r="G1326" s="245">
        <v>20</v>
      </c>
      <c r="H1326" s="236">
        <v>1075</v>
      </c>
      <c r="I1326" s="237">
        <v>7.8987336599999999E-2</v>
      </c>
      <c r="J1326" s="238">
        <v>1.8344709897611</v>
      </c>
      <c r="K1326" s="46"/>
      <c r="M1326" s="47"/>
    </row>
    <row r="1327" spans="2:13" ht="24.95" customHeight="1" x14ac:dyDescent="0.2">
      <c r="B1327" s="131" t="s">
        <v>12</v>
      </c>
      <c r="C1327" s="245">
        <v>1854</v>
      </c>
      <c r="D1327" s="245">
        <v>65</v>
      </c>
      <c r="E1327" s="235">
        <v>1919</v>
      </c>
      <c r="F1327" s="245">
        <v>3655</v>
      </c>
      <c r="G1327" s="245">
        <v>92</v>
      </c>
      <c r="H1327" s="236">
        <v>3747</v>
      </c>
      <c r="I1327" s="237">
        <v>0.28311034940000002</v>
      </c>
      <c r="J1327" s="238">
        <v>1.9525794684732001</v>
      </c>
      <c r="K1327" s="46"/>
      <c r="M1327" s="47"/>
    </row>
    <row r="1328" spans="2:13" ht="24.95" customHeight="1" x14ac:dyDescent="0.2">
      <c r="B1328" s="132" t="s">
        <v>14</v>
      </c>
      <c r="C1328" s="226">
        <v>14237</v>
      </c>
      <c r="D1328" s="226">
        <v>1792</v>
      </c>
      <c r="E1328" s="239">
        <v>16029</v>
      </c>
      <c r="F1328" s="226">
        <v>31945</v>
      </c>
      <c r="G1328" s="226">
        <v>4851</v>
      </c>
      <c r="H1328" s="240">
        <v>36796</v>
      </c>
      <c r="I1328" s="241">
        <v>0.22219801340000001</v>
      </c>
      <c r="J1328" s="242">
        <v>2.2955892444943999</v>
      </c>
      <c r="M1328" s="47"/>
    </row>
    <row r="1329" spans="2:15" ht="24.95" customHeight="1" x14ac:dyDescent="0.2">
      <c r="B1329" s="211"/>
      <c r="C1329" s="53"/>
      <c r="D1329" s="53"/>
      <c r="E1329" s="54"/>
      <c r="F1329" s="53"/>
      <c r="G1329" s="53"/>
      <c r="H1329" s="54"/>
      <c r="I1329" s="62"/>
      <c r="J1329" s="63"/>
      <c r="K1329" s="67"/>
      <c r="L1329" s="67"/>
      <c r="M1329" s="66"/>
      <c r="N1329" s="19"/>
    </row>
    <row r="1330" spans="2:15" ht="24.95" customHeight="1" x14ac:dyDescent="0.2">
      <c r="B1330" s="70"/>
      <c r="C1330" s="70"/>
      <c r="D1330" s="70"/>
      <c r="E1330" s="70"/>
      <c r="F1330" s="70"/>
      <c r="G1330" s="70"/>
      <c r="H1330" s="70"/>
      <c r="I1330" s="70"/>
      <c r="J1330" s="70"/>
      <c r="K1330" s="70"/>
      <c r="L1330" s="70"/>
      <c r="M1330" s="70"/>
      <c r="N1330" s="70"/>
    </row>
    <row r="1331" spans="2:15" ht="24.95" customHeight="1" x14ac:dyDescent="0.2">
      <c r="B1331" s="68"/>
      <c r="C1331" s="68"/>
      <c r="D1331" s="68"/>
      <c r="E1331" s="68"/>
      <c r="F1331" s="68"/>
      <c r="G1331" s="68"/>
      <c r="H1331" s="68"/>
      <c r="I1331" s="68"/>
      <c r="J1331" s="68"/>
      <c r="K1331" s="69"/>
      <c r="L1331" s="69"/>
      <c r="M1331" s="69"/>
      <c r="N1331" s="69"/>
    </row>
    <row r="1332" spans="2:15" ht="24.95" customHeight="1" x14ac:dyDescent="0.2">
      <c r="B1332" s="64"/>
      <c r="C1332" s="64"/>
      <c r="D1332" s="64"/>
      <c r="E1332" s="64"/>
      <c r="G1332" s="64"/>
      <c r="H1332" s="64"/>
      <c r="I1332" s="64"/>
      <c r="J1332" s="64"/>
    </row>
    <row r="1333" spans="2:15" ht="24.95" customHeight="1" x14ac:dyDescent="0.2">
      <c r="B1333" s="64"/>
      <c r="C1333" s="64"/>
      <c r="D1333" s="64"/>
      <c r="E1333" s="64"/>
      <c r="G1333" s="64"/>
      <c r="H1333" s="64"/>
      <c r="I1333" s="64"/>
      <c r="J1333" s="64"/>
    </row>
    <row r="1334" spans="2:15" ht="24.95" customHeight="1" x14ac:dyDescent="0.2">
      <c r="B1334" s="64"/>
      <c r="C1334" s="64"/>
      <c r="D1334" s="64"/>
      <c r="E1334" s="64"/>
      <c r="G1334" s="64"/>
      <c r="H1334" s="64"/>
      <c r="I1334" s="64"/>
      <c r="J1334" s="64"/>
    </row>
    <row r="1335" spans="2:15" ht="24.95" customHeight="1" x14ac:dyDescent="0.2">
      <c r="B1335" s="64"/>
      <c r="C1335" s="64"/>
      <c r="D1335" s="64"/>
      <c r="E1335" s="64"/>
      <c r="G1335" s="64"/>
      <c r="H1335" s="64"/>
      <c r="I1335" s="64"/>
      <c r="J1335" s="64"/>
    </row>
    <row r="1336" spans="2:15" ht="24.95" customHeight="1" x14ac:dyDescent="0.2">
      <c r="B1336" s="64"/>
      <c r="C1336" s="64"/>
      <c r="D1336" s="64"/>
      <c r="E1336" s="64"/>
      <c r="G1336" s="64"/>
      <c r="H1336" s="64"/>
      <c r="I1336" s="64"/>
      <c r="J1336" s="64"/>
    </row>
    <row r="1337" spans="2:15" ht="24.95" customHeight="1" x14ac:dyDescent="0.2">
      <c r="B1337" s="64"/>
      <c r="C1337" s="64"/>
      <c r="D1337" s="64"/>
      <c r="E1337" s="64"/>
      <c r="G1337" s="64"/>
      <c r="H1337" s="64"/>
      <c r="I1337" s="64"/>
      <c r="J1337" s="64"/>
    </row>
    <row r="1338" spans="2:15" ht="24.95" customHeight="1" x14ac:dyDescent="0.2">
      <c r="B1338" s="64"/>
      <c r="C1338" s="64"/>
      <c r="D1338" s="64"/>
      <c r="E1338" s="64"/>
      <c r="G1338" s="64"/>
      <c r="H1338" s="64"/>
      <c r="I1338" s="64"/>
      <c r="J1338" s="64"/>
    </row>
    <row r="1339" spans="2:15" ht="24.95" customHeight="1" x14ac:dyDescent="0.2">
      <c r="B1339" s="64"/>
      <c r="C1339" s="64"/>
      <c r="D1339" s="64"/>
      <c r="E1339" s="64"/>
      <c r="G1339" s="64"/>
      <c r="H1339" s="64"/>
      <c r="I1339" s="64"/>
      <c r="J1339" s="64"/>
    </row>
    <row r="1340" spans="2:15" ht="24.95" customHeight="1" x14ac:dyDescent="0.2">
      <c r="B1340" s="64"/>
      <c r="C1340" s="64"/>
      <c r="D1340" s="64"/>
      <c r="E1340" s="64"/>
      <c r="F1340" s="64"/>
      <c r="G1340" s="64"/>
      <c r="H1340" s="64"/>
      <c r="I1340" s="64"/>
      <c r="J1340" s="64"/>
      <c r="K1340" s="64"/>
    </row>
    <row r="1341" spans="2:15" ht="24.95" customHeight="1" x14ac:dyDescent="0.2"/>
    <row r="1342" spans="2:15" ht="25.5" customHeight="1" x14ac:dyDescent="0.2">
      <c r="B1342" s="270" t="s">
        <v>173</v>
      </c>
      <c r="C1342" s="270"/>
      <c r="D1342" s="270"/>
      <c r="E1342" s="270"/>
      <c r="F1342" s="270"/>
      <c r="G1342" s="270"/>
      <c r="H1342" s="270"/>
      <c r="I1342" s="270"/>
      <c r="J1342" s="270"/>
      <c r="K1342" s="270"/>
      <c r="L1342" s="270"/>
      <c r="M1342" s="270"/>
    </row>
    <row r="1343" spans="2:15" ht="15" customHeight="1" x14ac:dyDescent="0.2">
      <c r="B1343" s="56"/>
      <c r="C1343" s="56"/>
      <c r="D1343" s="56"/>
      <c r="E1343" s="56"/>
      <c r="F1343" s="56"/>
      <c r="G1343" s="56"/>
    </row>
    <row r="1344" spans="2:15" ht="24.95" customHeight="1" x14ac:dyDescent="0.2">
      <c r="B1344" s="265" t="s">
        <v>13</v>
      </c>
      <c r="C1344" s="265"/>
      <c r="D1344" s="265"/>
      <c r="E1344" s="265"/>
      <c r="F1344" s="265"/>
      <c r="G1344" s="265"/>
      <c r="H1344" s="265"/>
      <c r="I1344" s="38"/>
      <c r="J1344" s="38"/>
      <c r="K1344" s="38"/>
      <c r="L1344" s="38"/>
      <c r="M1344" s="13"/>
      <c r="N1344" s="13"/>
      <c r="O1344" s="13"/>
    </row>
    <row r="1345" spans="2:15" ht="24.95" customHeight="1" x14ac:dyDescent="0.2">
      <c r="B1345" s="130" t="s">
        <v>35</v>
      </c>
      <c r="C1345" s="260" t="s">
        <v>62</v>
      </c>
      <c r="D1345" s="260"/>
      <c r="E1345" s="260" t="s">
        <v>63</v>
      </c>
      <c r="F1345" s="260"/>
      <c r="G1345" s="260" t="s">
        <v>0</v>
      </c>
      <c r="H1345" s="260"/>
      <c r="I1345" s="38"/>
      <c r="J1345" s="38"/>
      <c r="K1345" s="38"/>
      <c r="L1345" s="38"/>
      <c r="M1345" s="13"/>
      <c r="N1345" s="13"/>
      <c r="O1345" s="13"/>
    </row>
    <row r="1346" spans="2:15" ht="24.95" customHeight="1" x14ac:dyDescent="0.2">
      <c r="B1346" s="233" t="s">
        <v>176</v>
      </c>
      <c r="C1346" s="308">
        <v>8930</v>
      </c>
      <c r="D1346" s="308"/>
      <c r="E1346" s="308">
        <v>856</v>
      </c>
      <c r="F1346" s="308"/>
      <c r="G1346" s="258">
        <v>9786</v>
      </c>
      <c r="H1346" s="269"/>
      <c r="I1346" s="38"/>
      <c r="J1346" s="38"/>
      <c r="K1346" s="38"/>
      <c r="L1346" s="38"/>
      <c r="M1346" s="13"/>
      <c r="N1346" s="13"/>
      <c r="O1346" s="13"/>
    </row>
    <row r="1347" spans="2:15" ht="24.95" customHeight="1" x14ac:dyDescent="0.2">
      <c r="B1347" s="233" t="s">
        <v>156</v>
      </c>
      <c r="C1347" s="308">
        <v>14237</v>
      </c>
      <c r="D1347" s="308"/>
      <c r="E1347" s="308">
        <v>1792</v>
      </c>
      <c r="F1347" s="308"/>
      <c r="G1347" s="258">
        <v>16029</v>
      </c>
      <c r="H1347" s="269"/>
      <c r="I1347" s="38"/>
      <c r="J1347" s="38"/>
      <c r="K1347" s="38"/>
      <c r="L1347" s="38"/>
      <c r="M1347" s="13"/>
      <c r="N1347" s="13"/>
      <c r="O1347" s="13"/>
    </row>
    <row r="1348" spans="2:15" ht="24.95" customHeight="1" x14ac:dyDescent="0.2">
      <c r="B1348" s="111" t="s">
        <v>43</v>
      </c>
      <c r="C1348" s="261">
        <f>(C1347-C1346)/C1346</f>
        <v>0.59428891377379622</v>
      </c>
      <c r="D1348" s="261"/>
      <c r="E1348" s="261">
        <f>(E1347-E1346)/E1346</f>
        <v>1.0934579439252337</v>
      </c>
      <c r="F1348" s="261"/>
      <c r="G1348" s="261">
        <f>(G1347-G1346)/G1346</f>
        <v>0.637952176578786</v>
      </c>
      <c r="H1348" s="261"/>
      <c r="I1348" s="38"/>
      <c r="J1348" s="38"/>
      <c r="K1348" s="38"/>
      <c r="L1348" s="38"/>
      <c r="M1348" s="13"/>
      <c r="N1348" s="13"/>
      <c r="O1348" s="13"/>
    </row>
    <row r="1349" spans="2:15" ht="24.95" customHeight="1" x14ac:dyDescent="0.2"/>
    <row r="1350" spans="2:15" ht="24.95" customHeight="1" x14ac:dyDescent="0.2"/>
    <row r="1351" spans="2:15" ht="24.95" customHeight="1" x14ac:dyDescent="0.2"/>
    <row r="1352" spans="2:15" ht="24.95" customHeight="1" x14ac:dyDescent="0.2"/>
    <row r="1353" spans="2:15" ht="24.95" customHeight="1" x14ac:dyDescent="0.2"/>
    <row r="1354" spans="2:15" ht="24.95" customHeight="1" x14ac:dyDescent="0.2"/>
    <row r="1355" spans="2:15" ht="24.95" customHeight="1" x14ac:dyDescent="0.2"/>
    <row r="1356" spans="2:15" ht="24.95" customHeight="1" x14ac:dyDescent="0.2"/>
    <row r="1357" spans="2:15" ht="24.95" customHeight="1" x14ac:dyDescent="0.2"/>
    <row r="1358" spans="2:15" ht="24.95" customHeight="1" x14ac:dyDescent="0.2"/>
    <row r="1359" spans="2:15" ht="24.95" customHeight="1" x14ac:dyDescent="0.2"/>
    <row r="1360" spans="2:15" ht="24.95" customHeight="1" x14ac:dyDescent="0.2">
      <c r="B1360" s="42"/>
      <c r="C1360" s="42"/>
      <c r="D1360" s="42"/>
      <c r="E1360" s="42"/>
      <c r="F1360" s="42"/>
      <c r="G1360" s="42"/>
      <c r="H1360" s="42"/>
      <c r="I1360" s="42"/>
      <c r="J1360" s="42"/>
      <c r="K1360" s="42"/>
      <c r="L1360" s="42"/>
    </row>
    <row r="1361" spans="2:13" ht="24.95" customHeight="1" x14ac:dyDescent="0.2">
      <c r="B1361" s="267" t="s">
        <v>15</v>
      </c>
      <c r="C1361" s="267"/>
      <c r="D1361" s="267"/>
      <c r="E1361" s="267"/>
      <c r="F1361" s="267"/>
      <c r="G1361" s="267"/>
      <c r="H1361" s="267"/>
      <c r="I1361" s="267"/>
      <c r="J1361" s="267"/>
    </row>
    <row r="1362" spans="2:13" ht="24.95" customHeight="1" x14ac:dyDescent="0.2">
      <c r="B1362" s="139" t="s">
        <v>35</v>
      </c>
      <c r="C1362" s="262" t="s">
        <v>64</v>
      </c>
      <c r="D1362" s="262"/>
      <c r="E1362" s="262" t="s">
        <v>65</v>
      </c>
      <c r="F1362" s="262"/>
      <c r="G1362" s="262" t="s">
        <v>1</v>
      </c>
      <c r="H1362" s="262"/>
      <c r="I1362" s="262" t="s">
        <v>18</v>
      </c>
      <c r="J1362" s="262"/>
      <c r="L1362" s="39"/>
    </row>
    <row r="1363" spans="2:13" ht="24.95" customHeight="1" x14ac:dyDescent="0.2">
      <c r="B1363" s="233" t="s">
        <v>176</v>
      </c>
      <c r="C1363" s="308">
        <v>19714</v>
      </c>
      <c r="D1363" s="308"/>
      <c r="E1363" s="308">
        <v>1898</v>
      </c>
      <c r="F1363" s="308"/>
      <c r="G1363" s="258">
        <v>21612</v>
      </c>
      <c r="H1363" s="258"/>
      <c r="I1363" s="317">
        <v>0.14220860069999999</v>
      </c>
      <c r="J1363" s="269"/>
    </row>
    <row r="1364" spans="2:13" ht="24.95" customHeight="1" x14ac:dyDescent="0.2">
      <c r="B1364" s="233" t="s">
        <v>156</v>
      </c>
      <c r="C1364" s="308">
        <v>31945</v>
      </c>
      <c r="D1364" s="308"/>
      <c r="E1364" s="308">
        <v>4851</v>
      </c>
      <c r="F1364" s="308"/>
      <c r="G1364" s="258">
        <v>36796</v>
      </c>
      <c r="H1364" s="258"/>
      <c r="I1364" s="317">
        <v>0.22219801340000001</v>
      </c>
      <c r="J1364" s="269"/>
    </row>
    <row r="1365" spans="2:13" ht="24.95" customHeight="1" x14ac:dyDescent="0.2">
      <c r="B1365" s="103" t="s">
        <v>43</v>
      </c>
      <c r="C1365" s="263">
        <f>(C1364-C1363)/C1363</f>
        <v>0.62042203510195804</v>
      </c>
      <c r="D1365" s="263"/>
      <c r="E1365" s="263">
        <f>(E1364-E1363)/E1363</f>
        <v>1.5558482613277134</v>
      </c>
      <c r="F1365" s="263"/>
      <c r="G1365" s="263">
        <f>(G1364-G1363)/G1363</f>
        <v>0.70257264482694803</v>
      </c>
      <c r="H1365" s="263"/>
      <c r="I1365" s="263">
        <f>(I1364-I1363)/I1363</f>
        <v>0.56247943026135139</v>
      </c>
      <c r="J1365" s="263"/>
    </row>
    <row r="1366" spans="2:13" ht="24.95" customHeight="1" x14ac:dyDescent="0.2"/>
    <row r="1367" spans="2:13" ht="24.95" customHeight="1" x14ac:dyDescent="0.2"/>
    <row r="1368" spans="2:13" ht="24.95" customHeight="1" x14ac:dyDescent="0.2"/>
    <row r="1369" spans="2:13" ht="24.95" customHeight="1" x14ac:dyDescent="0.2"/>
    <row r="1370" spans="2:13" ht="24.95" customHeight="1" x14ac:dyDescent="0.2"/>
    <row r="1371" spans="2:13" ht="24.95" customHeight="1" x14ac:dyDescent="0.2"/>
    <row r="1372" spans="2:13" ht="24.95" customHeight="1" x14ac:dyDescent="0.2"/>
    <row r="1373" spans="2:13" ht="24.95" customHeight="1" x14ac:dyDescent="0.2"/>
    <row r="1374" spans="2:13" ht="24.95" customHeight="1" x14ac:dyDescent="0.2"/>
    <row r="1375" spans="2:13" ht="24.95" customHeight="1" x14ac:dyDescent="0.2">
      <c r="M1375" s="22">
        <v>18</v>
      </c>
    </row>
    <row r="1376" spans="2:13" s="123" customFormat="1" ht="25.5" customHeight="1" x14ac:dyDescent="0.2">
      <c r="B1376" s="286" t="s">
        <v>174</v>
      </c>
      <c r="C1376" s="286"/>
      <c r="D1376" s="286"/>
      <c r="E1376" s="286"/>
      <c r="F1376" s="286"/>
      <c r="G1376" s="286"/>
      <c r="H1376" s="286"/>
      <c r="I1376" s="286"/>
      <c r="J1376" s="286"/>
      <c r="K1376" s="286"/>
      <c r="L1376" s="286"/>
      <c r="M1376" s="286"/>
    </row>
    <row r="1377" spans="2:15" ht="15" customHeight="1" x14ac:dyDescent="0.2">
      <c r="B1377" s="28"/>
      <c r="C1377" s="32"/>
      <c r="D1377" s="32"/>
      <c r="E1377" s="32"/>
      <c r="F1377" s="32"/>
      <c r="G1377" s="32"/>
      <c r="H1377" s="32"/>
      <c r="I1377" s="32"/>
      <c r="J1377" s="32"/>
      <c r="K1377" s="32"/>
      <c r="L1377" s="32"/>
      <c r="M1377" s="32"/>
      <c r="N1377" s="32"/>
    </row>
    <row r="1378" spans="2:15" ht="24.95" customHeight="1" x14ac:dyDescent="0.2">
      <c r="B1378" s="310" t="s">
        <v>13</v>
      </c>
      <c r="C1378" s="310"/>
      <c r="D1378" s="310"/>
      <c r="E1378" s="310"/>
      <c r="F1378" s="310"/>
      <c r="G1378" s="310"/>
      <c r="H1378" s="310"/>
      <c r="I1378" s="115"/>
      <c r="J1378" s="115"/>
      <c r="K1378" s="115"/>
      <c r="L1378" s="115"/>
      <c r="M1378" s="115"/>
      <c r="N1378" s="115"/>
    </row>
    <row r="1379" spans="2:15" ht="24.95" customHeight="1" x14ac:dyDescent="0.2">
      <c r="B1379" s="91" t="s">
        <v>35</v>
      </c>
      <c r="C1379" s="271" t="s">
        <v>51</v>
      </c>
      <c r="D1379" s="271"/>
      <c r="E1379" s="271" t="s">
        <v>50</v>
      </c>
      <c r="F1379" s="271"/>
      <c r="G1379" s="271" t="s">
        <v>0</v>
      </c>
      <c r="H1379" s="271"/>
    </row>
    <row r="1380" spans="2:15" ht="24.95" customHeight="1" x14ac:dyDescent="0.2">
      <c r="B1380" s="233" t="s">
        <v>159</v>
      </c>
      <c r="C1380" s="308">
        <v>73848</v>
      </c>
      <c r="D1380" s="308"/>
      <c r="E1380" s="308">
        <v>7362</v>
      </c>
      <c r="F1380" s="308"/>
      <c r="G1380" s="258">
        <v>81210</v>
      </c>
      <c r="H1380" s="258"/>
    </row>
    <row r="1381" spans="2:15" ht="24.95" customHeight="1" x14ac:dyDescent="0.2">
      <c r="B1381" s="233" t="s">
        <v>160</v>
      </c>
      <c r="C1381" s="256">
        <v>89818</v>
      </c>
      <c r="D1381" s="256"/>
      <c r="E1381" s="256">
        <v>8518</v>
      </c>
      <c r="F1381" s="256"/>
      <c r="G1381" s="258">
        <v>98336</v>
      </c>
      <c r="H1381" s="258"/>
    </row>
    <row r="1382" spans="2:15" ht="24.95" customHeight="1" x14ac:dyDescent="0.2">
      <c r="B1382" s="111" t="s">
        <v>43</v>
      </c>
      <c r="C1382" s="261">
        <f>(C1381-C1380)/C1380</f>
        <v>0.21625501029140939</v>
      </c>
      <c r="D1382" s="261"/>
      <c r="E1382" s="261">
        <f>(E1381-E1380)/E1380</f>
        <v>0.15702254822059222</v>
      </c>
      <c r="F1382" s="261"/>
      <c r="G1382" s="261">
        <f>(G1381-G1380)/G1380</f>
        <v>0.21088535894594262</v>
      </c>
      <c r="H1382" s="261"/>
    </row>
    <row r="1383" spans="2:15" ht="24.95" customHeight="1" x14ac:dyDescent="0.2">
      <c r="B1383" s="33"/>
      <c r="C1383" s="34"/>
      <c r="D1383" s="34"/>
      <c r="E1383" s="34"/>
      <c r="F1383" s="34"/>
      <c r="G1383" s="34"/>
      <c r="H1383" s="34"/>
      <c r="I1383" s="13"/>
      <c r="J1383" s="13"/>
      <c r="K1383" s="13"/>
      <c r="L1383" s="13"/>
      <c r="M1383" s="13"/>
      <c r="N1383" s="13"/>
      <c r="O1383" s="13"/>
    </row>
    <row r="1384" spans="2:15" ht="24.95" customHeight="1" x14ac:dyDescent="0.2">
      <c r="B1384" s="33"/>
      <c r="C1384" s="34"/>
      <c r="D1384" s="34"/>
      <c r="E1384" s="34"/>
      <c r="F1384" s="34"/>
      <c r="G1384" s="34"/>
      <c r="H1384" s="34"/>
      <c r="I1384" s="13"/>
      <c r="J1384" s="13"/>
      <c r="K1384" s="13"/>
      <c r="L1384" s="13"/>
      <c r="M1384" s="13"/>
      <c r="N1384" s="13"/>
      <c r="O1384" s="13"/>
    </row>
    <row r="1385" spans="2:15" ht="24.95" customHeight="1" x14ac:dyDescent="0.2">
      <c r="B1385" s="33"/>
      <c r="C1385" s="34"/>
      <c r="D1385" s="34"/>
      <c r="E1385" s="34"/>
      <c r="F1385" s="34"/>
      <c r="G1385" s="34"/>
      <c r="H1385" s="34"/>
      <c r="I1385" s="13"/>
      <c r="J1385" s="13"/>
      <c r="K1385" s="13"/>
      <c r="L1385" s="13"/>
      <c r="M1385" s="13"/>
      <c r="N1385" s="13"/>
      <c r="O1385" s="13"/>
    </row>
    <row r="1386" spans="2:15" ht="24.95" customHeight="1" x14ac:dyDescent="0.2">
      <c r="B1386" s="33"/>
      <c r="C1386" s="34"/>
      <c r="D1386" s="34"/>
      <c r="E1386" s="34"/>
      <c r="F1386" s="34"/>
      <c r="G1386" s="34"/>
      <c r="H1386" s="34"/>
      <c r="I1386" s="13"/>
      <c r="J1386" s="13"/>
      <c r="K1386" s="13"/>
      <c r="L1386" s="13"/>
      <c r="M1386" s="13"/>
      <c r="N1386" s="13"/>
      <c r="O1386" s="13"/>
    </row>
    <row r="1387" spans="2:15" ht="24.95" customHeight="1" x14ac:dyDescent="0.2">
      <c r="B1387" s="33"/>
      <c r="C1387" s="34"/>
      <c r="D1387" s="34"/>
      <c r="E1387" s="34"/>
      <c r="F1387" s="34"/>
      <c r="G1387" s="34"/>
      <c r="H1387" s="34"/>
      <c r="I1387" s="13"/>
      <c r="J1387" s="13"/>
      <c r="K1387" s="13"/>
      <c r="L1387" s="13"/>
      <c r="M1387" s="13"/>
      <c r="N1387" s="13"/>
      <c r="O1387" s="13"/>
    </row>
    <row r="1388" spans="2:15" ht="24.95" customHeight="1" x14ac:dyDescent="0.2">
      <c r="B1388" s="33"/>
      <c r="C1388" s="34"/>
      <c r="D1388" s="34"/>
      <c r="E1388" s="34"/>
      <c r="F1388" s="34"/>
      <c r="G1388" s="34"/>
      <c r="H1388" s="34"/>
      <c r="I1388" s="13"/>
      <c r="J1388" s="13"/>
      <c r="K1388" s="13"/>
      <c r="L1388" s="13"/>
      <c r="M1388" s="13"/>
      <c r="N1388" s="13"/>
      <c r="O1388" s="13"/>
    </row>
    <row r="1389" spans="2:15" ht="24.95" customHeight="1" x14ac:dyDescent="0.2">
      <c r="B1389" s="33"/>
      <c r="C1389" s="34"/>
      <c r="D1389" s="34"/>
      <c r="E1389" s="34"/>
      <c r="F1389" s="34"/>
      <c r="G1389" s="34"/>
      <c r="H1389" s="34"/>
      <c r="I1389" s="13"/>
      <c r="J1389" s="13"/>
      <c r="K1389" s="13"/>
      <c r="L1389" s="13"/>
      <c r="M1389" s="13"/>
      <c r="N1389" s="13"/>
      <c r="O1389" s="13"/>
    </row>
    <row r="1390" spans="2:15" ht="24.95" customHeight="1" x14ac:dyDescent="0.2">
      <c r="B1390" s="33"/>
      <c r="C1390" s="34"/>
      <c r="D1390" s="34"/>
      <c r="E1390" s="34"/>
      <c r="F1390" s="34"/>
      <c r="G1390" s="34"/>
      <c r="H1390" s="34"/>
      <c r="I1390" s="13"/>
      <c r="J1390" s="13"/>
      <c r="K1390" s="13"/>
      <c r="L1390" s="13"/>
      <c r="M1390" s="13"/>
      <c r="N1390" s="13"/>
      <c r="O1390" s="13"/>
    </row>
    <row r="1391" spans="2:15" ht="24.95" customHeight="1" x14ac:dyDescent="0.2">
      <c r="B1391" s="33"/>
      <c r="C1391" s="34"/>
      <c r="D1391" s="34"/>
      <c r="E1391" s="34"/>
      <c r="F1391" s="34"/>
      <c r="G1391" s="34"/>
      <c r="H1391" s="34"/>
      <c r="I1391" s="13"/>
      <c r="J1391" s="13"/>
      <c r="K1391" s="13"/>
      <c r="L1391" s="13"/>
      <c r="M1391" s="13"/>
      <c r="N1391" s="13"/>
      <c r="O1391" s="13"/>
    </row>
    <row r="1392" spans="2:15" ht="24.95" customHeight="1" x14ac:dyDescent="0.2"/>
    <row r="1393" spans="2:12" ht="24.95" customHeight="1" x14ac:dyDescent="0.2"/>
    <row r="1394" spans="2:12" ht="24.95" customHeight="1" x14ac:dyDescent="0.2"/>
    <row r="1395" spans="2:12" ht="24.95" customHeight="1" x14ac:dyDescent="0.2"/>
    <row r="1396" spans="2:12" ht="24.95" customHeight="1" x14ac:dyDescent="0.2"/>
    <row r="1397" spans="2:12" ht="24.95" customHeight="1" x14ac:dyDescent="0.2"/>
    <row r="1398" spans="2:12" ht="24.95" customHeight="1" x14ac:dyDescent="0.2"/>
    <row r="1399" spans="2:12" ht="24.95" customHeight="1" x14ac:dyDescent="0.2"/>
    <row r="1400" spans="2:12" ht="24.95" customHeight="1" x14ac:dyDescent="0.2"/>
    <row r="1401" spans="2:12" ht="24.95" customHeight="1" x14ac:dyDescent="0.2"/>
    <row r="1402" spans="2:12" ht="24.95" customHeight="1" x14ac:dyDescent="0.2"/>
    <row r="1403" spans="2:12" ht="24.95" customHeight="1" x14ac:dyDescent="0.2"/>
    <row r="1404" spans="2:12" ht="24.95" customHeight="1" x14ac:dyDescent="0.2">
      <c r="B1404" s="267" t="s">
        <v>15</v>
      </c>
      <c r="C1404" s="267"/>
      <c r="D1404" s="267"/>
      <c r="E1404" s="267"/>
      <c r="F1404" s="267"/>
      <c r="G1404" s="267"/>
      <c r="H1404" s="267"/>
      <c r="I1404" s="267"/>
      <c r="J1404" s="267"/>
      <c r="K1404" s="13"/>
    </row>
    <row r="1405" spans="2:12" ht="24.95" customHeight="1" x14ac:dyDescent="0.2">
      <c r="B1405" s="139" t="s">
        <v>35</v>
      </c>
      <c r="C1405" s="262" t="s">
        <v>40</v>
      </c>
      <c r="D1405" s="262"/>
      <c r="E1405" s="262" t="s">
        <v>41</v>
      </c>
      <c r="F1405" s="262"/>
      <c r="G1405" s="262" t="s">
        <v>42</v>
      </c>
      <c r="H1405" s="262"/>
      <c r="I1405" s="262" t="s">
        <v>89</v>
      </c>
      <c r="J1405" s="262"/>
      <c r="L1405" s="39"/>
    </row>
    <row r="1406" spans="2:12" ht="24.95" customHeight="1" x14ac:dyDescent="0.2">
      <c r="B1406" s="233" t="s">
        <v>159</v>
      </c>
      <c r="C1406" s="308">
        <v>184687</v>
      </c>
      <c r="D1406" s="308"/>
      <c r="E1406" s="308">
        <v>16751</v>
      </c>
      <c r="F1406" s="308"/>
      <c r="G1406" s="258">
        <v>201438</v>
      </c>
      <c r="H1406" s="258"/>
      <c r="I1406" s="317">
        <v>0.16576134387989</v>
      </c>
      <c r="J1406" s="269"/>
    </row>
    <row r="1407" spans="2:12" ht="24.95" customHeight="1" x14ac:dyDescent="0.2">
      <c r="B1407" s="233" t="s">
        <v>160</v>
      </c>
      <c r="C1407" s="256">
        <v>223558</v>
      </c>
      <c r="D1407" s="256"/>
      <c r="E1407" s="256">
        <v>21319</v>
      </c>
      <c r="F1407" s="256"/>
      <c r="G1407" s="258">
        <v>244877</v>
      </c>
      <c r="H1407" s="258"/>
      <c r="I1407" s="257">
        <v>0.18875390412627999</v>
      </c>
      <c r="J1407" s="257"/>
    </row>
    <row r="1408" spans="2:12" ht="24.95" customHeight="1" x14ac:dyDescent="0.2">
      <c r="B1408" s="103" t="s">
        <v>43</v>
      </c>
      <c r="C1408" s="263">
        <f>(C1407-C1406)/C1406</f>
        <v>0.21046960533226486</v>
      </c>
      <c r="D1408" s="263"/>
      <c r="E1408" s="263">
        <f>(E1407-E1406)/E1406</f>
        <v>0.27270013730523551</v>
      </c>
      <c r="F1408" s="263"/>
      <c r="G1408" s="263">
        <f>(G1407-G1406)/G1406</f>
        <v>0.21564451593046</v>
      </c>
      <c r="H1408" s="263"/>
      <c r="I1408" s="263">
        <f>(I1407-I1406)/I1406</f>
        <v>0.13870881900577678</v>
      </c>
      <c r="J1408" s="263"/>
    </row>
    <row r="1409" spans="2:12" ht="24.95" customHeight="1" x14ac:dyDescent="0.2">
      <c r="B1409" s="37"/>
      <c r="C1409" s="38"/>
      <c r="D1409" s="38"/>
      <c r="E1409" s="38"/>
      <c r="F1409" s="38"/>
      <c r="G1409" s="40"/>
      <c r="H1409" s="40"/>
      <c r="I1409" s="40"/>
      <c r="J1409" s="40"/>
      <c r="K1409" s="13"/>
    </row>
    <row r="1410" spans="2:12" ht="24.95" customHeight="1" x14ac:dyDescent="0.2"/>
    <row r="1411" spans="2:12" ht="24.95" customHeight="1" x14ac:dyDescent="0.2"/>
    <row r="1412" spans="2:12" ht="24.95" customHeight="1" x14ac:dyDescent="0.2"/>
    <row r="1413" spans="2:12" ht="24.95" customHeight="1" x14ac:dyDescent="0.2">
      <c r="L1413" s="41"/>
    </row>
    <row r="1414" spans="2:12" ht="24.95" customHeight="1" x14ac:dyDescent="0.2"/>
    <row r="1415" spans="2:12" ht="24.95" customHeight="1" x14ac:dyDescent="0.2"/>
    <row r="1416" spans="2:12" ht="24.95" customHeight="1" x14ac:dyDescent="0.2">
      <c r="L1416" s="27"/>
    </row>
    <row r="1417" spans="2:12" ht="24.95" customHeight="1" x14ac:dyDescent="0.2"/>
    <row r="1418" spans="2:12" ht="24.95" customHeight="1" x14ac:dyDescent="0.2"/>
    <row r="1419" spans="2:12" ht="24.95" customHeight="1" x14ac:dyDescent="0.2"/>
    <row r="1420" spans="2:12" ht="24.95" customHeight="1" x14ac:dyDescent="0.2"/>
    <row r="1421" spans="2:12" ht="24.95" customHeight="1" x14ac:dyDescent="0.2"/>
    <row r="1422" spans="2:12" ht="24.95" customHeight="1" x14ac:dyDescent="0.2"/>
    <row r="1423" spans="2:12" ht="24.95" customHeight="1" x14ac:dyDescent="0.2"/>
    <row r="1424" spans="2:12" ht="24.95" customHeight="1" x14ac:dyDescent="0.2"/>
    <row r="1425" spans="2:15" ht="24.95" customHeight="1" x14ac:dyDescent="0.2"/>
    <row r="1426" spans="2:15" ht="24.95" customHeight="1" x14ac:dyDescent="0.2">
      <c r="O1426" s="31"/>
    </row>
    <row r="1427" spans="2:15" ht="24.95" customHeight="1" x14ac:dyDescent="0.2">
      <c r="O1427" s="31"/>
    </row>
    <row r="1428" spans="2:15" ht="24.95" customHeight="1" x14ac:dyDescent="0.2">
      <c r="O1428" s="31"/>
    </row>
    <row r="1429" spans="2:15" ht="24.95" customHeight="1" x14ac:dyDescent="0.2">
      <c r="B1429" s="58"/>
      <c r="C1429" s="58"/>
      <c r="D1429" s="58"/>
      <c r="E1429" s="58"/>
      <c r="F1429" s="58"/>
      <c r="G1429" s="58"/>
      <c r="H1429" s="58"/>
      <c r="I1429" s="58"/>
      <c r="J1429" s="58"/>
      <c r="K1429" s="58"/>
      <c r="L1429" s="58"/>
      <c r="M1429" s="58"/>
      <c r="N1429" s="58"/>
      <c r="O1429" s="58"/>
    </row>
    <row r="1430" spans="2:15" ht="24.95" customHeight="1" x14ac:dyDescent="0.2">
      <c r="B1430" s="58"/>
      <c r="C1430" s="58"/>
      <c r="D1430" s="58"/>
      <c r="E1430" s="58"/>
      <c r="F1430" s="58"/>
      <c r="G1430" s="58"/>
      <c r="H1430" s="58"/>
      <c r="I1430" s="58"/>
      <c r="J1430" s="58"/>
      <c r="K1430" s="58"/>
      <c r="L1430" s="58"/>
      <c r="M1430" s="58"/>
      <c r="N1430" s="58"/>
      <c r="O1430" s="58"/>
    </row>
    <row r="1431" spans="2:15" ht="24.95" customHeight="1" x14ac:dyDescent="0.2">
      <c r="B1431" s="58"/>
      <c r="C1431" s="58"/>
      <c r="D1431" s="58"/>
      <c r="E1431" s="58"/>
      <c r="F1431" s="58"/>
      <c r="G1431" s="58"/>
      <c r="H1431" s="58"/>
      <c r="I1431" s="58"/>
      <c r="J1431" s="58"/>
      <c r="K1431" s="58"/>
      <c r="L1431" s="58"/>
      <c r="M1431" s="58"/>
      <c r="N1431" s="58"/>
      <c r="O1431" s="58"/>
    </row>
    <row r="1432" spans="2:15" ht="24.95" customHeight="1" x14ac:dyDescent="0.2">
      <c r="B1432" s="58"/>
      <c r="C1432" s="58"/>
      <c r="D1432" s="58"/>
      <c r="E1432" s="58"/>
      <c r="F1432" s="58"/>
      <c r="G1432" s="58"/>
      <c r="H1432" s="58"/>
      <c r="I1432" s="58"/>
      <c r="J1432" s="58"/>
      <c r="K1432" s="58"/>
      <c r="L1432" s="58"/>
      <c r="M1432" s="58"/>
      <c r="N1432" s="58"/>
      <c r="O1432" s="58"/>
    </row>
    <row r="1433" spans="2:15" ht="24.95" customHeight="1" x14ac:dyDescent="0.2">
      <c r="B1433" s="58"/>
      <c r="C1433" s="58"/>
      <c r="D1433" s="58"/>
      <c r="E1433" s="58"/>
      <c r="F1433" s="58"/>
      <c r="G1433" s="58"/>
      <c r="H1433" s="58"/>
      <c r="I1433" s="58"/>
      <c r="J1433" s="58"/>
      <c r="K1433" s="58"/>
      <c r="L1433" s="58"/>
      <c r="M1433" s="58"/>
      <c r="N1433" s="58"/>
      <c r="O1433" s="58"/>
    </row>
    <row r="1434" spans="2:15" ht="24.95" customHeight="1" x14ac:dyDescent="0.2">
      <c r="B1434" s="58"/>
      <c r="C1434" s="58"/>
      <c r="D1434" s="58"/>
      <c r="E1434" s="58"/>
      <c r="F1434" s="58"/>
      <c r="G1434" s="58"/>
      <c r="H1434" s="58"/>
      <c r="I1434" s="58"/>
      <c r="J1434" s="58"/>
      <c r="K1434" s="58"/>
      <c r="L1434" s="58"/>
      <c r="M1434" s="58"/>
      <c r="N1434" s="58"/>
      <c r="O1434" s="58"/>
    </row>
    <row r="1435" spans="2:15" ht="24.95" customHeight="1" x14ac:dyDescent="0.2">
      <c r="B1435" s="58"/>
      <c r="C1435" s="58"/>
      <c r="D1435" s="58"/>
      <c r="E1435" s="58"/>
      <c r="F1435" s="58"/>
      <c r="G1435" s="58"/>
      <c r="H1435" s="58"/>
      <c r="I1435" s="58"/>
      <c r="J1435" s="58"/>
      <c r="K1435" s="58"/>
      <c r="L1435" s="58"/>
      <c r="M1435" s="58"/>
      <c r="N1435" s="58"/>
      <c r="O1435" s="58"/>
    </row>
    <row r="1436" spans="2:15" ht="24.95" customHeight="1" x14ac:dyDescent="0.2">
      <c r="B1436" s="58"/>
      <c r="C1436" s="58"/>
      <c r="D1436" s="58"/>
      <c r="E1436" s="58"/>
      <c r="F1436" s="58"/>
      <c r="G1436" s="58"/>
      <c r="H1436" s="58"/>
      <c r="I1436" s="58"/>
      <c r="J1436" s="58"/>
      <c r="K1436" s="58"/>
      <c r="L1436" s="58"/>
      <c r="M1436" s="58"/>
      <c r="N1436" s="58"/>
      <c r="O1436" s="58"/>
    </row>
    <row r="1437" spans="2:15" ht="24.95" customHeight="1" x14ac:dyDescent="0.2">
      <c r="B1437" s="58"/>
      <c r="C1437" s="58"/>
      <c r="D1437" s="58"/>
      <c r="E1437" s="58"/>
      <c r="F1437" s="58"/>
      <c r="G1437" s="58"/>
      <c r="H1437" s="58"/>
      <c r="I1437" s="58"/>
      <c r="J1437" s="58"/>
      <c r="K1437" s="58"/>
      <c r="L1437" s="58"/>
      <c r="M1437" s="58"/>
      <c r="N1437" s="58"/>
      <c r="O1437" s="58"/>
    </row>
    <row r="1438" spans="2:15" ht="24.95" customHeight="1" x14ac:dyDescent="0.2">
      <c r="B1438" s="58"/>
      <c r="C1438" s="58"/>
      <c r="D1438" s="58"/>
      <c r="E1438" s="58"/>
      <c r="F1438" s="58"/>
      <c r="G1438" s="58"/>
      <c r="H1438" s="58"/>
      <c r="I1438" s="58"/>
      <c r="J1438" s="58"/>
      <c r="K1438" s="58"/>
      <c r="M1438" s="31">
        <v>19</v>
      </c>
      <c r="N1438" s="58"/>
    </row>
    <row r="1439" spans="2:15" ht="50.1" customHeight="1" x14ac:dyDescent="0.2">
      <c r="B1439" s="319" t="s">
        <v>39</v>
      </c>
      <c r="C1439" s="319"/>
      <c r="D1439" s="319"/>
      <c r="E1439" s="319"/>
      <c r="F1439" s="319"/>
      <c r="G1439" s="319"/>
      <c r="H1439" s="319"/>
      <c r="I1439" s="319"/>
      <c r="J1439" s="319"/>
      <c r="K1439" s="319"/>
      <c r="L1439" s="319"/>
      <c r="M1439" s="319"/>
    </row>
    <row r="1440" spans="2:15" ht="15" customHeight="1" x14ac:dyDescent="0.2"/>
    <row r="1441" spans="2:14" ht="25.5" customHeight="1" x14ac:dyDescent="0.2">
      <c r="B1441" s="275" t="s">
        <v>84</v>
      </c>
      <c r="C1441" s="275"/>
      <c r="D1441" s="275"/>
      <c r="E1441" s="275"/>
      <c r="F1441" s="275"/>
      <c r="G1441" s="275"/>
      <c r="H1441" s="275"/>
      <c r="I1441" s="275"/>
      <c r="J1441" s="275"/>
      <c r="K1441" s="275"/>
      <c r="L1441" s="275"/>
      <c r="M1441" s="275"/>
    </row>
    <row r="1442" spans="2:14" ht="15" customHeight="1" x14ac:dyDescent="0.2">
      <c r="B1442" s="190"/>
      <c r="C1442" s="190"/>
      <c r="D1442" s="190"/>
      <c r="E1442" s="71"/>
      <c r="F1442" s="71"/>
      <c r="G1442" s="71"/>
    </row>
    <row r="1443" spans="2:14" ht="24.95" customHeight="1" x14ac:dyDescent="0.2">
      <c r="B1443" s="318" t="s">
        <v>175</v>
      </c>
      <c r="C1443" s="318"/>
      <c r="D1443" s="318"/>
      <c r="E1443" s="194" t="s">
        <v>153</v>
      </c>
      <c r="F1443" s="194" t="s">
        <v>155</v>
      </c>
      <c r="G1443" s="195" t="s">
        <v>43</v>
      </c>
      <c r="M1443" s="166"/>
      <c r="N1443" s="167"/>
    </row>
    <row r="1444" spans="2:14" ht="24.95" customHeight="1" x14ac:dyDescent="0.2">
      <c r="B1444" s="285" t="s">
        <v>59</v>
      </c>
      <c r="C1444" s="291" t="s">
        <v>23</v>
      </c>
      <c r="D1444" s="291"/>
      <c r="E1444" s="212">
        <v>1893</v>
      </c>
      <c r="F1444" s="212">
        <f>I1515</f>
        <v>1850</v>
      </c>
      <c r="G1444" s="193">
        <f>(F1444-E1444)/E1444</f>
        <v>-2.2715266772319071E-2</v>
      </c>
      <c r="M1444" s="168"/>
      <c r="N1444" s="169"/>
    </row>
    <row r="1445" spans="2:14" ht="24.95" customHeight="1" x14ac:dyDescent="0.2">
      <c r="B1445" s="281"/>
      <c r="C1445" s="278" t="s">
        <v>29</v>
      </c>
      <c r="D1445" s="278"/>
      <c r="E1445" s="213">
        <v>71543</v>
      </c>
      <c r="F1445" s="213">
        <f>J1515</f>
        <v>70375</v>
      </c>
      <c r="G1445" s="177">
        <f t="shared" ref="G1445:G1457" si="4">(F1445-E1445)/E1445</f>
        <v>-1.6325845994716464E-2</v>
      </c>
      <c r="M1445" s="168"/>
      <c r="N1445" s="169"/>
    </row>
    <row r="1446" spans="2:14" ht="24.95" customHeight="1" x14ac:dyDescent="0.2">
      <c r="B1446" s="281" t="s">
        <v>116</v>
      </c>
      <c r="C1446" s="278" t="s">
        <v>23</v>
      </c>
      <c r="D1446" s="278"/>
      <c r="E1446" s="213">
        <v>120</v>
      </c>
      <c r="F1446" s="213">
        <f>I1543</f>
        <v>121</v>
      </c>
      <c r="G1446" s="177">
        <f t="shared" si="4"/>
        <v>8.3333333333333332E-3</v>
      </c>
      <c r="M1446" s="254"/>
      <c r="N1446" s="170"/>
    </row>
    <row r="1447" spans="2:14" ht="24.95" customHeight="1" x14ac:dyDescent="0.2">
      <c r="B1447" s="281"/>
      <c r="C1447" s="278" t="s">
        <v>29</v>
      </c>
      <c r="D1447" s="278"/>
      <c r="E1447" s="213">
        <v>42627</v>
      </c>
      <c r="F1447" s="213">
        <f>J1543</f>
        <v>42635</v>
      </c>
      <c r="G1447" s="177">
        <f t="shared" si="4"/>
        <v>1.8767447861683909E-4</v>
      </c>
      <c r="K1447" s="171"/>
      <c r="L1447" s="171"/>
      <c r="M1447" s="254"/>
      <c r="N1447" s="170"/>
    </row>
    <row r="1448" spans="2:14" ht="24.95" customHeight="1" x14ac:dyDescent="0.2">
      <c r="B1448" s="281" t="s">
        <v>20</v>
      </c>
      <c r="C1448" s="278" t="s">
        <v>23</v>
      </c>
      <c r="D1448" s="278"/>
      <c r="E1448" s="213">
        <v>4152</v>
      </c>
      <c r="F1448" s="213">
        <f>K1579</f>
        <v>4159</v>
      </c>
      <c r="G1448" s="177">
        <f t="shared" si="4"/>
        <v>1.6859344894026974E-3</v>
      </c>
      <c r="M1448" s="72"/>
    </row>
    <row r="1449" spans="2:14" ht="24.95" customHeight="1" x14ac:dyDescent="0.2">
      <c r="B1449" s="281"/>
      <c r="C1449" s="278" t="s">
        <v>29</v>
      </c>
      <c r="D1449" s="278"/>
      <c r="E1449" s="213">
        <v>37097</v>
      </c>
      <c r="F1449" s="213">
        <f>L1579</f>
        <v>37178</v>
      </c>
      <c r="G1449" s="177">
        <f t="shared" si="4"/>
        <v>2.1834649702132248E-3</v>
      </c>
      <c r="L1449" s="72"/>
      <c r="M1449" s="72"/>
    </row>
    <row r="1450" spans="2:14" ht="24.95" customHeight="1" x14ac:dyDescent="0.2">
      <c r="B1450" s="281" t="s">
        <v>58</v>
      </c>
      <c r="C1450" s="278" t="s">
        <v>23</v>
      </c>
      <c r="D1450" s="278"/>
      <c r="E1450" s="213">
        <v>324</v>
      </c>
      <c r="F1450" s="213">
        <f>K1642</f>
        <v>323</v>
      </c>
      <c r="G1450" s="177">
        <f t="shared" si="4"/>
        <v>-3.0864197530864196E-3</v>
      </c>
      <c r="L1450" s="72"/>
      <c r="M1450" s="72"/>
    </row>
    <row r="1451" spans="2:14" ht="24.95" customHeight="1" x14ac:dyDescent="0.2">
      <c r="B1451" s="281"/>
      <c r="C1451" s="278" t="s">
        <v>29</v>
      </c>
      <c r="D1451" s="278"/>
      <c r="E1451" s="213">
        <v>13209</v>
      </c>
      <c r="F1451" s="213">
        <f>L1642</f>
        <v>13389</v>
      </c>
      <c r="G1451" s="177">
        <f t="shared" si="4"/>
        <v>1.3627072450601862E-2</v>
      </c>
      <c r="M1451" s="72"/>
    </row>
    <row r="1452" spans="2:14" ht="24.95" customHeight="1" x14ac:dyDescent="0.2">
      <c r="B1452" s="281" t="s">
        <v>108</v>
      </c>
      <c r="C1452" s="278" t="s">
        <v>23</v>
      </c>
      <c r="D1452" s="278"/>
      <c r="E1452" s="213">
        <v>2427</v>
      </c>
      <c r="F1452" s="213">
        <f>M1670</f>
        <v>2654</v>
      </c>
      <c r="G1452" s="177">
        <f t="shared" si="4"/>
        <v>9.3531108364235685E-2</v>
      </c>
      <c r="M1452" s="72"/>
    </row>
    <row r="1453" spans="2:14" ht="24.95" customHeight="1" x14ac:dyDescent="0.2">
      <c r="B1453" s="281"/>
      <c r="C1453" s="278" t="s">
        <v>29</v>
      </c>
      <c r="D1453" s="278"/>
      <c r="E1453" s="213">
        <v>16058</v>
      </c>
      <c r="F1453" s="213">
        <f>M1671</f>
        <v>17710</v>
      </c>
      <c r="G1453" s="177">
        <f t="shared" si="4"/>
        <v>0.1028770706190061</v>
      </c>
      <c r="M1453" s="72"/>
    </row>
    <row r="1454" spans="2:14" ht="24.95" customHeight="1" x14ac:dyDescent="0.2">
      <c r="B1454" s="281" t="s">
        <v>109</v>
      </c>
      <c r="C1454" s="278" t="s">
        <v>23</v>
      </c>
      <c r="D1454" s="278"/>
      <c r="E1454" s="213">
        <v>397</v>
      </c>
      <c r="F1454" s="213">
        <f t="shared" ref="F1454:F1455" si="5">M1706</f>
        <v>423</v>
      </c>
      <c r="G1454" s="177">
        <f t="shared" si="4"/>
        <v>6.5491183879093195E-2</v>
      </c>
      <c r="M1454" s="72"/>
    </row>
    <row r="1455" spans="2:14" ht="24.95" customHeight="1" x14ac:dyDescent="0.2">
      <c r="B1455" s="281"/>
      <c r="C1455" s="278" t="s">
        <v>29</v>
      </c>
      <c r="D1455" s="278"/>
      <c r="E1455" s="213">
        <v>7220</v>
      </c>
      <c r="F1455" s="213">
        <f t="shared" si="5"/>
        <v>7806</v>
      </c>
      <c r="G1455" s="177">
        <f t="shared" si="4"/>
        <v>8.1163434903047088E-2</v>
      </c>
      <c r="M1455" s="72"/>
    </row>
    <row r="1456" spans="2:14" ht="24.95" customHeight="1" x14ac:dyDescent="0.2">
      <c r="B1456" s="282" t="s">
        <v>14</v>
      </c>
      <c r="C1456" s="279" t="s">
        <v>23</v>
      </c>
      <c r="D1456" s="279"/>
      <c r="E1456" s="186">
        <f>SUM(E1444,E1446,E1448,E1450,E1452,E1454)</f>
        <v>9313</v>
      </c>
      <c r="F1456" s="186">
        <f>SUM(F1444,F1446,F1448,F1450,F1452,F1454)</f>
        <v>9530</v>
      </c>
      <c r="G1456" s="192">
        <f t="shared" si="4"/>
        <v>2.3300762375174488E-2</v>
      </c>
      <c r="M1456" s="72"/>
    </row>
    <row r="1457" spans="2:7" ht="24.95" customHeight="1" x14ac:dyDescent="0.2">
      <c r="B1457" s="283"/>
      <c r="C1457" s="280" t="s">
        <v>29</v>
      </c>
      <c r="D1457" s="280"/>
      <c r="E1457" s="95">
        <f>SUM(E1445,E1447,E1449,E1451,E1453,E1455)</f>
        <v>187754</v>
      </c>
      <c r="F1457" s="95">
        <f>SUM(F1445,F1447,F1449,F1451,F1453,F1455)</f>
        <v>189093</v>
      </c>
      <c r="G1457" s="191">
        <f t="shared" si="4"/>
        <v>7.1316722945982507E-3</v>
      </c>
    </row>
    <row r="1458" spans="2:7" ht="24.95" customHeight="1" x14ac:dyDescent="0.2"/>
    <row r="1459" spans="2:7" ht="24.95" customHeight="1" x14ac:dyDescent="0.2"/>
    <row r="1460" spans="2:7" ht="24.95" customHeight="1" x14ac:dyDescent="0.2"/>
    <row r="1461" spans="2:7" ht="24.95" customHeight="1" x14ac:dyDescent="0.2"/>
    <row r="1462" spans="2:7" ht="24.95" customHeight="1" x14ac:dyDescent="0.2"/>
    <row r="1463" spans="2:7" ht="24.95" customHeight="1" x14ac:dyDescent="0.2"/>
    <row r="1464" spans="2:7" ht="24.95" customHeight="1" x14ac:dyDescent="0.2"/>
    <row r="1465" spans="2:7" ht="24.95" customHeight="1" x14ac:dyDescent="0.2"/>
    <row r="1466" spans="2:7" ht="24.95" customHeight="1" x14ac:dyDescent="0.2"/>
    <row r="1467" spans="2:7" ht="24.95" customHeight="1" x14ac:dyDescent="0.2"/>
    <row r="1468" spans="2:7" ht="24.95" customHeight="1" x14ac:dyDescent="0.2"/>
    <row r="1469" spans="2:7" ht="24.95" customHeight="1" x14ac:dyDescent="0.2"/>
    <row r="1470" spans="2:7" ht="24.95" customHeight="1" x14ac:dyDescent="0.2"/>
    <row r="1471" spans="2:7" ht="24.95" customHeight="1" x14ac:dyDescent="0.2"/>
    <row r="1472" spans="2:7" ht="24.95" customHeight="1" x14ac:dyDescent="0.2"/>
    <row r="1473" ht="24.95" customHeight="1" x14ac:dyDescent="0.2"/>
    <row r="1474" ht="24.95" customHeight="1" x14ac:dyDescent="0.2"/>
    <row r="1475" ht="24.95" customHeight="1" x14ac:dyDescent="0.2"/>
    <row r="1476" ht="24.95" customHeight="1" x14ac:dyDescent="0.2"/>
    <row r="1477" ht="24.95" customHeight="1" x14ac:dyDescent="0.2"/>
    <row r="1478" ht="24.95" customHeight="1" x14ac:dyDescent="0.2"/>
    <row r="1479" ht="24.95" customHeight="1" x14ac:dyDescent="0.2"/>
    <row r="1480" ht="24.75" customHeight="1" x14ac:dyDescent="0.2"/>
    <row r="1481" ht="24.95" customHeight="1" x14ac:dyDescent="0.2"/>
    <row r="1482" ht="24.95" customHeight="1" x14ac:dyDescent="0.2"/>
    <row r="1483" ht="24.95" customHeight="1" x14ac:dyDescent="0.2"/>
    <row r="1484" ht="24.95" customHeight="1" x14ac:dyDescent="0.2"/>
    <row r="1485" ht="24.95" customHeight="1" x14ac:dyDescent="0.2"/>
    <row r="1486" ht="24.95" customHeight="1" x14ac:dyDescent="0.2"/>
    <row r="1487" ht="24.95" customHeight="1" x14ac:dyDescent="0.2"/>
    <row r="1488" ht="24.95" customHeight="1" x14ac:dyDescent="0.2"/>
    <row r="1489" spans="2:13" ht="24.95" customHeight="1" x14ac:dyDescent="0.2"/>
    <row r="1490" spans="2:13" ht="24.95" customHeight="1" x14ac:dyDescent="0.2"/>
    <row r="1491" spans="2:13" ht="24.95" customHeight="1" x14ac:dyDescent="0.2"/>
    <row r="1492" spans="2:13" ht="24.95" customHeight="1" x14ac:dyDescent="0.2"/>
    <row r="1493" spans="2:13" ht="24.95" customHeight="1" x14ac:dyDescent="0.2"/>
    <row r="1494" spans="2:13" ht="24.95" customHeight="1" x14ac:dyDescent="0.2"/>
    <row r="1495" spans="2:13" ht="24.95" customHeight="1" x14ac:dyDescent="0.2"/>
    <row r="1496" spans="2:13" ht="24.95" customHeight="1" x14ac:dyDescent="0.2"/>
    <row r="1497" spans="2:13" ht="24.95" customHeight="1" x14ac:dyDescent="0.2"/>
    <row r="1498" spans="2:13" ht="24.95" customHeight="1" x14ac:dyDescent="0.2"/>
    <row r="1499" spans="2:13" ht="24.95" customHeight="1" x14ac:dyDescent="0.2"/>
    <row r="1500" spans="2:13" ht="24.95" customHeight="1" x14ac:dyDescent="0.2"/>
    <row r="1501" spans="2:13" ht="24.95" customHeight="1" x14ac:dyDescent="0.2">
      <c r="M1501" s="22">
        <v>20</v>
      </c>
    </row>
    <row r="1502" spans="2:13" ht="25.5" customHeight="1" x14ac:dyDescent="0.2">
      <c r="B1502" s="275" t="s">
        <v>80</v>
      </c>
      <c r="C1502" s="275"/>
      <c r="D1502" s="275"/>
      <c r="E1502" s="275"/>
      <c r="F1502" s="275"/>
      <c r="G1502" s="275"/>
      <c r="H1502" s="275"/>
      <c r="I1502" s="275"/>
      <c r="J1502" s="275"/>
      <c r="K1502" s="275"/>
      <c r="L1502" s="275"/>
      <c r="M1502" s="275"/>
    </row>
    <row r="1503" spans="2:13" ht="15" customHeight="1" x14ac:dyDescent="0.2">
      <c r="C1503" s="13"/>
      <c r="D1503" s="13"/>
      <c r="E1503" s="13"/>
    </row>
    <row r="1504" spans="2:13" ht="24.95" customHeight="1" x14ac:dyDescent="0.2">
      <c r="B1504" s="299" t="s">
        <v>36</v>
      </c>
      <c r="C1504" s="284" t="s">
        <v>19</v>
      </c>
      <c r="D1504" s="284"/>
      <c r="E1504" s="284" t="s">
        <v>152</v>
      </c>
      <c r="F1504" s="284"/>
      <c r="G1504" s="284" t="s">
        <v>17</v>
      </c>
      <c r="H1504" s="284"/>
      <c r="I1504" s="284" t="s">
        <v>14</v>
      </c>
      <c r="J1504" s="284"/>
    </row>
    <row r="1505" spans="2:10" ht="24.95" customHeight="1" x14ac:dyDescent="0.2">
      <c r="B1505" s="300"/>
      <c r="C1505" s="151" t="s">
        <v>23</v>
      </c>
      <c r="D1505" s="152" t="s">
        <v>29</v>
      </c>
      <c r="E1505" s="151" t="s">
        <v>23</v>
      </c>
      <c r="F1505" s="152" t="s">
        <v>29</v>
      </c>
      <c r="G1505" s="151" t="s">
        <v>23</v>
      </c>
      <c r="H1505" s="152" t="s">
        <v>29</v>
      </c>
      <c r="I1505" s="151" t="s">
        <v>23</v>
      </c>
      <c r="J1505" s="152" t="s">
        <v>29</v>
      </c>
    </row>
    <row r="1506" spans="2:10" ht="24.95" customHeight="1" x14ac:dyDescent="0.2">
      <c r="B1506" s="88" t="s">
        <v>114</v>
      </c>
      <c r="C1506" s="179">
        <v>55</v>
      </c>
      <c r="D1506" s="179">
        <v>3944</v>
      </c>
      <c r="E1506" s="179">
        <v>82</v>
      </c>
      <c r="F1506" s="179">
        <v>1883</v>
      </c>
      <c r="G1506" s="179">
        <v>12</v>
      </c>
      <c r="H1506" s="179">
        <v>189</v>
      </c>
      <c r="I1506" s="124">
        <f>C1506+E1506+G1506</f>
        <v>149</v>
      </c>
      <c r="J1506" s="181">
        <f>D1506+F1506+H1506</f>
        <v>6016</v>
      </c>
    </row>
    <row r="1507" spans="2:10" ht="24.95" customHeight="1" x14ac:dyDescent="0.2">
      <c r="B1507" s="88" t="s">
        <v>5</v>
      </c>
      <c r="C1507" s="179">
        <v>131</v>
      </c>
      <c r="D1507" s="179">
        <v>7889</v>
      </c>
      <c r="E1507" s="179">
        <v>116</v>
      </c>
      <c r="F1507" s="179">
        <v>2717</v>
      </c>
      <c r="G1507" s="179">
        <v>75</v>
      </c>
      <c r="H1507" s="179">
        <v>1105</v>
      </c>
      <c r="I1507" s="124">
        <f t="shared" ref="I1507:J1515" si="6">C1507+E1507+G1507</f>
        <v>322</v>
      </c>
      <c r="J1507" s="181">
        <f>D1507+F1507+H1507</f>
        <v>11711</v>
      </c>
    </row>
    <row r="1508" spans="2:10" ht="24.95" customHeight="1" x14ac:dyDescent="0.2">
      <c r="B1508" s="88" t="s">
        <v>22</v>
      </c>
      <c r="C1508" s="179">
        <v>94</v>
      </c>
      <c r="D1508" s="179">
        <v>7005</v>
      </c>
      <c r="E1508" s="179">
        <v>202</v>
      </c>
      <c r="F1508" s="179">
        <v>4674</v>
      </c>
      <c r="G1508" s="179">
        <v>131</v>
      </c>
      <c r="H1508" s="179">
        <v>1504</v>
      </c>
      <c r="I1508" s="124">
        <f t="shared" si="6"/>
        <v>427</v>
      </c>
      <c r="J1508" s="181">
        <f t="shared" ref="J1508:J1514" si="7">D1508+F1508+H1508</f>
        <v>13183</v>
      </c>
    </row>
    <row r="1509" spans="2:10" ht="24.95" customHeight="1" x14ac:dyDescent="0.2">
      <c r="B1509" s="88" t="s">
        <v>7</v>
      </c>
      <c r="C1509" s="179">
        <v>32</v>
      </c>
      <c r="D1509" s="179">
        <v>2057</v>
      </c>
      <c r="E1509" s="179">
        <v>61</v>
      </c>
      <c r="F1509" s="179">
        <v>1326</v>
      </c>
      <c r="G1509" s="179">
        <v>22</v>
      </c>
      <c r="H1509" s="179">
        <v>272</v>
      </c>
      <c r="I1509" s="124">
        <f t="shared" si="6"/>
        <v>115</v>
      </c>
      <c r="J1509" s="181">
        <f t="shared" si="7"/>
        <v>3655</v>
      </c>
    </row>
    <row r="1510" spans="2:10" ht="24.95" customHeight="1" x14ac:dyDescent="0.2">
      <c r="B1510" s="88" t="s">
        <v>8</v>
      </c>
      <c r="C1510" s="179">
        <v>107</v>
      </c>
      <c r="D1510" s="179">
        <v>8776</v>
      </c>
      <c r="E1510" s="179">
        <v>110</v>
      </c>
      <c r="F1510" s="179">
        <v>2678</v>
      </c>
      <c r="G1510" s="179">
        <v>48</v>
      </c>
      <c r="H1510" s="179">
        <v>595</v>
      </c>
      <c r="I1510" s="124">
        <f t="shared" si="6"/>
        <v>265</v>
      </c>
      <c r="J1510" s="181">
        <f t="shared" si="7"/>
        <v>12049</v>
      </c>
    </row>
    <row r="1511" spans="2:10" ht="24.95" customHeight="1" x14ac:dyDescent="0.2">
      <c r="B1511" s="88" t="s">
        <v>9</v>
      </c>
      <c r="C1511" s="179">
        <v>63</v>
      </c>
      <c r="D1511" s="179">
        <v>4436</v>
      </c>
      <c r="E1511" s="179">
        <v>74</v>
      </c>
      <c r="F1511" s="179">
        <v>1924</v>
      </c>
      <c r="G1511" s="179">
        <v>28</v>
      </c>
      <c r="H1511" s="179">
        <v>339</v>
      </c>
      <c r="I1511" s="124">
        <f t="shared" si="6"/>
        <v>165</v>
      </c>
      <c r="J1511" s="181">
        <f t="shared" si="7"/>
        <v>6699</v>
      </c>
    </row>
    <row r="1512" spans="2:10" ht="24.95" customHeight="1" x14ac:dyDescent="0.2">
      <c r="B1512" s="88" t="s">
        <v>10</v>
      </c>
      <c r="C1512" s="179">
        <v>38</v>
      </c>
      <c r="D1512" s="179">
        <v>2036</v>
      </c>
      <c r="E1512" s="179">
        <v>81</v>
      </c>
      <c r="F1512" s="179">
        <v>1948</v>
      </c>
      <c r="G1512" s="179">
        <v>18</v>
      </c>
      <c r="H1512" s="179">
        <v>207</v>
      </c>
      <c r="I1512" s="124">
        <f t="shared" si="6"/>
        <v>137</v>
      </c>
      <c r="J1512" s="181">
        <f t="shared" si="7"/>
        <v>4191</v>
      </c>
    </row>
    <row r="1513" spans="2:10" ht="24.95" customHeight="1" x14ac:dyDescent="0.2">
      <c r="B1513" s="88" t="s">
        <v>11</v>
      </c>
      <c r="C1513" s="179">
        <v>76</v>
      </c>
      <c r="D1513" s="179">
        <v>7292</v>
      </c>
      <c r="E1513" s="179">
        <v>57</v>
      </c>
      <c r="F1513" s="179">
        <v>1486</v>
      </c>
      <c r="G1513" s="179">
        <v>34</v>
      </c>
      <c r="H1513" s="179">
        <v>512</v>
      </c>
      <c r="I1513" s="124">
        <f t="shared" si="6"/>
        <v>167</v>
      </c>
      <c r="J1513" s="181">
        <f t="shared" si="7"/>
        <v>9290</v>
      </c>
    </row>
    <row r="1514" spans="2:10" ht="24.95" customHeight="1" x14ac:dyDescent="0.2">
      <c r="B1514" s="89" t="s">
        <v>12</v>
      </c>
      <c r="C1514" s="179">
        <v>42</v>
      </c>
      <c r="D1514" s="179">
        <v>2362</v>
      </c>
      <c r="E1514" s="179">
        <v>47</v>
      </c>
      <c r="F1514" s="179">
        <v>1084</v>
      </c>
      <c r="G1514" s="179">
        <v>14</v>
      </c>
      <c r="H1514" s="179">
        <v>135</v>
      </c>
      <c r="I1514" s="124">
        <f t="shared" si="6"/>
        <v>103</v>
      </c>
      <c r="J1514" s="181">
        <f t="shared" si="7"/>
        <v>3581</v>
      </c>
    </row>
    <row r="1515" spans="2:10" ht="24.95" customHeight="1" x14ac:dyDescent="0.2">
      <c r="B1515" s="94" t="s">
        <v>14</v>
      </c>
      <c r="C1515" s="96">
        <f t="shared" ref="C1515:H1515" si="8">SUM(C1506:C1514)</f>
        <v>638</v>
      </c>
      <c r="D1515" s="96">
        <f t="shared" si="8"/>
        <v>45797</v>
      </c>
      <c r="E1515" s="96">
        <f t="shared" si="8"/>
        <v>830</v>
      </c>
      <c r="F1515" s="96">
        <f t="shared" si="8"/>
        <v>19720</v>
      </c>
      <c r="G1515" s="96">
        <f t="shared" si="8"/>
        <v>382</v>
      </c>
      <c r="H1515" s="96">
        <f t="shared" si="8"/>
        <v>4858</v>
      </c>
      <c r="I1515" s="96">
        <f t="shared" si="6"/>
        <v>1850</v>
      </c>
      <c r="J1515" s="96">
        <f t="shared" si="6"/>
        <v>70375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5" ht="24.95" customHeight="1" x14ac:dyDescent="0.2"/>
    <row r="1522" spans="2:15" ht="24.95" customHeight="1" x14ac:dyDescent="0.2"/>
    <row r="1523" spans="2:15" ht="24.95" customHeight="1" x14ac:dyDescent="0.2"/>
    <row r="1524" spans="2:15" ht="24.95" customHeight="1" x14ac:dyDescent="0.2"/>
    <row r="1525" spans="2:15" ht="24.95" customHeight="1" x14ac:dyDescent="0.2"/>
    <row r="1526" spans="2:15" ht="24.95" customHeight="1" x14ac:dyDescent="0.2"/>
    <row r="1527" spans="2:15" ht="24.95" customHeight="1" x14ac:dyDescent="0.2"/>
    <row r="1528" spans="2:15" ht="24.95" customHeight="1" x14ac:dyDescent="0.2"/>
    <row r="1529" spans="2:15" ht="24.95" customHeight="1" x14ac:dyDescent="0.2">
      <c r="O1529" s="22"/>
    </row>
    <row r="1530" spans="2:15" ht="25.5" customHeight="1" x14ac:dyDescent="0.2">
      <c r="B1530" s="275" t="s">
        <v>117</v>
      </c>
      <c r="C1530" s="275"/>
      <c r="D1530" s="275"/>
      <c r="E1530" s="275"/>
      <c r="F1530" s="275"/>
      <c r="G1530" s="275"/>
      <c r="H1530" s="275"/>
      <c r="I1530" s="275"/>
      <c r="J1530" s="275"/>
      <c r="K1530" s="275"/>
      <c r="L1530" s="275"/>
      <c r="M1530" s="275"/>
    </row>
    <row r="1531" spans="2:15" ht="15" customHeight="1" x14ac:dyDescent="0.2"/>
    <row r="1532" spans="2:15" ht="24.95" customHeight="1" x14ac:dyDescent="0.2">
      <c r="B1532" s="299" t="s">
        <v>36</v>
      </c>
      <c r="C1532" s="284" t="s">
        <v>24</v>
      </c>
      <c r="D1532" s="284"/>
      <c r="E1532" s="284" t="s">
        <v>25</v>
      </c>
      <c r="F1532" s="284"/>
      <c r="G1532" s="284" t="s">
        <v>26</v>
      </c>
      <c r="H1532" s="284"/>
      <c r="I1532" s="284" t="s">
        <v>14</v>
      </c>
      <c r="J1532" s="284"/>
    </row>
    <row r="1533" spans="2:15" ht="24.95" customHeight="1" x14ac:dyDescent="0.2">
      <c r="B1533" s="300"/>
      <c r="C1533" s="151" t="s">
        <v>23</v>
      </c>
      <c r="D1533" s="152" t="s">
        <v>29</v>
      </c>
      <c r="E1533" s="151" t="s">
        <v>23</v>
      </c>
      <c r="F1533" s="152" t="s">
        <v>29</v>
      </c>
      <c r="G1533" s="151" t="s">
        <v>23</v>
      </c>
      <c r="H1533" s="152" t="s">
        <v>29</v>
      </c>
      <c r="I1533" s="151" t="s">
        <v>23</v>
      </c>
      <c r="J1533" s="152" t="s">
        <v>29</v>
      </c>
    </row>
    <row r="1534" spans="2:15" ht="24.95" customHeight="1" x14ac:dyDescent="0.2">
      <c r="B1534" s="88" t="s">
        <v>114</v>
      </c>
      <c r="C1534" s="179">
        <v>1</v>
      </c>
      <c r="D1534" s="179">
        <v>528</v>
      </c>
      <c r="E1534" s="179">
        <v>16</v>
      </c>
      <c r="F1534" s="179">
        <v>6698</v>
      </c>
      <c r="G1534" s="129">
        <v>0</v>
      </c>
      <c r="H1534" s="129">
        <v>0</v>
      </c>
      <c r="I1534" s="124">
        <f t="shared" ref="I1534:J1543" si="9">C1534+E1534+G1534</f>
        <v>17</v>
      </c>
      <c r="J1534" s="181">
        <f t="shared" si="9"/>
        <v>7226</v>
      </c>
    </row>
    <row r="1535" spans="2:15" ht="24.95" customHeight="1" x14ac:dyDescent="0.2">
      <c r="B1535" s="88" t="s">
        <v>5</v>
      </c>
      <c r="C1535" s="179">
        <v>5</v>
      </c>
      <c r="D1535" s="179">
        <v>2769</v>
      </c>
      <c r="E1535" s="179">
        <v>13</v>
      </c>
      <c r="F1535" s="179">
        <v>4610</v>
      </c>
      <c r="G1535" s="129">
        <v>0</v>
      </c>
      <c r="H1535" s="129">
        <v>0</v>
      </c>
      <c r="I1535" s="124">
        <f t="shared" si="9"/>
        <v>18</v>
      </c>
      <c r="J1535" s="181">
        <f t="shared" si="9"/>
        <v>7379</v>
      </c>
    </row>
    <row r="1536" spans="2:15" ht="24.95" customHeight="1" x14ac:dyDescent="0.2">
      <c r="B1536" s="88" t="s">
        <v>22</v>
      </c>
      <c r="C1536" s="179">
        <v>3</v>
      </c>
      <c r="D1536" s="179">
        <v>1135</v>
      </c>
      <c r="E1536" s="179">
        <v>34</v>
      </c>
      <c r="F1536" s="179">
        <v>7925</v>
      </c>
      <c r="G1536" s="129">
        <v>0</v>
      </c>
      <c r="H1536" s="129">
        <v>0</v>
      </c>
      <c r="I1536" s="124">
        <f t="shared" si="9"/>
        <v>37</v>
      </c>
      <c r="J1536" s="181">
        <f t="shared" si="9"/>
        <v>9060</v>
      </c>
    </row>
    <row r="1537" spans="2:10" ht="24.95" customHeight="1" x14ac:dyDescent="0.2">
      <c r="B1537" s="88" t="s">
        <v>7</v>
      </c>
      <c r="C1537" s="179">
        <v>0</v>
      </c>
      <c r="D1537" s="179">
        <v>0</v>
      </c>
      <c r="E1537" s="179">
        <v>4</v>
      </c>
      <c r="F1537" s="179">
        <v>1283</v>
      </c>
      <c r="G1537" s="129">
        <v>0</v>
      </c>
      <c r="H1537" s="129">
        <v>0</v>
      </c>
      <c r="I1537" s="124">
        <f t="shared" si="9"/>
        <v>4</v>
      </c>
      <c r="J1537" s="181">
        <f t="shared" si="9"/>
        <v>1283</v>
      </c>
    </row>
    <row r="1538" spans="2:10" ht="24.95" customHeight="1" x14ac:dyDescent="0.2">
      <c r="B1538" s="88" t="s">
        <v>8</v>
      </c>
      <c r="C1538" s="179">
        <v>2</v>
      </c>
      <c r="D1538" s="179">
        <v>1062</v>
      </c>
      <c r="E1538" s="179">
        <v>18</v>
      </c>
      <c r="F1538" s="179">
        <v>4555</v>
      </c>
      <c r="G1538" s="129">
        <v>0</v>
      </c>
      <c r="H1538" s="129">
        <v>0</v>
      </c>
      <c r="I1538" s="124">
        <f t="shared" si="9"/>
        <v>20</v>
      </c>
      <c r="J1538" s="181">
        <f t="shared" si="9"/>
        <v>5617</v>
      </c>
    </row>
    <row r="1539" spans="2:10" ht="24.95" customHeight="1" x14ac:dyDescent="0.2">
      <c r="B1539" s="88" t="s">
        <v>9</v>
      </c>
      <c r="C1539" s="179">
        <v>3</v>
      </c>
      <c r="D1539" s="179">
        <v>1687</v>
      </c>
      <c r="E1539" s="179">
        <v>3</v>
      </c>
      <c r="F1539" s="179">
        <v>649</v>
      </c>
      <c r="G1539" s="129">
        <v>0</v>
      </c>
      <c r="H1539" s="129">
        <v>0</v>
      </c>
      <c r="I1539" s="124">
        <f t="shared" si="9"/>
        <v>6</v>
      </c>
      <c r="J1539" s="181">
        <f t="shared" si="9"/>
        <v>2336</v>
      </c>
    </row>
    <row r="1540" spans="2:10" ht="24.95" customHeight="1" x14ac:dyDescent="0.2">
      <c r="B1540" s="88" t="s">
        <v>10</v>
      </c>
      <c r="C1540" s="179">
        <v>6</v>
      </c>
      <c r="D1540" s="179">
        <v>3800</v>
      </c>
      <c r="E1540" s="179">
        <v>2</v>
      </c>
      <c r="F1540" s="179">
        <v>840</v>
      </c>
      <c r="G1540" s="129">
        <v>0</v>
      </c>
      <c r="H1540" s="129">
        <v>0</v>
      </c>
      <c r="I1540" s="124">
        <f t="shared" si="9"/>
        <v>8</v>
      </c>
      <c r="J1540" s="181">
        <f t="shared" si="9"/>
        <v>4640</v>
      </c>
    </row>
    <row r="1541" spans="2:10" ht="24.95" customHeight="1" x14ac:dyDescent="0.2">
      <c r="B1541" s="88" t="s">
        <v>11</v>
      </c>
      <c r="C1541" s="179">
        <v>3</v>
      </c>
      <c r="D1541" s="179">
        <v>1248</v>
      </c>
      <c r="E1541" s="179">
        <v>1</v>
      </c>
      <c r="F1541" s="179">
        <v>38</v>
      </c>
      <c r="G1541" s="129">
        <v>0</v>
      </c>
      <c r="H1541" s="129">
        <v>0</v>
      </c>
      <c r="I1541" s="124">
        <f t="shared" si="9"/>
        <v>4</v>
      </c>
      <c r="J1541" s="181">
        <f t="shared" si="9"/>
        <v>1286</v>
      </c>
    </row>
    <row r="1542" spans="2:10" ht="24.95" customHeight="1" x14ac:dyDescent="0.2">
      <c r="B1542" s="89" t="s">
        <v>12</v>
      </c>
      <c r="C1542" s="179">
        <v>1</v>
      </c>
      <c r="D1542" s="179">
        <v>248</v>
      </c>
      <c r="E1542" s="179">
        <v>6</v>
      </c>
      <c r="F1542" s="179">
        <v>3560</v>
      </c>
      <c r="G1542" s="129">
        <v>0</v>
      </c>
      <c r="H1542" s="129">
        <v>0</v>
      </c>
      <c r="I1542" s="124">
        <f t="shared" si="9"/>
        <v>7</v>
      </c>
      <c r="J1542" s="181">
        <f t="shared" si="9"/>
        <v>3808</v>
      </c>
    </row>
    <row r="1543" spans="2:10" ht="24.95" customHeight="1" x14ac:dyDescent="0.2">
      <c r="B1543" s="94" t="s">
        <v>14</v>
      </c>
      <c r="C1543" s="96">
        <f t="shared" ref="C1543:H1543" si="10">SUM(C1534:C1542)</f>
        <v>24</v>
      </c>
      <c r="D1543" s="96">
        <f t="shared" si="10"/>
        <v>12477</v>
      </c>
      <c r="E1543" s="96">
        <f t="shared" si="10"/>
        <v>97</v>
      </c>
      <c r="F1543" s="96">
        <f t="shared" si="10"/>
        <v>30158</v>
      </c>
      <c r="G1543" s="96">
        <f t="shared" si="10"/>
        <v>0</v>
      </c>
      <c r="H1543" s="96">
        <f t="shared" si="10"/>
        <v>0</v>
      </c>
      <c r="I1543" s="96">
        <f t="shared" si="9"/>
        <v>121</v>
      </c>
      <c r="J1543" s="96">
        <f t="shared" si="9"/>
        <v>42635</v>
      </c>
    </row>
    <row r="1544" spans="2:10" ht="24.95" customHeight="1" x14ac:dyDescent="0.2"/>
    <row r="1545" spans="2:10" ht="24.95" customHeight="1" x14ac:dyDescent="0.2"/>
    <row r="1546" spans="2:10" ht="24.95" customHeight="1" x14ac:dyDescent="0.2"/>
    <row r="1547" spans="2:10" ht="24.95" customHeight="1" x14ac:dyDescent="0.2"/>
    <row r="1548" spans="2:10" ht="24.95" customHeight="1" x14ac:dyDescent="0.2"/>
    <row r="1549" spans="2:10" ht="24.95" customHeight="1" x14ac:dyDescent="0.2"/>
    <row r="1550" spans="2:10" ht="24.95" customHeight="1" x14ac:dyDescent="0.2"/>
    <row r="1551" spans="2:10" ht="24.95" customHeight="1" x14ac:dyDescent="0.2"/>
    <row r="1552" spans="2:10" ht="24.95" customHeight="1" x14ac:dyDescent="0.2"/>
    <row r="1553" spans="2:13" ht="24.95" customHeight="1" x14ac:dyDescent="0.2"/>
    <row r="1554" spans="2:13" ht="24.95" customHeight="1" x14ac:dyDescent="0.2"/>
    <row r="1555" spans="2:13" ht="24.95" customHeight="1" x14ac:dyDescent="0.2"/>
    <row r="1556" spans="2:13" ht="24.95" customHeight="1" x14ac:dyDescent="0.2"/>
    <row r="1557" spans="2:13" ht="24.95" customHeight="1" x14ac:dyDescent="0.2"/>
    <row r="1558" spans="2:13" ht="24.95" customHeight="1" x14ac:dyDescent="0.2"/>
    <row r="1559" spans="2:13" ht="24.75" customHeight="1" x14ac:dyDescent="0.2"/>
    <row r="1560" spans="2:13" ht="24.95" customHeight="1" x14ac:dyDescent="0.2"/>
    <row r="1561" spans="2:13" ht="24.95" customHeight="1" x14ac:dyDescent="0.2"/>
    <row r="1562" spans="2:13" ht="24.95" customHeight="1" x14ac:dyDescent="0.2"/>
    <row r="1563" spans="2:13" ht="24.95" customHeight="1" x14ac:dyDescent="0.2"/>
    <row r="1564" spans="2:13" ht="24.95" customHeight="1" x14ac:dyDescent="0.2"/>
    <row r="1565" spans="2:13" ht="24.95" customHeight="1" x14ac:dyDescent="0.2">
      <c r="M1565" s="22">
        <v>21</v>
      </c>
    </row>
    <row r="1566" spans="2:13" ht="25.5" customHeight="1" x14ac:dyDescent="0.2">
      <c r="B1566" s="275" t="s">
        <v>81</v>
      </c>
      <c r="C1566" s="275"/>
      <c r="D1566" s="275"/>
      <c r="E1566" s="275"/>
      <c r="F1566" s="275"/>
      <c r="G1566" s="275"/>
      <c r="H1566" s="275"/>
      <c r="I1566" s="275"/>
      <c r="J1566" s="275"/>
      <c r="K1566" s="275"/>
      <c r="L1566" s="275"/>
      <c r="M1566" s="275"/>
    </row>
    <row r="1567" spans="2:13" ht="15" customHeight="1" x14ac:dyDescent="0.2"/>
    <row r="1568" spans="2:13" ht="24.95" customHeight="1" x14ac:dyDescent="0.2">
      <c r="B1568" s="299" t="s">
        <v>36</v>
      </c>
      <c r="C1568" s="284" t="s">
        <v>27</v>
      </c>
      <c r="D1568" s="284"/>
      <c r="E1568" s="284" t="s">
        <v>28</v>
      </c>
      <c r="F1568" s="284"/>
      <c r="G1568" s="284" t="s">
        <v>54</v>
      </c>
      <c r="H1568" s="284"/>
      <c r="I1568" s="284" t="s">
        <v>44</v>
      </c>
      <c r="J1568" s="284"/>
      <c r="K1568" s="284" t="s">
        <v>14</v>
      </c>
      <c r="L1568" s="284"/>
    </row>
    <row r="1569" spans="2:15" ht="24.95" customHeight="1" x14ac:dyDescent="0.2">
      <c r="B1569" s="300"/>
      <c r="C1569" s="151" t="s">
        <v>60</v>
      </c>
      <c r="D1569" s="152" t="s">
        <v>29</v>
      </c>
      <c r="E1569" s="151" t="s">
        <v>60</v>
      </c>
      <c r="F1569" s="152" t="s">
        <v>29</v>
      </c>
      <c r="G1569" s="151" t="s">
        <v>60</v>
      </c>
      <c r="H1569" s="152" t="s">
        <v>29</v>
      </c>
      <c r="I1569" s="151" t="s">
        <v>60</v>
      </c>
      <c r="J1569" s="152" t="s">
        <v>29</v>
      </c>
      <c r="K1569" s="151" t="s">
        <v>60</v>
      </c>
      <c r="L1569" s="152" t="s">
        <v>29</v>
      </c>
    </row>
    <row r="1570" spans="2:15" ht="24.95" customHeight="1" x14ac:dyDescent="0.2">
      <c r="B1570" s="88" t="s">
        <v>114</v>
      </c>
      <c r="C1570" s="179">
        <v>9</v>
      </c>
      <c r="D1570" s="179">
        <v>75</v>
      </c>
      <c r="E1570" s="179">
        <v>892</v>
      </c>
      <c r="F1570" s="179">
        <v>5561</v>
      </c>
      <c r="G1570" s="179">
        <v>58</v>
      </c>
      <c r="H1570" s="179">
        <v>1269</v>
      </c>
      <c r="I1570" s="179">
        <v>24</v>
      </c>
      <c r="J1570" s="179">
        <v>739</v>
      </c>
      <c r="K1570" s="124">
        <f>C1570+E1570+G1570+I1570</f>
        <v>983</v>
      </c>
      <c r="L1570" s="124">
        <f>D1570+F1570+H1570+J1570</f>
        <v>7644</v>
      </c>
    </row>
    <row r="1571" spans="2:15" ht="24.95" customHeight="1" x14ac:dyDescent="0.2">
      <c r="B1571" s="88" t="s">
        <v>5</v>
      </c>
      <c r="C1571" s="179">
        <v>28</v>
      </c>
      <c r="D1571" s="179">
        <v>233</v>
      </c>
      <c r="E1571" s="179">
        <v>342</v>
      </c>
      <c r="F1571" s="179">
        <v>3097</v>
      </c>
      <c r="G1571" s="179">
        <v>76</v>
      </c>
      <c r="H1571" s="179">
        <v>1244</v>
      </c>
      <c r="I1571" s="179">
        <v>19</v>
      </c>
      <c r="J1571" s="179">
        <v>391</v>
      </c>
      <c r="K1571" s="124">
        <f t="shared" ref="K1571:K1578" si="11">C1571+E1571+G1571+I1571</f>
        <v>465</v>
      </c>
      <c r="L1571" s="124">
        <f t="shared" ref="L1571:L1578" si="12">D1571+F1571+H1571+J1571</f>
        <v>4965</v>
      </c>
    </row>
    <row r="1572" spans="2:15" ht="24.95" customHeight="1" x14ac:dyDescent="0.2">
      <c r="B1572" s="88" t="s">
        <v>22</v>
      </c>
      <c r="C1572" s="179">
        <v>35</v>
      </c>
      <c r="D1572" s="179">
        <v>276</v>
      </c>
      <c r="E1572" s="179">
        <v>406</v>
      </c>
      <c r="F1572" s="179">
        <v>2244</v>
      </c>
      <c r="G1572" s="179">
        <v>104</v>
      </c>
      <c r="H1572" s="179">
        <v>1922</v>
      </c>
      <c r="I1572" s="179">
        <v>8</v>
      </c>
      <c r="J1572" s="179">
        <v>169</v>
      </c>
      <c r="K1572" s="124">
        <f t="shared" si="11"/>
        <v>553</v>
      </c>
      <c r="L1572" s="124">
        <f t="shared" si="12"/>
        <v>4611</v>
      </c>
    </row>
    <row r="1573" spans="2:15" ht="24.95" customHeight="1" x14ac:dyDescent="0.2">
      <c r="B1573" s="88" t="s">
        <v>7</v>
      </c>
      <c r="C1573" s="179">
        <v>4</v>
      </c>
      <c r="D1573" s="179">
        <v>38</v>
      </c>
      <c r="E1573" s="179">
        <v>206</v>
      </c>
      <c r="F1573" s="179">
        <v>1484</v>
      </c>
      <c r="G1573" s="179">
        <v>39</v>
      </c>
      <c r="H1573" s="179">
        <v>713</v>
      </c>
      <c r="I1573" s="179">
        <v>10</v>
      </c>
      <c r="J1573" s="179">
        <v>247</v>
      </c>
      <c r="K1573" s="124">
        <f t="shared" si="11"/>
        <v>259</v>
      </c>
      <c r="L1573" s="124">
        <f t="shared" si="12"/>
        <v>2482</v>
      </c>
    </row>
    <row r="1574" spans="2:15" ht="24.95" customHeight="1" x14ac:dyDescent="0.2">
      <c r="B1574" s="88" t="s">
        <v>8</v>
      </c>
      <c r="C1574" s="179">
        <v>15</v>
      </c>
      <c r="D1574" s="179">
        <v>93</v>
      </c>
      <c r="E1574" s="179">
        <v>487</v>
      </c>
      <c r="F1574" s="179">
        <v>3169</v>
      </c>
      <c r="G1574" s="179">
        <v>51</v>
      </c>
      <c r="H1574" s="179">
        <v>986</v>
      </c>
      <c r="I1574" s="179">
        <v>13</v>
      </c>
      <c r="J1574" s="179">
        <v>335</v>
      </c>
      <c r="K1574" s="124">
        <f t="shared" si="11"/>
        <v>566</v>
      </c>
      <c r="L1574" s="124">
        <f t="shared" si="12"/>
        <v>4583</v>
      </c>
    </row>
    <row r="1575" spans="2:15" ht="24.95" customHeight="1" x14ac:dyDescent="0.2">
      <c r="B1575" s="88" t="s">
        <v>9</v>
      </c>
      <c r="C1575" s="179">
        <v>12</v>
      </c>
      <c r="D1575" s="179">
        <v>90</v>
      </c>
      <c r="E1575" s="179">
        <v>398</v>
      </c>
      <c r="F1575" s="179">
        <v>2960</v>
      </c>
      <c r="G1575" s="179">
        <v>46</v>
      </c>
      <c r="H1575" s="179">
        <v>915</v>
      </c>
      <c r="I1575" s="179">
        <v>16</v>
      </c>
      <c r="J1575" s="179">
        <v>323</v>
      </c>
      <c r="K1575" s="124">
        <f t="shared" si="11"/>
        <v>472</v>
      </c>
      <c r="L1575" s="124">
        <f t="shared" si="12"/>
        <v>4288</v>
      </c>
    </row>
    <row r="1576" spans="2:15" ht="24.95" customHeight="1" x14ac:dyDescent="0.2">
      <c r="B1576" s="88" t="s">
        <v>10</v>
      </c>
      <c r="C1576" s="179">
        <v>15</v>
      </c>
      <c r="D1576" s="179">
        <v>133</v>
      </c>
      <c r="E1576" s="179">
        <v>293</v>
      </c>
      <c r="F1576" s="179">
        <v>2307</v>
      </c>
      <c r="G1576" s="179">
        <v>55</v>
      </c>
      <c r="H1576" s="179">
        <v>961</v>
      </c>
      <c r="I1576" s="179">
        <v>18</v>
      </c>
      <c r="J1576" s="179">
        <v>387</v>
      </c>
      <c r="K1576" s="124">
        <f t="shared" si="11"/>
        <v>381</v>
      </c>
      <c r="L1576" s="124">
        <f t="shared" si="12"/>
        <v>3788</v>
      </c>
    </row>
    <row r="1577" spans="2:15" ht="24.95" customHeight="1" x14ac:dyDescent="0.2">
      <c r="B1577" s="88" t="s">
        <v>11</v>
      </c>
      <c r="C1577" s="179">
        <v>2</v>
      </c>
      <c r="D1577" s="179">
        <v>17</v>
      </c>
      <c r="E1577" s="179">
        <v>159</v>
      </c>
      <c r="F1577" s="179">
        <v>1166</v>
      </c>
      <c r="G1577" s="179">
        <v>33</v>
      </c>
      <c r="H1577" s="179">
        <v>691</v>
      </c>
      <c r="I1577" s="179">
        <v>12</v>
      </c>
      <c r="J1577" s="179">
        <v>253</v>
      </c>
      <c r="K1577" s="124">
        <f t="shared" si="11"/>
        <v>206</v>
      </c>
      <c r="L1577" s="124">
        <f t="shared" si="12"/>
        <v>2127</v>
      </c>
    </row>
    <row r="1578" spans="2:15" ht="24.95" customHeight="1" x14ac:dyDescent="0.2">
      <c r="B1578" s="89" t="s">
        <v>12</v>
      </c>
      <c r="C1578" s="179">
        <v>4</v>
      </c>
      <c r="D1578" s="179">
        <v>32</v>
      </c>
      <c r="E1578" s="179">
        <v>201</v>
      </c>
      <c r="F1578" s="179">
        <v>1358</v>
      </c>
      <c r="G1578" s="179">
        <v>51</v>
      </c>
      <c r="H1578" s="179">
        <v>923</v>
      </c>
      <c r="I1578" s="179">
        <v>18</v>
      </c>
      <c r="J1578" s="179">
        <v>377</v>
      </c>
      <c r="K1578" s="124">
        <f t="shared" si="11"/>
        <v>274</v>
      </c>
      <c r="L1578" s="124">
        <f t="shared" si="12"/>
        <v>2690</v>
      </c>
    </row>
    <row r="1579" spans="2:15" ht="24.95" customHeight="1" x14ac:dyDescent="0.2">
      <c r="B1579" s="94" t="s">
        <v>14</v>
      </c>
      <c r="C1579" s="96">
        <f t="shared" ref="C1579:L1579" si="13">SUM(C1570:C1578)</f>
        <v>124</v>
      </c>
      <c r="D1579" s="96">
        <f t="shared" si="13"/>
        <v>987</v>
      </c>
      <c r="E1579" s="96">
        <f t="shared" si="13"/>
        <v>3384</v>
      </c>
      <c r="F1579" s="96">
        <f t="shared" si="13"/>
        <v>23346</v>
      </c>
      <c r="G1579" s="96">
        <f t="shared" si="13"/>
        <v>513</v>
      </c>
      <c r="H1579" s="96">
        <f t="shared" si="13"/>
        <v>9624</v>
      </c>
      <c r="I1579" s="96">
        <f t="shared" si="13"/>
        <v>138</v>
      </c>
      <c r="J1579" s="96">
        <f t="shared" si="13"/>
        <v>3221</v>
      </c>
      <c r="K1579" s="96">
        <f t="shared" si="13"/>
        <v>4159</v>
      </c>
      <c r="L1579" s="96">
        <f t="shared" si="13"/>
        <v>37178</v>
      </c>
    </row>
    <row r="1580" spans="2:15" ht="24.95" customHeight="1" x14ac:dyDescent="0.2">
      <c r="B1580" s="301" t="s">
        <v>154</v>
      </c>
      <c r="C1580" s="301"/>
      <c r="D1580" s="301"/>
      <c r="E1580" s="301"/>
      <c r="F1580" s="301"/>
      <c r="G1580" s="301"/>
      <c r="H1580" s="301"/>
      <c r="I1580" s="301"/>
      <c r="J1580" s="301"/>
      <c r="K1580" s="301"/>
      <c r="L1580" s="301"/>
      <c r="M1580" s="75"/>
      <c r="N1580" s="75"/>
      <c r="O1580" s="75"/>
    </row>
    <row r="1581" spans="2:15" ht="24.95" customHeight="1" x14ac:dyDescent="0.2">
      <c r="B1581" s="76"/>
      <c r="C1581" s="44"/>
      <c r="D1581" s="44"/>
      <c r="E1581" s="44"/>
      <c r="F1581" s="44"/>
      <c r="G1581" s="44"/>
      <c r="H1581" s="44"/>
      <c r="I1581" s="77"/>
      <c r="J1581" s="77"/>
      <c r="K1581" s="77"/>
    </row>
    <row r="1582" spans="2:15" ht="24.95" customHeight="1" x14ac:dyDescent="0.2">
      <c r="B1582" s="78"/>
      <c r="C1582" s="77"/>
      <c r="D1582" s="77"/>
      <c r="E1582" s="77"/>
      <c r="F1582" s="77"/>
      <c r="G1582" s="77"/>
      <c r="H1582" s="77"/>
      <c r="I1582" s="77"/>
      <c r="J1582" s="77"/>
      <c r="K1582" s="77"/>
    </row>
    <row r="1583" spans="2:15" ht="24.95" customHeight="1" x14ac:dyDescent="0.2"/>
    <row r="1584" spans="2:15" ht="24.95" customHeight="1" x14ac:dyDescent="0.2"/>
    <row r="1585" ht="24.95" customHeight="1" x14ac:dyDescent="0.2"/>
    <row r="1586" ht="24.95" customHeight="1" x14ac:dyDescent="0.2"/>
    <row r="1587" ht="24.95" customHeight="1" x14ac:dyDescent="0.2"/>
    <row r="1588" ht="24.95" customHeight="1" x14ac:dyDescent="0.2"/>
    <row r="1589" ht="24.95" customHeight="1" x14ac:dyDescent="0.2"/>
    <row r="1590" ht="24.95" customHeight="1" x14ac:dyDescent="0.2"/>
    <row r="1591" ht="24.95" customHeight="1" x14ac:dyDescent="0.2"/>
    <row r="1592" ht="24.95" customHeight="1" x14ac:dyDescent="0.2"/>
    <row r="1593" ht="24.95" customHeight="1" x14ac:dyDescent="0.2"/>
    <row r="1594" ht="24.95" customHeight="1" x14ac:dyDescent="0.2"/>
    <row r="1595" ht="24.95" customHeight="1" x14ac:dyDescent="0.2"/>
    <row r="1596" ht="24.95" customHeight="1" x14ac:dyDescent="0.2"/>
    <row r="1597" ht="24.95" customHeight="1" x14ac:dyDescent="0.2"/>
    <row r="1598" ht="24.95" customHeight="1" x14ac:dyDescent="0.2"/>
    <row r="1599" ht="24.95" customHeight="1" x14ac:dyDescent="0.2"/>
    <row r="1600" ht="24.95" customHeight="1" x14ac:dyDescent="0.2"/>
    <row r="1601" ht="24.95" customHeight="1" x14ac:dyDescent="0.2"/>
    <row r="1602" ht="24.95" customHeight="1" x14ac:dyDescent="0.2"/>
    <row r="1603" ht="24.95" customHeight="1" x14ac:dyDescent="0.2"/>
    <row r="1604" ht="24.95" customHeight="1" x14ac:dyDescent="0.2"/>
    <row r="1605" ht="24.95" customHeight="1" x14ac:dyDescent="0.2"/>
    <row r="1606" ht="24.95" customHeight="1" x14ac:dyDescent="0.2"/>
    <row r="1607" ht="24.95" customHeight="1" x14ac:dyDescent="0.2"/>
    <row r="1608" ht="24.95" customHeight="1" x14ac:dyDescent="0.2"/>
    <row r="1609" ht="24.95" customHeight="1" x14ac:dyDescent="0.2"/>
    <row r="1610" ht="24.95" customHeight="1" x14ac:dyDescent="0.2"/>
    <row r="1611" ht="24.95" customHeight="1" x14ac:dyDescent="0.2"/>
    <row r="1612" ht="24.95" customHeight="1" x14ac:dyDescent="0.2"/>
    <row r="1613" ht="24.95" customHeight="1" x14ac:dyDescent="0.2"/>
    <row r="1614" ht="24.95" customHeight="1" x14ac:dyDescent="0.2"/>
    <row r="1615" ht="24.95" customHeight="1" x14ac:dyDescent="0.2"/>
    <row r="1616" ht="24.95" customHeight="1" x14ac:dyDescent="0.2"/>
    <row r="1617" spans="2:15" ht="24.95" customHeight="1" x14ac:dyDescent="0.2"/>
    <row r="1618" spans="2:15" ht="24.95" customHeight="1" x14ac:dyDescent="0.2"/>
    <row r="1619" spans="2:15" ht="24.95" customHeight="1" x14ac:dyDescent="0.2"/>
    <row r="1620" spans="2:15" ht="24.95" customHeight="1" x14ac:dyDescent="0.2"/>
    <row r="1621" spans="2:15" ht="24.95" customHeight="1" x14ac:dyDescent="0.2"/>
    <row r="1622" spans="2:15" ht="24.95" customHeight="1" x14ac:dyDescent="0.2"/>
    <row r="1623" spans="2:15" ht="24.95" customHeight="1" x14ac:dyDescent="0.2"/>
    <row r="1624" spans="2:15" ht="24.95" customHeight="1" x14ac:dyDescent="0.2"/>
    <row r="1625" spans="2:15" ht="24.95" customHeight="1" x14ac:dyDescent="0.2"/>
    <row r="1626" spans="2:15" ht="24.95" customHeight="1" x14ac:dyDescent="0.2"/>
    <row r="1627" spans="2:15" ht="24.95" customHeight="1" x14ac:dyDescent="0.2"/>
    <row r="1628" spans="2:15" ht="24.95" customHeight="1" x14ac:dyDescent="0.2">
      <c r="M1628" s="22">
        <v>22</v>
      </c>
    </row>
    <row r="1629" spans="2:15" ht="25.5" customHeight="1" x14ac:dyDescent="0.2">
      <c r="B1629" s="275" t="s">
        <v>78</v>
      </c>
      <c r="C1629" s="275"/>
      <c r="D1629" s="275"/>
      <c r="E1629" s="275"/>
      <c r="F1629" s="275"/>
      <c r="G1629" s="275"/>
      <c r="H1629" s="275"/>
      <c r="I1629" s="275"/>
      <c r="J1629" s="275"/>
      <c r="K1629" s="275"/>
      <c r="L1629" s="275"/>
      <c r="M1629" s="275"/>
    </row>
    <row r="1630" spans="2:15" ht="15" customHeight="1" x14ac:dyDescent="0.2">
      <c r="B1630" s="79"/>
      <c r="C1630" s="80"/>
      <c r="D1630" s="80"/>
      <c r="E1630" s="80"/>
      <c r="F1630" s="80"/>
      <c r="G1630" s="80"/>
      <c r="H1630" s="80"/>
      <c r="I1630" s="80"/>
      <c r="J1630" s="80"/>
      <c r="K1630" s="80"/>
      <c r="L1630" s="80"/>
      <c r="M1630" s="80"/>
      <c r="N1630" s="80"/>
      <c r="O1630" s="13"/>
    </row>
    <row r="1631" spans="2:15" ht="24.95" customHeight="1" x14ac:dyDescent="0.2">
      <c r="B1631" s="299" t="s">
        <v>36</v>
      </c>
      <c r="C1631" s="284" t="s">
        <v>74</v>
      </c>
      <c r="D1631" s="284"/>
      <c r="E1631" s="284" t="s">
        <v>61</v>
      </c>
      <c r="F1631" s="284"/>
      <c r="G1631" s="284" t="s">
        <v>76</v>
      </c>
      <c r="H1631" s="284"/>
      <c r="I1631" s="284" t="s">
        <v>75</v>
      </c>
      <c r="J1631" s="284"/>
      <c r="K1631" s="284" t="s">
        <v>14</v>
      </c>
      <c r="L1631" s="284"/>
    </row>
    <row r="1632" spans="2:15" ht="24.95" customHeight="1" x14ac:dyDescent="0.2">
      <c r="B1632" s="300"/>
      <c r="C1632" s="151" t="s">
        <v>60</v>
      </c>
      <c r="D1632" s="152" t="s">
        <v>29</v>
      </c>
      <c r="E1632" s="151" t="s">
        <v>60</v>
      </c>
      <c r="F1632" s="152" t="s">
        <v>29</v>
      </c>
      <c r="G1632" s="151" t="s">
        <v>60</v>
      </c>
      <c r="H1632" s="152" t="s">
        <v>29</v>
      </c>
      <c r="I1632" s="151" t="s">
        <v>60</v>
      </c>
      <c r="J1632" s="152" t="s">
        <v>29</v>
      </c>
      <c r="K1632" s="151" t="s">
        <v>60</v>
      </c>
      <c r="L1632" s="152" t="s">
        <v>29</v>
      </c>
    </row>
    <row r="1633" spans="2:12" ht="24.95" customHeight="1" x14ac:dyDescent="0.2">
      <c r="B1633" s="88" t="s">
        <v>114</v>
      </c>
      <c r="C1633" s="179">
        <v>5</v>
      </c>
      <c r="D1633" s="179">
        <v>454</v>
      </c>
      <c r="E1633" s="179">
        <v>11</v>
      </c>
      <c r="F1633" s="179">
        <v>387</v>
      </c>
      <c r="G1633" s="179">
        <v>0</v>
      </c>
      <c r="H1633" s="179">
        <v>0</v>
      </c>
      <c r="I1633" s="179">
        <v>0</v>
      </c>
      <c r="J1633" s="179">
        <v>0</v>
      </c>
      <c r="K1633" s="124">
        <f>C1633+E1633+G1633+I1633</f>
        <v>16</v>
      </c>
      <c r="L1633" s="124">
        <f>D1633+F1633+H1633+J1633</f>
        <v>841</v>
      </c>
    </row>
    <row r="1634" spans="2:12" ht="24.95" customHeight="1" x14ac:dyDescent="0.2">
      <c r="B1634" s="88" t="s">
        <v>5</v>
      </c>
      <c r="C1634" s="179">
        <v>13</v>
      </c>
      <c r="D1634" s="179">
        <v>711</v>
      </c>
      <c r="E1634" s="179">
        <v>33</v>
      </c>
      <c r="F1634" s="179">
        <v>1402</v>
      </c>
      <c r="G1634" s="179">
        <v>8</v>
      </c>
      <c r="H1634" s="179">
        <v>251</v>
      </c>
      <c r="I1634" s="179">
        <v>18</v>
      </c>
      <c r="J1634" s="179">
        <v>519</v>
      </c>
      <c r="K1634" s="124">
        <f t="shared" ref="K1634:K1641" si="14">C1634+E1634+G1634+I1634</f>
        <v>72</v>
      </c>
      <c r="L1634" s="124">
        <f t="shared" ref="L1634:L1641" si="15">D1634+F1634+H1634+J1634</f>
        <v>2883</v>
      </c>
    </row>
    <row r="1635" spans="2:12" ht="24.95" customHeight="1" x14ac:dyDescent="0.2">
      <c r="B1635" s="88" t="s">
        <v>22</v>
      </c>
      <c r="C1635" s="179">
        <v>18</v>
      </c>
      <c r="D1635" s="179">
        <v>884</v>
      </c>
      <c r="E1635" s="179">
        <v>53</v>
      </c>
      <c r="F1635" s="179">
        <v>1953</v>
      </c>
      <c r="G1635" s="179">
        <v>14</v>
      </c>
      <c r="H1635" s="179">
        <v>451</v>
      </c>
      <c r="I1635" s="179">
        <v>36</v>
      </c>
      <c r="J1635" s="179">
        <v>1229</v>
      </c>
      <c r="K1635" s="124">
        <f t="shared" si="14"/>
        <v>121</v>
      </c>
      <c r="L1635" s="124">
        <f t="shared" si="15"/>
        <v>4517</v>
      </c>
    </row>
    <row r="1636" spans="2:12" ht="24.95" customHeight="1" x14ac:dyDescent="0.2">
      <c r="B1636" s="88" t="s">
        <v>7</v>
      </c>
      <c r="C1636" s="179">
        <v>4</v>
      </c>
      <c r="D1636" s="179">
        <v>225</v>
      </c>
      <c r="E1636" s="179">
        <v>11</v>
      </c>
      <c r="F1636" s="179">
        <v>452</v>
      </c>
      <c r="G1636" s="179">
        <v>11</v>
      </c>
      <c r="H1636" s="179">
        <v>349</v>
      </c>
      <c r="I1636" s="179">
        <v>7</v>
      </c>
      <c r="J1636" s="179">
        <v>243</v>
      </c>
      <c r="K1636" s="124">
        <f t="shared" si="14"/>
        <v>33</v>
      </c>
      <c r="L1636" s="124">
        <f t="shared" si="15"/>
        <v>1269</v>
      </c>
    </row>
    <row r="1637" spans="2:12" ht="24.95" customHeight="1" x14ac:dyDescent="0.2">
      <c r="B1637" s="88" t="s">
        <v>8</v>
      </c>
      <c r="C1637" s="179">
        <v>3</v>
      </c>
      <c r="D1637" s="179">
        <v>131</v>
      </c>
      <c r="E1637" s="179">
        <v>12</v>
      </c>
      <c r="F1637" s="179">
        <v>385</v>
      </c>
      <c r="G1637" s="179">
        <v>0</v>
      </c>
      <c r="H1637" s="179">
        <v>0</v>
      </c>
      <c r="I1637" s="179">
        <v>3</v>
      </c>
      <c r="J1637" s="179">
        <v>44</v>
      </c>
      <c r="K1637" s="124">
        <f t="shared" si="14"/>
        <v>18</v>
      </c>
      <c r="L1637" s="124">
        <f t="shared" si="15"/>
        <v>560</v>
      </c>
    </row>
    <row r="1638" spans="2:12" ht="24.95" customHeight="1" x14ac:dyDescent="0.2">
      <c r="B1638" s="88" t="s">
        <v>9</v>
      </c>
      <c r="C1638" s="179">
        <v>4</v>
      </c>
      <c r="D1638" s="179">
        <v>354</v>
      </c>
      <c r="E1638" s="179">
        <v>16</v>
      </c>
      <c r="F1638" s="179">
        <v>1211</v>
      </c>
      <c r="G1638" s="179">
        <v>0</v>
      </c>
      <c r="H1638" s="179">
        <v>0</v>
      </c>
      <c r="I1638" s="179">
        <v>0</v>
      </c>
      <c r="J1638" s="179">
        <v>0</v>
      </c>
      <c r="K1638" s="124">
        <f t="shared" si="14"/>
        <v>20</v>
      </c>
      <c r="L1638" s="124">
        <f t="shared" si="15"/>
        <v>1565</v>
      </c>
    </row>
    <row r="1639" spans="2:12" ht="24.95" customHeight="1" x14ac:dyDescent="0.2">
      <c r="B1639" s="88" t="s">
        <v>10</v>
      </c>
      <c r="C1639" s="179">
        <v>1</v>
      </c>
      <c r="D1639" s="179">
        <v>60</v>
      </c>
      <c r="E1639" s="179">
        <v>13</v>
      </c>
      <c r="F1639" s="179">
        <v>553</v>
      </c>
      <c r="G1639" s="179">
        <v>0</v>
      </c>
      <c r="H1639" s="179">
        <v>0</v>
      </c>
      <c r="I1639" s="179">
        <v>1</v>
      </c>
      <c r="J1639" s="179">
        <v>8</v>
      </c>
      <c r="K1639" s="124">
        <f t="shared" si="14"/>
        <v>15</v>
      </c>
      <c r="L1639" s="124">
        <f t="shared" si="15"/>
        <v>621</v>
      </c>
    </row>
    <row r="1640" spans="2:12" ht="24.95" customHeight="1" x14ac:dyDescent="0.2">
      <c r="B1640" s="88" t="s">
        <v>11</v>
      </c>
      <c r="C1640" s="179">
        <v>2</v>
      </c>
      <c r="D1640" s="179">
        <v>147</v>
      </c>
      <c r="E1640" s="179">
        <v>12</v>
      </c>
      <c r="F1640" s="179">
        <v>719</v>
      </c>
      <c r="G1640" s="179">
        <v>0</v>
      </c>
      <c r="H1640" s="179">
        <v>0</v>
      </c>
      <c r="I1640" s="179">
        <v>3</v>
      </c>
      <c r="J1640" s="179">
        <v>93</v>
      </c>
      <c r="K1640" s="124">
        <f t="shared" si="14"/>
        <v>17</v>
      </c>
      <c r="L1640" s="124">
        <f t="shared" si="15"/>
        <v>959</v>
      </c>
    </row>
    <row r="1641" spans="2:12" ht="24.95" customHeight="1" x14ac:dyDescent="0.2">
      <c r="B1641" s="89" t="s">
        <v>12</v>
      </c>
      <c r="C1641" s="179">
        <v>0</v>
      </c>
      <c r="D1641" s="179">
        <v>0</v>
      </c>
      <c r="E1641" s="179">
        <v>2</v>
      </c>
      <c r="F1641" s="179">
        <v>27</v>
      </c>
      <c r="G1641" s="179">
        <v>0</v>
      </c>
      <c r="H1641" s="179">
        <v>0</v>
      </c>
      <c r="I1641" s="179">
        <v>9</v>
      </c>
      <c r="J1641" s="179">
        <v>147</v>
      </c>
      <c r="K1641" s="124">
        <f t="shared" si="14"/>
        <v>11</v>
      </c>
      <c r="L1641" s="124">
        <f t="shared" si="15"/>
        <v>174</v>
      </c>
    </row>
    <row r="1642" spans="2:12" ht="24.95" customHeight="1" x14ac:dyDescent="0.2">
      <c r="B1642" s="94" t="s">
        <v>14</v>
      </c>
      <c r="C1642" s="96">
        <f t="shared" ref="C1642:L1642" si="16">SUM(C1633:C1641)</f>
        <v>50</v>
      </c>
      <c r="D1642" s="96">
        <f t="shared" si="16"/>
        <v>2966</v>
      </c>
      <c r="E1642" s="96">
        <f t="shared" si="16"/>
        <v>163</v>
      </c>
      <c r="F1642" s="96">
        <f t="shared" si="16"/>
        <v>7089</v>
      </c>
      <c r="G1642" s="96">
        <f t="shared" si="16"/>
        <v>33</v>
      </c>
      <c r="H1642" s="96">
        <f t="shared" si="16"/>
        <v>1051</v>
      </c>
      <c r="I1642" s="96">
        <f t="shared" si="16"/>
        <v>77</v>
      </c>
      <c r="J1642" s="96">
        <f t="shared" si="16"/>
        <v>2283</v>
      </c>
      <c r="K1642" s="96">
        <f t="shared" si="16"/>
        <v>323</v>
      </c>
      <c r="L1642" s="96">
        <f t="shared" si="16"/>
        <v>13389</v>
      </c>
    </row>
    <row r="1643" spans="2:12" ht="24.95" customHeight="1" x14ac:dyDescent="0.2"/>
    <row r="1644" spans="2:12" ht="24.95" customHeight="1" x14ac:dyDescent="0.2"/>
    <row r="1645" spans="2:12" ht="24.95" customHeight="1" x14ac:dyDescent="0.2"/>
    <row r="1646" spans="2:12" ht="24.95" customHeight="1" x14ac:dyDescent="0.2"/>
    <row r="1647" spans="2:12" ht="24.95" customHeight="1" x14ac:dyDescent="0.2"/>
    <row r="1648" spans="2:12" ht="24.95" customHeight="1" x14ac:dyDescent="0.2"/>
    <row r="1649" spans="2:14" ht="24.95" customHeight="1" x14ac:dyDescent="0.2"/>
    <row r="1650" spans="2:14" ht="24.95" customHeight="1" x14ac:dyDescent="0.2"/>
    <row r="1651" spans="2:14" ht="24.95" customHeight="1" x14ac:dyDescent="0.2"/>
    <row r="1652" spans="2:14" ht="24.95" customHeight="1" x14ac:dyDescent="0.2"/>
    <row r="1653" spans="2:14" ht="24.95" customHeight="1" x14ac:dyDescent="0.2"/>
    <row r="1654" spans="2:14" ht="24.95" customHeight="1" x14ac:dyDescent="0.2"/>
    <row r="1655" spans="2:14" ht="24.95" customHeight="1" x14ac:dyDescent="0.2"/>
    <row r="1656" spans="2:14" ht="24.95" customHeight="1" x14ac:dyDescent="0.2">
      <c r="L1656" s="22"/>
    </row>
    <row r="1657" spans="2:14" ht="25.5" customHeight="1" x14ac:dyDescent="0.2">
      <c r="B1657" s="275" t="s">
        <v>93</v>
      </c>
      <c r="C1657" s="275"/>
      <c r="D1657" s="275"/>
      <c r="E1657" s="275"/>
      <c r="F1657" s="275"/>
      <c r="G1657" s="275"/>
      <c r="H1657" s="275"/>
      <c r="I1657" s="275"/>
      <c r="J1657" s="275"/>
      <c r="K1657" s="275"/>
      <c r="L1657" s="275"/>
      <c r="M1657" s="275"/>
    </row>
    <row r="1658" spans="2:14" ht="15" customHeight="1" x14ac:dyDescent="0.2"/>
    <row r="1659" spans="2:14" ht="24.95" customHeight="1" x14ac:dyDescent="0.2">
      <c r="B1659" s="175" t="s">
        <v>36</v>
      </c>
      <c r="C1659" s="175"/>
      <c r="D1659" s="175" t="s">
        <v>114</v>
      </c>
      <c r="E1659" s="175" t="s">
        <v>5</v>
      </c>
      <c r="F1659" s="175" t="s">
        <v>22</v>
      </c>
      <c r="G1659" s="175" t="s">
        <v>7</v>
      </c>
      <c r="H1659" s="175" t="s">
        <v>8</v>
      </c>
      <c r="I1659" s="175" t="s">
        <v>9</v>
      </c>
      <c r="J1659" s="175" t="s">
        <v>10</v>
      </c>
      <c r="K1659" s="175" t="s">
        <v>11</v>
      </c>
      <c r="L1659" s="175" t="s">
        <v>12</v>
      </c>
      <c r="M1659" s="175" t="s">
        <v>14</v>
      </c>
    </row>
    <row r="1660" spans="2:14" ht="24.95" customHeight="1" x14ac:dyDescent="0.2">
      <c r="B1660" s="277" t="s">
        <v>98</v>
      </c>
      <c r="C1660" s="188" t="s">
        <v>60</v>
      </c>
      <c r="D1660" s="179">
        <v>180</v>
      </c>
      <c r="E1660" s="179">
        <v>54</v>
      </c>
      <c r="F1660" s="179">
        <v>119</v>
      </c>
      <c r="G1660" s="179">
        <v>22</v>
      </c>
      <c r="H1660" s="179">
        <v>31</v>
      </c>
      <c r="I1660" s="179">
        <v>191</v>
      </c>
      <c r="J1660" s="179">
        <v>35</v>
      </c>
      <c r="K1660" s="179">
        <v>48</v>
      </c>
      <c r="L1660" s="179">
        <v>86</v>
      </c>
      <c r="M1660" s="113">
        <f t="shared" ref="M1660:M1669" si="17">SUM(D1660:L1660)</f>
        <v>766</v>
      </c>
      <c r="N1660" s="73"/>
    </row>
    <row r="1661" spans="2:14" ht="24.95" customHeight="1" x14ac:dyDescent="0.2">
      <c r="B1661" s="276"/>
      <c r="C1661" s="189" t="s">
        <v>29</v>
      </c>
      <c r="D1661" s="179">
        <v>1715</v>
      </c>
      <c r="E1661" s="179">
        <v>494</v>
      </c>
      <c r="F1661" s="179">
        <v>824</v>
      </c>
      <c r="G1661" s="179">
        <v>234</v>
      </c>
      <c r="H1661" s="179">
        <v>231</v>
      </c>
      <c r="I1661" s="179">
        <v>2143</v>
      </c>
      <c r="J1661" s="179">
        <v>271</v>
      </c>
      <c r="K1661" s="179">
        <v>416</v>
      </c>
      <c r="L1661" s="179">
        <v>604</v>
      </c>
      <c r="M1661" s="176">
        <f t="shared" si="17"/>
        <v>6932</v>
      </c>
      <c r="N1661" s="74"/>
    </row>
    <row r="1662" spans="2:14" ht="24.95" customHeight="1" x14ac:dyDescent="0.2">
      <c r="B1662" s="276" t="s">
        <v>99</v>
      </c>
      <c r="C1662" s="189" t="s">
        <v>60</v>
      </c>
      <c r="D1662" s="179">
        <v>2</v>
      </c>
      <c r="E1662" s="179">
        <v>1</v>
      </c>
      <c r="F1662" s="179">
        <v>0</v>
      </c>
      <c r="G1662" s="179">
        <v>0</v>
      </c>
      <c r="H1662" s="179">
        <v>1</v>
      </c>
      <c r="I1662" s="179">
        <v>0</v>
      </c>
      <c r="J1662" s="179">
        <v>1</v>
      </c>
      <c r="K1662" s="179">
        <v>0</v>
      </c>
      <c r="L1662" s="179">
        <v>40</v>
      </c>
      <c r="M1662" s="176">
        <f t="shared" si="17"/>
        <v>45</v>
      </c>
      <c r="N1662" s="9"/>
    </row>
    <row r="1663" spans="2:14" ht="24.95" customHeight="1" x14ac:dyDescent="0.2">
      <c r="B1663" s="276"/>
      <c r="C1663" s="189" t="s">
        <v>29</v>
      </c>
      <c r="D1663" s="179">
        <v>9</v>
      </c>
      <c r="E1663" s="179">
        <v>4</v>
      </c>
      <c r="F1663" s="179">
        <v>0</v>
      </c>
      <c r="G1663" s="179">
        <v>0</v>
      </c>
      <c r="H1663" s="179">
        <v>4</v>
      </c>
      <c r="I1663" s="179">
        <v>0</v>
      </c>
      <c r="J1663" s="179">
        <v>23</v>
      </c>
      <c r="K1663" s="179">
        <v>0</v>
      </c>
      <c r="L1663" s="179">
        <v>148</v>
      </c>
      <c r="M1663" s="176">
        <f t="shared" si="17"/>
        <v>188</v>
      </c>
      <c r="N1663" s="9"/>
    </row>
    <row r="1664" spans="2:14" ht="24.95" customHeight="1" x14ac:dyDescent="0.2">
      <c r="B1664" s="276" t="s">
        <v>100</v>
      </c>
      <c r="C1664" s="189" t="s">
        <v>60</v>
      </c>
      <c r="D1664" s="179">
        <v>109</v>
      </c>
      <c r="E1664" s="179">
        <v>18</v>
      </c>
      <c r="F1664" s="179">
        <v>13</v>
      </c>
      <c r="G1664" s="179">
        <v>6</v>
      </c>
      <c r="H1664" s="179">
        <v>22</v>
      </c>
      <c r="I1664" s="179">
        <v>82</v>
      </c>
      <c r="J1664" s="179">
        <v>8</v>
      </c>
      <c r="K1664" s="179">
        <v>19</v>
      </c>
      <c r="L1664" s="179">
        <v>12</v>
      </c>
      <c r="M1664" s="176">
        <f t="shared" si="17"/>
        <v>289</v>
      </c>
    </row>
    <row r="1665" spans="2:13" ht="24.95" customHeight="1" x14ac:dyDescent="0.2">
      <c r="B1665" s="276"/>
      <c r="C1665" s="189" t="s">
        <v>29</v>
      </c>
      <c r="D1665" s="179">
        <v>1050</v>
      </c>
      <c r="E1665" s="179">
        <v>158</v>
      </c>
      <c r="F1665" s="179">
        <v>103</v>
      </c>
      <c r="G1665" s="179">
        <v>50</v>
      </c>
      <c r="H1665" s="179">
        <v>205</v>
      </c>
      <c r="I1665" s="179">
        <v>848</v>
      </c>
      <c r="J1665" s="179">
        <v>61</v>
      </c>
      <c r="K1665" s="179">
        <v>156</v>
      </c>
      <c r="L1665" s="179">
        <v>85</v>
      </c>
      <c r="M1665" s="176">
        <f t="shared" si="17"/>
        <v>2716</v>
      </c>
    </row>
    <row r="1666" spans="2:13" ht="24.95" customHeight="1" x14ac:dyDescent="0.2">
      <c r="B1666" s="276" t="s">
        <v>101</v>
      </c>
      <c r="C1666" s="189" t="s">
        <v>60</v>
      </c>
      <c r="D1666" s="179">
        <v>215</v>
      </c>
      <c r="E1666" s="179">
        <v>157</v>
      </c>
      <c r="F1666" s="179">
        <v>329</v>
      </c>
      <c r="G1666" s="179">
        <v>29</v>
      </c>
      <c r="H1666" s="179">
        <v>345</v>
      </c>
      <c r="I1666" s="179">
        <v>47</v>
      </c>
      <c r="J1666" s="179">
        <v>80</v>
      </c>
      <c r="K1666" s="179">
        <v>151</v>
      </c>
      <c r="L1666" s="179">
        <v>175</v>
      </c>
      <c r="M1666" s="176">
        <f t="shared" si="17"/>
        <v>1528</v>
      </c>
    </row>
    <row r="1667" spans="2:13" ht="24.95" customHeight="1" x14ac:dyDescent="0.2">
      <c r="B1667" s="276"/>
      <c r="C1667" s="189" t="s">
        <v>29</v>
      </c>
      <c r="D1667" s="179">
        <v>1064</v>
      </c>
      <c r="E1667" s="179">
        <v>797</v>
      </c>
      <c r="F1667" s="179">
        <v>1694</v>
      </c>
      <c r="G1667" s="179">
        <v>132</v>
      </c>
      <c r="H1667" s="179">
        <v>1689</v>
      </c>
      <c r="I1667" s="179">
        <v>227</v>
      </c>
      <c r="J1667" s="179">
        <v>434</v>
      </c>
      <c r="K1667" s="179">
        <v>734</v>
      </c>
      <c r="L1667" s="179">
        <v>891</v>
      </c>
      <c r="M1667" s="176">
        <f t="shared" si="17"/>
        <v>7662</v>
      </c>
    </row>
    <row r="1668" spans="2:13" ht="24.95" customHeight="1" x14ac:dyDescent="0.2">
      <c r="B1668" s="276" t="s">
        <v>102</v>
      </c>
      <c r="C1668" s="189" t="s">
        <v>60</v>
      </c>
      <c r="D1668" s="179">
        <v>4</v>
      </c>
      <c r="E1668" s="179">
        <v>8</v>
      </c>
      <c r="F1668" s="179">
        <v>0</v>
      </c>
      <c r="G1668" s="179">
        <v>0</v>
      </c>
      <c r="H1668" s="179">
        <v>2</v>
      </c>
      <c r="I1668" s="179">
        <v>8</v>
      </c>
      <c r="J1668" s="179">
        <v>0</v>
      </c>
      <c r="K1668" s="179">
        <v>2</v>
      </c>
      <c r="L1668" s="179">
        <v>2</v>
      </c>
      <c r="M1668" s="176">
        <f t="shared" si="17"/>
        <v>26</v>
      </c>
    </row>
    <row r="1669" spans="2:13" ht="24.95" customHeight="1" x14ac:dyDescent="0.2">
      <c r="B1669" s="292"/>
      <c r="C1669" s="187" t="s">
        <v>29</v>
      </c>
      <c r="D1669" s="179">
        <v>85</v>
      </c>
      <c r="E1669" s="179">
        <v>47</v>
      </c>
      <c r="F1669" s="179">
        <v>0</v>
      </c>
      <c r="G1669" s="179">
        <v>0</v>
      </c>
      <c r="H1669" s="179">
        <v>6</v>
      </c>
      <c r="I1669" s="179">
        <v>49</v>
      </c>
      <c r="J1669" s="179">
        <v>0</v>
      </c>
      <c r="K1669" s="179">
        <v>18</v>
      </c>
      <c r="L1669" s="179">
        <v>7</v>
      </c>
      <c r="M1669" s="180">
        <f t="shared" si="17"/>
        <v>212</v>
      </c>
    </row>
    <row r="1670" spans="2:13" ht="24.95" customHeight="1" x14ac:dyDescent="0.2">
      <c r="B1670" s="290" t="s">
        <v>14</v>
      </c>
      <c r="C1670" s="185" t="s">
        <v>60</v>
      </c>
      <c r="D1670" s="186">
        <f>D1660+D1662+D1664+D1668+D1666</f>
        <v>510</v>
      </c>
      <c r="E1670" s="186">
        <f t="shared" ref="E1670:L1670" si="18">E1660+E1662+E1664+E1668+E1666</f>
        <v>238</v>
      </c>
      <c r="F1670" s="186">
        <f t="shared" si="18"/>
        <v>461</v>
      </c>
      <c r="G1670" s="186">
        <f t="shared" si="18"/>
        <v>57</v>
      </c>
      <c r="H1670" s="186">
        <f t="shared" si="18"/>
        <v>401</v>
      </c>
      <c r="I1670" s="186">
        <f t="shared" si="18"/>
        <v>328</v>
      </c>
      <c r="J1670" s="186">
        <f t="shared" si="18"/>
        <v>124</v>
      </c>
      <c r="K1670" s="186">
        <f t="shared" si="18"/>
        <v>220</v>
      </c>
      <c r="L1670" s="186">
        <f t="shared" si="18"/>
        <v>315</v>
      </c>
      <c r="M1670" s="186">
        <f>M1660+M1662+M1664+M1668+M1666</f>
        <v>2654</v>
      </c>
    </row>
    <row r="1671" spans="2:13" ht="24.95" customHeight="1" x14ac:dyDescent="0.2">
      <c r="B1671" s="290"/>
      <c r="C1671" s="184" t="s">
        <v>29</v>
      </c>
      <c r="D1671" s="95">
        <f>D1661+D1663+D1665+D1669+D1667</f>
        <v>3923</v>
      </c>
      <c r="E1671" s="95">
        <f t="shared" ref="E1671:L1671" si="19">E1661+E1663+E1665+E1669+E1667</f>
        <v>1500</v>
      </c>
      <c r="F1671" s="95">
        <f t="shared" si="19"/>
        <v>2621</v>
      </c>
      <c r="G1671" s="95">
        <f t="shared" si="19"/>
        <v>416</v>
      </c>
      <c r="H1671" s="95">
        <f t="shared" si="19"/>
        <v>2135</v>
      </c>
      <c r="I1671" s="95">
        <f t="shared" si="19"/>
        <v>3267</v>
      </c>
      <c r="J1671" s="95">
        <f t="shared" si="19"/>
        <v>789</v>
      </c>
      <c r="K1671" s="95">
        <f t="shared" si="19"/>
        <v>1324</v>
      </c>
      <c r="L1671" s="95">
        <f t="shared" si="19"/>
        <v>1735</v>
      </c>
      <c r="M1671" s="95">
        <f>M1661+M1663+M1665+M1669+M1667</f>
        <v>17710</v>
      </c>
    </row>
    <row r="1672" spans="2:13" ht="24.95" customHeight="1" x14ac:dyDescent="0.2"/>
    <row r="1673" spans="2:13" ht="24.95" customHeight="1" x14ac:dyDescent="0.2"/>
    <row r="1674" spans="2:13" ht="24.95" customHeight="1" x14ac:dyDescent="0.2">
      <c r="B1674" s="88"/>
    </row>
    <row r="1675" spans="2:13" ht="24.95" customHeight="1" x14ac:dyDescent="0.2">
      <c r="B1675" s="88"/>
    </row>
    <row r="1676" spans="2:13" ht="24.95" customHeight="1" x14ac:dyDescent="0.2">
      <c r="B1676" s="88"/>
    </row>
    <row r="1677" spans="2:13" ht="24.95" customHeight="1" x14ac:dyDescent="0.2">
      <c r="B1677" s="90"/>
    </row>
    <row r="1678" spans="2:13" ht="24.95" customHeight="1" x14ac:dyDescent="0.2">
      <c r="B1678" s="90"/>
    </row>
    <row r="1679" spans="2:13" ht="24.95" customHeight="1" x14ac:dyDescent="0.2"/>
    <row r="1680" spans="2:13" ht="24.95" customHeight="1" x14ac:dyDescent="0.2"/>
    <row r="1681" spans="2:15" ht="24.95" customHeight="1" x14ac:dyDescent="0.2">
      <c r="M1681" s="73"/>
      <c r="N1681" s="73"/>
    </row>
    <row r="1682" spans="2:15" ht="24.95" customHeight="1" x14ac:dyDescent="0.2">
      <c r="M1682" s="74"/>
      <c r="N1682" s="74"/>
    </row>
    <row r="1683" spans="2:15" ht="24.95" customHeight="1" x14ac:dyDescent="0.2">
      <c r="B1683" s="89"/>
      <c r="C1683" s="153"/>
      <c r="D1683" s="153"/>
      <c r="E1683" s="153"/>
      <c r="F1683" s="153"/>
      <c r="G1683" s="153"/>
      <c r="H1683" s="153"/>
      <c r="I1683" s="153"/>
      <c r="J1683" s="153"/>
      <c r="K1683" s="153"/>
      <c r="L1683" s="178"/>
      <c r="N1683" s="9"/>
    </row>
    <row r="1684" spans="2:15" ht="24.95" customHeight="1" x14ac:dyDescent="0.2">
      <c r="B1684" s="89"/>
      <c r="C1684" s="153"/>
      <c r="D1684" s="153"/>
      <c r="E1684" s="153"/>
      <c r="F1684" s="153"/>
      <c r="G1684" s="153"/>
      <c r="H1684" s="153"/>
      <c r="I1684" s="153"/>
      <c r="J1684" s="153"/>
      <c r="K1684" s="153"/>
      <c r="L1684" s="178"/>
      <c r="N1684" s="9"/>
    </row>
    <row r="1685" spans="2:15" ht="24.95" customHeight="1" x14ac:dyDescent="0.2">
      <c r="B1685" s="89"/>
      <c r="C1685" s="153"/>
      <c r="D1685" s="153"/>
      <c r="E1685" s="153"/>
      <c r="F1685" s="153"/>
      <c r="G1685" s="153"/>
      <c r="H1685" s="153"/>
      <c r="I1685" s="153"/>
      <c r="J1685" s="153"/>
      <c r="K1685" s="153"/>
      <c r="L1685" s="178"/>
    </row>
    <row r="1686" spans="2:15" ht="24.95" customHeight="1" x14ac:dyDescent="0.2">
      <c r="B1686" s="89"/>
      <c r="C1686" s="153"/>
      <c r="D1686" s="153"/>
      <c r="E1686" s="153"/>
      <c r="F1686" s="153"/>
      <c r="G1686" s="153"/>
      <c r="H1686" s="153"/>
      <c r="I1686" s="153"/>
      <c r="J1686" s="153"/>
      <c r="K1686" s="153"/>
      <c r="L1686" s="178"/>
    </row>
    <row r="1687" spans="2:15" ht="24.95" customHeight="1" x14ac:dyDescent="0.2">
      <c r="B1687" s="89"/>
      <c r="C1687" s="153"/>
      <c r="D1687" s="153"/>
      <c r="E1687" s="153"/>
      <c r="F1687" s="153"/>
      <c r="G1687" s="153"/>
      <c r="H1687" s="153"/>
      <c r="I1687" s="153"/>
      <c r="J1687" s="153"/>
      <c r="K1687" s="153"/>
      <c r="L1687" s="248"/>
    </row>
    <row r="1688" spans="2:15" ht="24.95" customHeight="1" x14ac:dyDescent="0.2">
      <c r="B1688" s="89"/>
      <c r="C1688" s="178"/>
      <c r="D1688" s="178"/>
      <c r="E1688" s="178"/>
      <c r="F1688" s="178"/>
      <c r="G1688" s="178"/>
      <c r="H1688" s="178"/>
      <c r="I1688" s="178"/>
      <c r="J1688" s="178"/>
      <c r="K1688" s="178"/>
      <c r="L1688" s="178"/>
    </row>
    <row r="1689" spans="2:15" ht="24.95" customHeight="1" x14ac:dyDescent="0.2">
      <c r="B1689" s="19"/>
      <c r="C1689" s="19"/>
      <c r="D1689" s="19"/>
      <c r="E1689" s="19"/>
      <c r="F1689" s="19"/>
      <c r="G1689" s="19"/>
      <c r="H1689" s="19"/>
      <c r="I1689" s="19"/>
      <c r="J1689" s="19"/>
      <c r="K1689" s="19"/>
      <c r="L1689" s="19"/>
    </row>
    <row r="1690" spans="2:15" ht="24.95" customHeight="1" x14ac:dyDescent="0.2"/>
    <row r="1691" spans="2:15" ht="24.95" customHeight="1" x14ac:dyDescent="0.2"/>
    <row r="1692" spans="2:15" ht="24.95" customHeight="1" x14ac:dyDescent="0.2">
      <c r="M1692" s="22">
        <v>23</v>
      </c>
    </row>
    <row r="1693" spans="2:15" ht="25.5" customHeight="1" x14ac:dyDescent="0.2">
      <c r="B1693" s="275" t="s">
        <v>95</v>
      </c>
      <c r="C1693" s="275"/>
      <c r="D1693" s="275"/>
      <c r="E1693" s="275"/>
      <c r="F1693" s="275"/>
      <c r="G1693" s="275"/>
      <c r="H1693" s="275"/>
      <c r="I1693" s="275"/>
      <c r="J1693" s="275"/>
      <c r="K1693" s="275"/>
      <c r="L1693" s="275"/>
      <c r="M1693" s="275"/>
    </row>
    <row r="1694" spans="2:15" ht="15" customHeight="1" x14ac:dyDescent="0.2">
      <c r="B1694" s="79"/>
      <c r="C1694" s="80"/>
      <c r="D1694" s="80"/>
      <c r="E1694" s="80"/>
      <c r="F1694" s="80"/>
      <c r="G1694" s="80"/>
      <c r="H1694" s="80"/>
      <c r="I1694" s="80"/>
      <c r="J1694" s="80"/>
      <c r="K1694" s="80"/>
      <c r="L1694" s="80"/>
      <c r="M1694" s="80"/>
      <c r="N1694" s="80"/>
      <c r="O1694" s="13"/>
    </row>
    <row r="1695" spans="2:15" ht="24.95" customHeight="1" x14ac:dyDescent="0.2">
      <c r="B1695" s="175" t="s">
        <v>36</v>
      </c>
      <c r="C1695" s="175"/>
      <c r="D1695" s="175" t="s">
        <v>114</v>
      </c>
      <c r="E1695" s="175" t="s">
        <v>5</v>
      </c>
      <c r="F1695" s="175" t="s">
        <v>22</v>
      </c>
      <c r="G1695" s="175" t="s">
        <v>7</v>
      </c>
      <c r="H1695" s="175" t="s">
        <v>8</v>
      </c>
      <c r="I1695" s="175" t="s">
        <v>9</v>
      </c>
      <c r="J1695" s="175" t="s">
        <v>10</v>
      </c>
      <c r="K1695" s="175" t="s">
        <v>11</v>
      </c>
      <c r="L1695" s="175" t="s">
        <v>12</v>
      </c>
      <c r="M1695" s="175" t="s">
        <v>14</v>
      </c>
    </row>
    <row r="1696" spans="2:15" ht="24.95" customHeight="1" x14ac:dyDescent="0.2">
      <c r="B1696" s="277" t="s">
        <v>103</v>
      </c>
      <c r="C1696" s="188" t="s">
        <v>60</v>
      </c>
      <c r="D1696" s="179">
        <v>45</v>
      </c>
      <c r="E1696" s="179">
        <v>29</v>
      </c>
      <c r="F1696" s="179">
        <v>41</v>
      </c>
      <c r="G1696" s="179">
        <v>2</v>
      </c>
      <c r="H1696" s="179">
        <v>71</v>
      </c>
      <c r="I1696" s="179">
        <v>37</v>
      </c>
      <c r="J1696" s="179">
        <v>12</v>
      </c>
      <c r="K1696" s="179">
        <v>21</v>
      </c>
      <c r="L1696" s="179">
        <v>21</v>
      </c>
      <c r="M1696" s="113">
        <f t="shared" ref="M1696:M1705" si="20">SUM(D1696:L1696)</f>
        <v>279</v>
      </c>
      <c r="N1696" s="73"/>
    </row>
    <row r="1697" spans="2:14" ht="24.95" customHeight="1" x14ac:dyDescent="0.2">
      <c r="B1697" s="276"/>
      <c r="C1697" s="189" t="s">
        <v>29</v>
      </c>
      <c r="D1697" s="179">
        <v>506</v>
      </c>
      <c r="E1697" s="179">
        <v>589</v>
      </c>
      <c r="F1697" s="179">
        <v>745</v>
      </c>
      <c r="G1697" s="179">
        <v>40</v>
      </c>
      <c r="H1697" s="179">
        <v>1306</v>
      </c>
      <c r="I1697" s="179">
        <v>754</v>
      </c>
      <c r="J1697" s="179">
        <v>192</v>
      </c>
      <c r="K1697" s="179">
        <v>363</v>
      </c>
      <c r="L1697" s="179">
        <v>405</v>
      </c>
      <c r="M1697" s="176">
        <f t="shared" si="20"/>
        <v>4900</v>
      </c>
      <c r="N1697" s="74"/>
    </row>
    <row r="1698" spans="2:14" ht="24.95" customHeight="1" x14ac:dyDescent="0.2">
      <c r="B1698" s="276" t="s">
        <v>104</v>
      </c>
      <c r="C1698" s="189" t="s">
        <v>60</v>
      </c>
      <c r="D1698" s="179">
        <v>24</v>
      </c>
      <c r="E1698" s="179">
        <v>13</v>
      </c>
      <c r="F1698" s="179">
        <v>7</v>
      </c>
      <c r="G1698" s="179">
        <v>8</v>
      </c>
      <c r="H1698" s="179">
        <v>17</v>
      </c>
      <c r="I1698" s="179">
        <v>21</v>
      </c>
      <c r="J1698" s="179">
        <v>15</v>
      </c>
      <c r="K1698" s="179">
        <v>9</v>
      </c>
      <c r="L1698" s="179">
        <v>8</v>
      </c>
      <c r="M1698" s="176">
        <f t="shared" si="20"/>
        <v>122</v>
      </c>
      <c r="N1698" s="9"/>
    </row>
    <row r="1699" spans="2:14" ht="24.95" customHeight="1" x14ac:dyDescent="0.2">
      <c r="B1699" s="276"/>
      <c r="C1699" s="189" t="s">
        <v>29</v>
      </c>
      <c r="D1699" s="179">
        <v>405</v>
      </c>
      <c r="E1699" s="179">
        <v>259</v>
      </c>
      <c r="F1699" s="179">
        <v>203</v>
      </c>
      <c r="G1699" s="179">
        <v>131</v>
      </c>
      <c r="H1699" s="179">
        <v>368</v>
      </c>
      <c r="I1699" s="179">
        <v>373</v>
      </c>
      <c r="J1699" s="179">
        <v>297</v>
      </c>
      <c r="K1699" s="179">
        <v>139</v>
      </c>
      <c r="L1699" s="179">
        <v>71</v>
      </c>
      <c r="M1699" s="176">
        <f t="shared" si="20"/>
        <v>2246</v>
      </c>
      <c r="N1699" s="9"/>
    </row>
    <row r="1700" spans="2:14" ht="24.95" customHeight="1" x14ac:dyDescent="0.2">
      <c r="B1700" s="276" t="s">
        <v>105</v>
      </c>
      <c r="C1700" s="189" t="s">
        <v>60</v>
      </c>
      <c r="D1700" s="179">
        <v>3</v>
      </c>
      <c r="E1700" s="179">
        <v>2</v>
      </c>
      <c r="F1700" s="179">
        <v>6</v>
      </c>
      <c r="G1700" s="179">
        <v>3</v>
      </c>
      <c r="H1700" s="179">
        <v>1</v>
      </c>
      <c r="I1700" s="179">
        <v>1</v>
      </c>
      <c r="J1700" s="179">
        <v>1</v>
      </c>
      <c r="K1700" s="179">
        <v>2</v>
      </c>
      <c r="L1700" s="179">
        <v>0</v>
      </c>
      <c r="M1700" s="176">
        <f t="shared" si="20"/>
        <v>19</v>
      </c>
    </row>
    <row r="1701" spans="2:14" ht="24.95" customHeight="1" x14ac:dyDescent="0.2">
      <c r="B1701" s="276"/>
      <c r="C1701" s="189" t="s">
        <v>29</v>
      </c>
      <c r="D1701" s="179">
        <v>86</v>
      </c>
      <c r="E1701" s="179">
        <v>22</v>
      </c>
      <c r="F1701" s="179">
        <v>142</v>
      </c>
      <c r="G1701" s="179">
        <v>94</v>
      </c>
      <c r="H1701" s="179">
        <v>21</v>
      </c>
      <c r="I1701" s="179">
        <v>16</v>
      </c>
      <c r="J1701" s="179">
        <v>3</v>
      </c>
      <c r="K1701" s="179">
        <v>43</v>
      </c>
      <c r="L1701" s="179">
        <v>0</v>
      </c>
      <c r="M1701" s="176">
        <f t="shared" si="20"/>
        <v>427</v>
      </c>
    </row>
    <row r="1702" spans="2:14" ht="24.95" customHeight="1" x14ac:dyDescent="0.2">
      <c r="B1702" s="276" t="s">
        <v>106</v>
      </c>
      <c r="C1702" s="189" t="s">
        <v>60</v>
      </c>
      <c r="D1702" s="179">
        <v>0</v>
      </c>
      <c r="E1702" s="179">
        <v>0</v>
      </c>
      <c r="F1702" s="179">
        <v>0</v>
      </c>
      <c r="G1702" s="179">
        <v>0</v>
      </c>
      <c r="H1702" s="179">
        <v>0</v>
      </c>
      <c r="I1702" s="179">
        <v>0</v>
      </c>
      <c r="J1702" s="179">
        <v>0</v>
      </c>
      <c r="K1702" s="179">
        <v>0</v>
      </c>
      <c r="L1702" s="179">
        <v>0</v>
      </c>
      <c r="M1702" s="176">
        <f t="shared" si="20"/>
        <v>0</v>
      </c>
    </row>
    <row r="1703" spans="2:14" ht="24.95" customHeight="1" x14ac:dyDescent="0.2">
      <c r="B1703" s="276"/>
      <c r="C1703" s="189" t="s">
        <v>29</v>
      </c>
      <c r="D1703" s="179">
        <v>0</v>
      </c>
      <c r="E1703" s="179">
        <v>0</v>
      </c>
      <c r="F1703" s="179">
        <v>0</v>
      </c>
      <c r="G1703" s="179">
        <v>0</v>
      </c>
      <c r="H1703" s="179">
        <v>0</v>
      </c>
      <c r="I1703" s="179">
        <v>0</v>
      </c>
      <c r="J1703" s="179">
        <v>0</v>
      </c>
      <c r="K1703" s="179">
        <v>0</v>
      </c>
      <c r="L1703" s="179">
        <v>0</v>
      </c>
      <c r="M1703" s="176">
        <f t="shared" si="20"/>
        <v>0</v>
      </c>
    </row>
    <row r="1704" spans="2:14" ht="24.95" customHeight="1" x14ac:dyDescent="0.2">
      <c r="B1704" s="276" t="s">
        <v>107</v>
      </c>
      <c r="C1704" s="189" t="s">
        <v>60</v>
      </c>
      <c r="D1704" s="179">
        <v>0</v>
      </c>
      <c r="E1704" s="179">
        <v>0</v>
      </c>
      <c r="F1704" s="179">
        <v>2</v>
      </c>
      <c r="G1704" s="179">
        <v>0</v>
      </c>
      <c r="H1704" s="179">
        <v>1</v>
      </c>
      <c r="I1704" s="179">
        <v>0</v>
      </c>
      <c r="J1704" s="179">
        <v>0</v>
      </c>
      <c r="K1704" s="179">
        <v>0</v>
      </c>
      <c r="L1704" s="179">
        <v>0</v>
      </c>
      <c r="M1704" s="176">
        <f t="shared" si="20"/>
        <v>3</v>
      </c>
    </row>
    <row r="1705" spans="2:14" ht="24.95" customHeight="1" x14ac:dyDescent="0.2">
      <c r="B1705" s="292"/>
      <c r="C1705" s="187" t="s">
        <v>29</v>
      </c>
      <c r="D1705" s="179">
        <v>0</v>
      </c>
      <c r="E1705" s="179">
        <v>0</v>
      </c>
      <c r="F1705" s="179">
        <v>17</v>
      </c>
      <c r="G1705" s="179">
        <v>0</v>
      </c>
      <c r="H1705" s="179">
        <v>216</v>
      </c>
      <c r="I1705" s="179">
        <v>0</v>
      </c>
      <c r="J1705" s="179">
        <v>0</v>
      </c>
      <c r="K1705" s="179">
        <v>0</v>
      </c>
      <c r="L1705" s="179">
        <v>0</v>
      </c>
      <c r="M1705" s="180">
        <f t="shared" si="20"/>
        <v>233</v>
      </c>
    </row>
    <row r="1706" spans="2:14" ht="24.95" customHeight="1" x14ac:dyDescent="0.2">
      <c r="B1706" s="290" t="s">
        <v>14</v>
      </c>
      <c r="C1706" s="185" t="s">
        <v>60</v>
      </c>
      <c r="D1706" s="186">
        <f>D1696+D1698+D1700+D1704+D1702</f>
        <v>72</v>
      </c>
      <c r="E1706" s="186">
        <f t="shared" ref="E1706:L1706" si="21">E1696+E1698+E1700+E1704+E1702</f>
        <v>44</v>
      </c>
      <c r="F1706" s="186">
        <f t="shared" si="21"/>
        <v>56</v>
      </c>
      <c r="G1706" s="186">
        <f t="shared" si="21"/>
        <v>13</v>
      </c>
      <c r="H1706" s="186">
        <f t="shared" si="21"/>
        <v>90</v>
      </c>
      <c r="I1706" s="186">
        <f t="shared" si="21"/>
        <v>59</v>
      </c>
      <c r="J1706" s="186">
        <f t="shared" si="21"/>
        <v>28</v>
      </c>
      <c r="K1706" s="186">
        <f t="shared" si="21"/>
        <v>32</v>
      </c>
      <c r="L1706" s="186">
        <f t="shared" si="21"/>
        <v>29</v>
      </c>
      <c r="M1706" s="186">
        <f>M1696+M1698+M1700+M1704+M1702</f>
        <v>423</v>
      </c>
    </row>
    <row r="1707" spans="2:14" ht="24.95" customHeight="1" x14ac:dyDescent="0.2">
      <c r="B1707" s="290"/>
      <c r="C1707" s="184" t="s">
        <v>29</v>
      </c>
      <c r="D1707" s="95">
        <f>D1697+D1699+D1701+D1705+D1703</f>
        <v>997</v>
      </c>
      <c r="E1707" s="95">
        <f t="shared" ref="E1707:L1707" si="22">E1697+E1699+E1701+E1705+E1703</f>
        <v>870</v>
      </c>
      <c r="F1707" s="95">
        <f t="shared" si="22"/>
        <v>1107</v>
      </c>
      <c r="G1707" s="95">
        <f t="shared" si="22"/>
        <v>265</v>
      </c>
      <c r="H1707" s="95">
        <f t="shared" si="22"/>
        <v>1911</v>
      </c>
      <c r="I1707" s="95">
        <f t="shared" si="22"/>
        <v>1143</v>
      </c>
      <c r="J1707" s="95">
        <f t="shared" si="22"/>
        <v>492</v>
      </c>
      <c r="K1707" s="95">
        <f t="shared" si="22"/>
        <v>545</v>
      </c>
      <c r="L1707" s="95">
        <f t="shared" si="22"/>
        <v>476</v>
      </c>
      <c r="M1707" s="95">
        <f>M1697+M1699+M1701+M1705+M1703</f>
        <v>7806</v>
      </c>
    </row>
    <row r="1708" spans="2:14" ht="24.95" customHeight="1" x14ac:dyDescent="0.2"/>
    <row r="1709" spans="2:14" ht="24.95" customHeight="1" x14ac:dyDescent="0.2"/>
    <row r="1710" spans="2:14" ht="24.95" customHeight="1" x14ac:dyDescent="0.2">
      <c r="B1710" s="88"/>
    </row>
    <row r="1711" spans="2:14" ht="24.95" customHeight="1" x14ac:dyDescent="0.2">
      <c r="B1711" s="88"/>
    </row>
    <row r="1712" spans="2:14" ht="24.95" customHeight="1" x14ac:dyDescent="0.2">
      <c r="B1712" s="88"/>
    </row>
    <row r="1713" spans="2:14" ht="24.95" customHeight="1" x14ac:dyDescent="0.2">
      <c r="B1713" s="90"/>
    </row>
    <row r="1714" spans="2:14" ht="24.95" customHeight="1" x14ac:dyDescent="0.2">
      <c r="B1714" s="90"/>
    </row>
    <row r="1715" spans="2:14" ht="24.95" customHeight="1" x14ac:dyDescent="0.2"/>
    <row r="1716" spans="2:14" ht="24.95" customHeight="1" x14ac:dyDescent="0.2"/>
    <row r="1717" spans="2:14" ht="24.95" customHeight="1" x14ac:dyDescent="0.2">
      <c r="M1717" s="73"/>
      <c r="N1717" s="73"/>
    </row>
    <row r="1718" spans="2:14" ht="24.95" customHeight="1" x14ac:dyDescent="0.2">
      <c r="M1718" s="74"/>
      <c r="N1718" s="74"/>
    </row>
    <row r="1719" spans="2:14" ht="24.95" customHeight="1" x14ac:dyDescent="0.2">
      <c r="B1719" s="89"/>
      <c r="C1719" s="153"/>
      <c r="D1719" s="153"/>
      <c r="E1719" s="153"/>
      <c r="F1719" s="153"/>
      <c r="G1719" s="153"/>
      <c r="H1719" s="153"/>
      <c r="I1719" s="153"/>
      <c r="J1719" s="153"/>
      <c r="K1719" s="153"/>
      <c r="L1719" s="178"/>
      <c r="N1719" s="9"/>
    </row>
    <row r="1720" spans="2:14" ht="24.95" customHeight="1" x14ac:dyDescent="0.2">
      <c r="B1720" s="89"/>
      <c r="C1720" s="153"/>
      <c r="D1720" s="153"/>
      <c r="E1720" s="153"/>
      <c r="F1720" s="153"/>
      <c r="G1720" s="153"/>
      <c r="H1720" s="153"/>
      <c r="I1720" s="153"/>
      <c r="J1720" s="153"/>
      <c r="K1720" s="153"/>
      <c r="L1720" s="178"/>
      <c r="N1720" s="9"/>
    </row>
    <row r="1721" spans="2:14" ht="24.95" customHeight="1" x14ac:dyDescent="0.2">
      <c r="B1721" s="89"/>
      <c r="C1721" s="153"/>
      <c r="D1721" s="153"/>
      <c r="E1721" s="153"/>
      <c r="F1721" s="153"/>
      <c r="G1721" s="153"/>
      <c r="H1721" s="153"/>
      <c r="I1721" s="153"/>
      <c r="J1721" s="153"/>
      <c r="K1721" s="153"/>
      <c r="L1721" s="178"/>
    </row>
    <row r="1722" spans="2:14" ht="25.5" customHeight="1" x14ac:dyDescent="0.2">
      <c r="B1722" s="275" t="s">
        <v>113</v>
      </c>
      <c r="C1722" s="275"/>
      <c r="D1722" s="275"/>
      <c r="E1722" s="275"/>
      <c r="F1722" s="275"/>
      <c r="G1722" s="275"/>
      <c r="H1722" s="275"/>
      <c r="I1722" s="275"/>
      <c r="J1722" s="275"/>
      <c r="K1722" s="275"/>
      <c r="L1722" s="275"/>
      <c r="M1722" s="275"/>
    </row>
    <row r="1723" spans="2:14" ht="15" customHeight="1" x14ac:dyDescent="0.2"/>
    <row r="1724" spans="2:14" ht="24.95" customHeight="1" x14ac:dyDescent="0.2">
      <c r="B1724" s="154" t="s">
        <v>49</v>
      </c>
      <c r="C1724" s="150" t="s">
        <v>114</v>
      </c>
      <c r="D1724" s="150" t="s">
        <v>21</v>
      </c>
      <c r="E1724" s="150" t="s">
        <v>22</v>
      </c>
      <c r="F1724" s="150" t="s">
        <v>7</v>
      </c>
      <c r="G1724" s="150" t="s">
        <v>8</v>
      </c>
      <c r="H1724" s="150" t="s">
        <v>9</v>
      </c>
      <c r="I1724" s="150" t="s">
        <v>10</v>
      </c>
      <c r="J1724" s="150" t="s">
        <v>11</v>
      </c>
      <c r="K1724" s="150" t="s">
        <v>12</v>
      </c>
      <c r="L1724" s="150" t="s">
        <v>14</v>
      </c>
    </row>
    <row r="1725" spans="2:14" ht="24.95" customHeight="1" x14ac:dyDescent="0.2">
      <c r="B1725" s="88" t="s">
        <v>23</v>
      </c>
      <c r="C1725" s="141">
        <v>606</v>
      </c>
      <c r="D1725" s="141">
        <v>859</v>
      </c>
      <c r="E1725" s="141">
        <v>1287</v>
      </c>
      <c r="F1725" s="141">
        <v>343</v>
      </c>
      <c r="G1725" s="141">
        <v>739</v>
      </c>
      <c r="H1725" s="141">
        <v>539</v>
      </c>
      <c r="I1725" s="141">
        <v>348</v>
      </c>
      <c r="J1725" s="141">
        <v>889</v>
      </c>
      <c r="K1725" s="141">
        <v>407</v>
      </c>
      <c r="L1725" s="142">
        <f>SUM(C1725:K1725)</f>
        <v>6017</v>
      </c>
      <c r="N1725" s="46"/>
    </row>
    <row r="1726" spans="2:14" ht="24.95" customHeight="1" x14ac:dyDescent="0.2">
      <c r="B1726" s="155" t="s">
        <v>29</v>
      </c>
      <c r="C1726" s="110">
        <v>60077</v>
      </c>
      <c r="D1726" s="110">
        <v>73595</v>
      </c>
      <c r="E1726" s="110">
        <v>77737</v>
      </c>
      <c r="F1726" s="110">
        <v>30063</v>
      </c>
      <c r="G1726" s="110">
        <v>57983</v>
      </c>
      <c r="H1726" s="110">
        <v>59257</v>
      </c>
      <c r="I1726" s="110">
        <v>29315</v>
      </c>
      <c r="J1726" s="110">
        <v>95700</v>
      </c>
      <c r="K1726" s="110">
        <v>35119</v>
      </c>
      <c r="L1726" s="143">
        <f>SUM(C1726:K1726)</f>
        <v>518846</v>
      </c>
    </row>
    <row r="1727" spans="2:14" ht="24.95" customHeight="1" x14ac:dyDescent="0.2">
      <c r="B1727" s="45"/>
      <c r="C1727" s="35"/>
      <c r="D1727" s="35"/>
      <c r="E1727" s="35"/>
      <c r="F1727" s="35"/>
      <c r="G1727" s="35"/>
      <c r="H1727" s="35"/>
      <c r="I1727" s="35"/>
      <c r="J1727" s="35"/>
      <c r="K1727" s="35"/>
      <c r="L1727" s="36"/>
      <c r="N1727" s="81"/>
    </row>
    <row r="1728" spans="2:14" ht="24.95" customHeight="1" x14ac:dyDescent="0.2">
      <c r="B1728" s="45"/>
      <c r="C1728" s="82"/>
      <c r="D1728" s="82"/>
      <c r="E1728" s="82"/>
      <c r="F1728" s="82"/>
      <c r="G1728" s="82"/>
      <c r="H1728" s="82"/>
      <c r="I1728" s="82"/>
      <c r="J1728" s="82"/>
      <c r="K1728" s="82"/>
      <c r="L1728" s="83"/>
    </row>
    <row r="1729" spans="8:8" ht="24.95" customHeight="1" x14ac:dyDescent="0.2"/>
    <row r="1730" spans="8:8" ht="24.95" customHeight="1" x14ac:dyDescent="0.2"/>
    <row r="1731" spans="8:8" ht="24.95" customHeight="1" x14ac:dyDescent="0.2"/>
    <row r="1732" spans="8:8" ht="24.95" customHeight="1" x14ac:dyDescent="0.2"/>
    <row r="1733" spans="8:8" ht="24.95" customHeight="1" x14ac:dyDescent="0.2"/>
    <row r="1734" spans="8:8" ht="24.95" customHeight="1" x14ac:dyDescent="0.2"/>
    <row r="1735" spans="8:8" ht="24.95" customHeight="1" x14ac:dyDescent="0.2"/>
    <row r="1736" spans="8:8" ht="24.95" customHeight="1" x14ac:dyDescent="0.2"/>
    <row r="1737" spans="8:8" ht="24.95" customHeight="1" x14ac:dyDescent="0.2"/>
    <row r="1738" spans="8:8" ht="24.95" customHeight="1" x14ac:dyDescent="0.2">
      <c r="H1738" s="72"/>
    </row>
    <row r="1739" spans="8:8" ht="24.95" customHeight="1" x14ac:dyDescent="0.2"/>
    <row r="1740" spans="8:8" ht="24.95" customHeight="1" x14ac:dyDescent="0.2"/>
    <row r="1741" spans="8:8" ht="24.95" customHeight="1" x14ac:dyDescent="0.2"/>
    <row r="1742" spans="8:8" ht="24.95" customHeight="1" x14ac:dyDescent="0.2"/>
    <row r="1743" spans="8:8" ht="24.95" customHeight="1" x14ac:dyDescent="0.2"/>
    <row r="1744" spans="8:8" ht="24.95" customHeight="1" x14ac:dyDescent="0.2"/>
    <row r="1745" spans="1:13" ht="24.95" customHeight="1" x14ac:dyDescent="0.2"/>
    <row r="1746" spans="1:13" ht="24.95" customHeight="1" x14ac:dyDescent="0.2"/>
    <row r="1747" spans="1:13" ht="24.95" customHeight="1" x14ac:dyDescent="0.2"/>
    <row r="1748" spans="1:13" ht="24.95" customHeight="1" x14ac:dyDescent="0.2"/>
    <row r="1749" spans="1:13" ht="24.95" customHeight="1" x14ac:dyDescent="0.2"/>
    <row r="1750" spans="1:13" ht="24.95" customHeight="1" x14ac:dyDescent="0.2"/>
    <row r="1751" spans="1:13" ht="24.95" customHeight="1" x14ac:dyDescent="0.2"/>
    <row r="1752" spans="1:13" ht="24.95" customHeight="1" x14ac:dyDescent="0.2"/>
    <row r="1753" spans="1:13" ht="24.95" customHeight="1" x14ac:dyDescent="0.2"/>
    <row r="1754" spans="1:13" ht="24.95" customHeight="1" x14ac:dyDescent="0.2"/>
    <row r="1755" spans="1:13" ht="24.95" customHeight="1" x14ac:dyDescent="0.2"/>
    <row r="1756" spans="1:13" ht="24.95" customHeight="1" thickBot="1" x14ac:dyDescent="0.25">
      <c r="M1756" s="22">
        <v>24</v>
      </c>
    </row>
    <row r="1757" spans="1:13" ht="20.100000000000001" customHeight="1" thickTop="1" x14ac:dyDescent="0.2">
      <c r="A1757" s="19"/>
      <c r="B1757" s="304" t="s">
        <v>91</v>
      </c>
      <c r="C1757" s="305"/>
      <c r="D1757" s="305"/>
      <c r="E1757" s="305"/>
      <c r="F1757" s="305"/>
      <c r="G1757" s="305"/>
      <c r="H1757" s="305"/>
      <c r="I1757" s="305"/>
      <c r="J1757" s="305"/>
      <c r="K1757" s="305"/>
      <c r="L1757" s="305"/>
      <c r="M1757" s="209"/>
    </row>
    <row r="1758" spans="1:13" ht="20.100000000000001" customHeight="1" thickBot="1" x14ac:dyDescent="0.25">
      <c r="A1758" s="19"/>
      <c r="B1758" s="306" t="s">
        <v>90</v>
      </c>
      <c r="C1758" s="307"/>
      <c r="D1758" s="307"/>
      <c r="E1758" s="307"/>
      <c r="F1758" s="307"/>
      <c r="G1758" s="307"/>
      <c r="H1758" s="307"/>
      <c r="I1758" s="307"/>
      <c r="J1758" s="307"/>
      <c r="K1758" s="307"/>
      <c r="L1758" s="307"/>
      <c r="M1758" s="210"/>
    </row>
    <row r="1759" spans="1:13" ht="20.100000000000001" customHeight="1" thickTop="1" thickBot="1" x14ac:dyDescent="0.25">
      <c r="A1759" s="19"/>
      <c r="B1759" s="208"/>
      <c r="C1759" s="162"/>
      <c r="D1759" s="162"/>
      <c r="E1759" s="162"/>
      <c r="F1759" s="162"/>
      <c r="G1759" s="162"/>
      <c r="H1759" s="162"/>
      <c r="I1759" s="162"/>
      <c r="J1759" s="162"/>
      <c r="K1759" s="162"/>
      <c r="L1759" s="162"/>
      <c r="M1759" s="208"/>
    </row>
    <row r="1760" spans="1:13" ht="20.100000000000001" customHeight="1" thickTop="1" x14ac:dyDescent="0.2">
      <c r="A1760" s="159"/>
      <c r="B1760" s="165"/>
      <c r="C1760" s="161"/>
      <c r="D1760" s="161"/>
      <c r="E1760" s="161"/>
      <c r="F1760" s="161"/>
      <c r="G1760" s="161"/>
      <c r="H1760" s="161"/>
      <c r="I1760" s="161"/>
      <c r="J1760" s="161"/>
      <c r="K1760" s="161"/>
      <c r="L1760" s="161"/>
      <c r="M1760" s="196"/>
    </row>
    <row r="1761" spans="1:13" s="156" customFormat="1" ht="20.100000000000001" customHeight="1" x14ac:dyDescent="0.2">
      <c r="A1761" s="160"/>
      <c r="B1761" s="164" t="s">
        <v>30</v>
      </c>
      <c r="C1761" s="163"/>
      <c r="D1761" s="163"/>
      <c r="E1761" s="163"/>
      <c r="F1761" s="163"/>
      <c r="G1761" s="163"/>
      <c r="H1761" s="163"/>
      <c r="I1761" s="163"/>
      <c r="J1761" s="163"/>
      <c r="K1761" s="163"/>
      <c r="L1761" s="163"/>
      <c r="M1761" s="160"/>
    </row>
    <row r="1762" spans="1:13" s="156" customFormat="1" ht="20.100000000000001" customHeight="1" x14ac:dyDescent="0.2">
      <c r="A1762" s="160"/>
      <c r="B1762" s="157"/>
      <c r="C1762" s="158"/>
      <c r="D1762" s="158"/>
      <c r="E1762" s="158"/>
      <c r="F1762" s="158"/>
      <c r="G1762" s="158"/>
      <c r="H1762" s="158"/>
      <c r="I1762" s="158"/>
      <c r="J1762" s="158"/>
      <c r="K1762" s="158"/>
      <c r="L1762" s="163"/>
      <c r="M1762" s="160"/>
    </row>
    <row r="1763" spans="1:13" s="156" customFormat="1" ht="20.100000000000001" customHeight="1" x14ac:dyDescent="0.2">
      <c r="A1763" s="160"/>
      <c r="B1763" s="287" t="s">
        <v>141</v>
      </c>
      <c r="C1763" s="288"/>
      <c r="D1763" s="289" t="s">
        <v>130</v>
      </c>
      <c r="E1763" s="289"/>
      <c r="F1763" s="289"/>
      <c r="G1763" s="289"/>
      <c r="H1763" s="289"/>
      <c r="I1763" s="289"/>
      <c r="J1763" s="289"/>
      <c r="K1763" s="289"/>
      <c r="L1763" s="289"/>
      <c r="M1763" s="160"/>
    </row>
    <row r="1764" spans="1:13" s="156" customFormat="1" ht="20.100000000000001" customHeight="1" x14ac:dyDescent="0.2">
      <c r="A1764" s="160"/>
      <c r="B1764" s="287"/>
      <c r="C1764" s="288"/>
      <c r="D1764" s="289"/>
      <c r="E1764" s="289"/>
      <c r="F1764" s="289"/>
      <c r="G1764" s="289"/>
      <c r="H1764" s="289"/>
      <c r="I1764" s="289"/>
      <c r="J1764" s="289"/>
      <c r="K1764" s="289"/>
      <c r="L1764" s="289"/>
      <c r="M1764" s="160"/>
    </row>
    <row r="1765" spans="1:13" s="156" customFormat="1" ht="20.100000000000001" customHeight="1" x14ac:dyDescent="0.2">
      <c r="A1765" s="160"/>
      <c r="B1765" s="287" t="s">
        <v>142</v>
      </c>
      <c r="C1765" s="288"/>
      <c r="D1765" s="289" t="s">
        <v>131</v>
      </c>
      <c r="E1765" s="289"/>
      <c r="F1765" s="289"/>
      <c r="G1765" s="289"/>
      <c r="H1765" s="289"/>
      <c r="I1765" s="289"/>
      <c r="J1765" s="289"/>
      <c r="K1765" s="289"/>
      <c r="L1765" s="289"/>
      <c r="M1765" s="160"/>
    </row>
    <row r="1766" spans="1:13" ht="20.100000000000001" customHeight="1" x14ac:dyDescent="0.2">
      <c r="A1766" s="159"/>
      <c r="B1766" s="287"/>
      <c r="C1766" s="288"/>
      <c r="D1766" s="289"/>
      <c r="E1766" s="289"/>
      <c r="F1766" s="289"/>
      <c r="G1766" s="289"/>
      <c r="H1766" s="289"/>
      <c r="I1766" s="289"/>
      <c r="J1766" s="289"/>
      <c r="K1766" s="289"/>
      <c r="L1766" s="289"/>
      <c r="M1766" s="160"/>
    </row>
    <row r="1767" spans="1:13" ht="20.100000000000001" customHeight="1" x14ac:dyDescent="0.2">
      <c r="A1767" s="159"/>
      <c r="B1767" s="287" t="s">
        <v>143</v>
      </c>
      <c r="C1767" s="288"/>
      <c r="D1767" s="289" t="s">
        <v>132</v>
      </c>
      <c r="E1767" s="289"/>
      <c r="F1767" s="289"/>
      <c r="G1767" s="289"/>
      <c r="H1767" s="289"/>
      <c r="I1767" s="289"/>
      <c r="J1767" s="289"/>
      <c r="K1767" s="289"/>
      <c r="L1767" s="289"/>
      <c r="M1767" s="160"/>
    </row>
    <row r="1768" spans="1:13" s="156" customFormat="1" ht="20.100000000000001" customHeight="1" x14ac:dyDescent="0.2">
      <c r="A1768" s="160"/>
      <c r="B1768" s="287"/>
      <c r="C1768" s="288"/>
      <c r="D1768" s="289"/>
      <c r="E1768" s="289"/>
      <c r="F1768" s="289"/>
      <c r="G1768" s="289"/>
      <c r="H1768" s="289"/>
      <c r="I1768" s="289"/>
      <c r="J1768" s="289"/>
      <c r="K1768" s="289"/>
      <c r="L1768" s="289"/>
      <c r="M1768" s="160"/>
    </row>
    <row r="1769" spans="1:13" s="156" customFormat="1" ht="20.100000000000001" customHeight="1" x14ac:dyDescent="0.2">
      <c r="A1769" s="160"/>
      <c r="B1769" s="287" t="s">
        <v>3</v>
      </c>
      <c r="C1769" s="288"/>
      <c r="D1769" s="289" t="s">
        <v>133</v>
      </c>
      <c r="E1769" s="289"/>
      <c r="F1769" s="289"/>
      <c r="G1769" s="289"/>
      <c r="H1769" s="289"/>
      <c r="I1769" s="289"/>
      <c r="J1769" s="289"/>
      <c r="K1769" s="289"/>
      <c r="L1769" s="289"/>
      <c r="M1769" s="160"/>
    </row>
    <row r="1770" spans="1:13" s="156" customFormat="1" ht="20.100000000000001" customHeight="1" x14ac:dyDescent="0.2">
      <c r="A1770" s="160"/>
      <c r="B1770" s="287"/>
      <c r="C1770" s="288"/>
      <c r="D1770" s="289"/>
      <c r="E1770" s="289"/>
      <c r="F1770" s="289"/>
      <c r="G1770" s="289"/>
      <c r="H1770" s="289"/>
      <c r="I1770" s="289"/>
      <c r="J1770" s="289"/>
      <c r="K1770" s="289"/>
      <c r="L1770" s="289"/>
      <c r="M1770" s="160"/>
    </row>
    <row r="1771" spans="1:13" s="156" customFormat="1" ht="20.100000000000001" customHeight="1" thickBot="1" x14ac:dyDescent="0.25">
      <c r="A1771" s="160"/>
      <c r="B1771" s="198"/>
      <c r="C1771" s="199"/>
      <c r="D1771" s="199"/>
      <c r="E1771" s="199"/>
      <c r="F1771" s="199"/>
      <c r="G1771" s="199"/>
      <c r="H1771" s="199"/>
      <c r="I1771" s="199"/>
      <c r="J1771" s="199"/>
      <c r="K1771" s="199"/>
      <c r="L1771" s="199"/>
      <c r="M1771" s="200"/>
    </row>
    <row r="1772" spans="1:13" s="156" customFormat="1" ht="20.100000000000001" customHeight="1" thickTop="1" thickBot="1" x14ac:dyDescent="0.25">
      <c r="A1772" s="158"/>
      <c r="B1772" s="197"/>
      <c r="C1772" s="162"/>
      <c r="D1772" s="162"/>
      <c r="E1772" s="162"/>
      <c r="F1772" s="162"/>
      <c r="G1772" s="162"/>
      <c r="H1772" s="162"/>
      <c r="I1772" s="162"/>
      <c r="J1772" s="162"/>
      <c r="K1772" s="162"/>
      <c r="L1772" s="162"/>
      <c r="M1772" s="201"/>
    </row>
    <row r="1773" spans="1:13" s="156" customFormat="1" ht="20.100000000000001" customHeight="1" thickTop="1" x14ac:dyDescent="0.2">
      <c r="A1773" s="158"/>
      <c r="B1773" s="202"/>
      <c r="C1773" s="203"/>
      <c r="D1773" s="203"/>
      <c r="E1773" s="203"/>
      <c r="F1773" s="203"/>
      <c r="G1773" s="203"/>
      <c r="H1773" s="203"/>
      <c r="I1773" s="203"/>
      <c r="J1773" s="203"/>
      <c r="K1773" s="203"/>
      <c r="L1773" s="203"/>
      <c r="M1773" s="204"/>
    </row>
    <row r="1774" spans="1:13" s="156" customFormat="1" ht="20.100000000000001" customHeight="1" x14ac:dyDescent="0.2">
      <c r="A1774" s="158"/>
      <c r="B1774" s="205" t="s">
        <v>126</v>
      </c>
      <c r="C1774" s="163"/>
      <c r="D1774" s="163"/>
      <c r="E1774" s="163"/>
      <c r="F1774" s="163"/>
      <c r="G1774" s="163"/>
      <c r="H1774" s="163"/>
      <c r="I1774" s="163"/>
      <c r="J1774" s="163"/>
      <c r="K1774" s="163"/>
      <c r="L1774" s="163"/>
      <c r="M1774" s="206"/>
    </row>
    <row r="1775" spans="1:13" s="156" customFormat="1" ht="20.100000000000001" customHeight="1" x14ac:dyDescent="0.2">
      <c r="A1775" s="158"/>
      <c r="B1775" s="207"/>
      <c r="C1775" s="158"/>
      <c r="D1775" s="158"/>
      <c r="E1775" s="158"/>
      <c r="F1775" s="158"/>
      <c r="G1775" s="158"/>
      <c r="H1775" s="158"/>
      <c r="I1775" s="158"/>
      <c r="J1775" s="158"/>
      <c r="K1775" s="158"/>
      <c r="L1775" s="163"/>
      <c r="M1775" s="206"/>
    </row>
    <row r="1776" spans="1:13" s="156" customFormat="1" ht="20.100000000000001" customHeight="1" x14ac:dyDescent="0.2">
      <c r="A1776" s="158"/>
      <c r="B1776" s="293" t="s">
        <v>144</v>
      </c>
      <c r="C1776" s="294"/>
      <c r="D1776" s="289" t="s">
        <v>134</v>
      </c>
      <c r="E1776" s="289"/>
      <c r="F1776" s="289"/>
      <c r="G1776" s="289"/>
      <c r="H1776" s="289"/>
      <c r="I1776" s="289"/>
      <c r="J1776" s="289"/>
      <c r="K1776" s="289"/>
      <c r="L1776" s="289"/>
      <c r="M1776" s="206"/>
    </row>
    <row r="1777" spans="1:15" s="156" customFormat="1" ht="20.100000000000001" customHeight="1" x14ac:dyDescent="0.2">
      <c r="A1777" s="158"/>
      <c r="B1777" s="293"/>
      <c r="C1777" s="294"/>
      <c r="D1777" s="289"/>
      <c r="E1777" s="289"/>
      <c r="F1777" s="289"/>
      <c r="G1777" s="289"/>
      <c r="H1777" s="289"/>
      <c r="I1777" s="289"/>
      <c r="J1777" s="289"/>
      <c r="K1777" s="289"/>
      <c r="L1777" s="289"/>
      <c r="M1777" s="206"/>
    </row>
    <row r="1778" spans="1:15" ht="20.100000000000001" customHeight="1" x14ac:dyDescent="0.2">
      <c r="B1778" s="293" t="s">
        <v>145</v>
      </c>
      <c r="C1778" s="294"/>
      <c r="D1778" s="295" t="s">
        <v>135</v>
      </c>
      <c r="E1778" s="295"/>
      <c r="F1778" s="295"/>
      <c r="G1778" s="295"/>
      <c r="H1778" s="295"/>
      <c r="I1778" s="295"/>
      <c r="J1778" s="295"/>
      <c r="K1778" s="295"/>
      <c r="L1778" s="295"/>
      <c r="M1778" s="298"/>
      <c r="N1778" s="156"/>
      <c r="O1778" s="156"/>
    </row>
    <row r="1779" spans="1:15" ht="20.100000000000001" customHeight="1" x14ac:dyDescent="0.2">
      <c r="B1779" s="293"/>
      <c r="C1779" s="294"/>
      <c r="D1779" s="295"/>
      <c r="E1779" s="295"/>
      <c r="F1779" s="295"/>
      <c r="G1779" s="295"/>
      <c r="H1779" s="295"/>
      <c r="I1779" s="295"/>
      <c r="J1779" s="295"/>
      <c r="K1779" s="295"/>
      <c r="L1779" s="295"/>
      <c r="M1779" s="298"/>
      <c r="N1779" s="156"/>
      <c r="O1779" s="156"/>
    </row>
    <row r="1780" spans="1:15" ht="20.100000000000001" customHeight="1" x14ac:dyDescent="0.2">
      <c r="B1780" s="293" t="s">
        <v>146</v>
      </c>
      <c r="C1780" s="294"/>
      <c r="D1780" s="295" t="s">
        <v>136</v>
      </c>
      <c r="E1780" s="295"/>
      <c r="F1780" s="295"/>
      <c r="G1780" s="295"/>
      <c r="H1780" s="295"/>
      <c r="I1780" s="295"/>
      <c r="J1780" s="295"/>
      <c r="K1780" s="295"/>
      <c r="L1780" s="295"/>
      <c r="M1780" s="206"/>
      <c r="N1780" s="156"/>
      <c r="O1780" s="156"/>
    </row>
    <row r="1781" spans="1:15" ht="20.100000000000001" customHeight="1" x14ac:dyDescent="0.2">
      <c r="B1781" s="293"/>
      <c r="C1781" s="294"/>
      <c r="D1781" s="295"/>
      <c r="E1781" s="295"/>
      <c r="F1781" s="295"/>
      <c r="G1781" s="295"/>
      <c r="H1781" s="295"/>
      <c r="I1781" s="295"/>
      <c r="J1781" s="295"/>
      <c r="K1781" s="295"/>
      <c r="L1781" s="295"/>
      <c r="M1781" s="206"/>
      <c r="N1781" s="156"/>
      <c r="O1781" s="156"/>
    </row>
    <row r="1782" spans="1:15" ht="20.100000000000001" customHeight="1" x14ac:dyDescent="0.2">
      <c r="B1782" s="293" t="s">
        <v>147</v>
      </c>
      <c r="C1782" s="294"/>
      <c r="D1782" s="295" t="s">
        <v>137</v>
      </c>
      <c r="E1782" s="295"/>
      <c r="F1782" s="295"/>
      <c r="G1782" s="295"/>
      <c r="H1782" s="295"/>
      <c r="I1782" s="295"/>
      <c r="J1782" s="295"/>
      <c r="K1782" s="295"/>
      <c r="L1782" s="295"/>
      <c r="M1782" s="206"/>
      <c r="N1782" s="156"/>
      <c r="O1782" s="156"/>
    </row>
    <row r="1783" spans="1:15" ht="20.100000000000001" customHeight="1" x14ac:dyDescent="0.2">
      <c r="B1783" s="293"/>
      <c r="C1783" s="294"/>
      <c r="D1783" s="295"/>
      <c r="E1783" s="295"/>
      <c r="F1783" s="295"/>
      <c r="G1783" s="295"/>
      <c r="H1783" s="295"/>
      <c r="I1783" s="295"/>
      <c r="J1783" s="295"/>
      <c r="K1783" s="295"/>
      <c r="L1783" s="295"/>
      <c r="M1783" s="206"/>
      <c r="N1783" s="156"/>
      <c r="O1783" s="156"/>
    </row>
    <row r="1784" spans="1:15" ht="20.100000000000001" customHeight="1" x14ac:dyDescent="0.2">
      <c r="B1784" s="293" t="s">
        <v>148</v>
      </c>
      <c r="C1784" s="294"/>
      <c r="D1784" s="295" t="s">
        <v>138</v>
      </c>
      <c r="E1784" s="295"/>
      <c r="F1784" s="295"/>
      <c r="G1784" s="295"/>
      <c r="H1784" s="295"/>
      <c r="I1784" s="295"/>
      <c r="J1784" s="295"/>
      <c r="K1784" s="295"/>
      <c r="L1784" s="295"/>
      <c r="M1784" s="206"/>
      <c r="N1784" s="156"/>
      <c r="O1784" s="156"/>
    </row>
    <row r="1785" spans="1:15" ht="20.100000000000001" customHeight="1" x14ac:dyDescent="0.2">
      <c r="B1785" s="293"/>
      <c r="C1785" s="294"/>
      <c r="D1785" s="295"/>
      <c r="E1785" s="295"/>
      <c r="F1785" s="295"/>
      <c r="G1785" s="295"/>
      <c r="H1785" s="295"/>
      <c r="I1785" s="295"/>
      <c r="J1785" s="295"/>
      <c r="K1785" s="295"/>
      <c r="L1785" s="295"/>
      <c r="M1785" s="206"/>
      <c r="N1785" s="156"/>
      <c r="O1785" s="156"/>
    </row>
    <row r="1786" spans="1:15" ht="20.100000000000001" customHeight="1" x14ac:dyDescent="0.2">
      <c r="B1786" s="293" t="s">
        <v>149</v>
      </c>
      <c r="C1786" s="294"/>
      <c r="D1786" s="295" t="s">
        <v>139</v>
      </c>
      <c r="E1786" s="295"/>
      <c r="F1786" s="295"/>
      <c r="G1786" s="295"/>
      <c r="H1786" s="295"/>
      <c r="I1786" s="295"/>
      <c r="J1786" s="295"/>
      <c r="K1786" s="295"/>
      <c r="L1786" s="295"/>
      <c r="M1786" s="206"/>
      <c r="N1786" s="156"/>
      <c r="O1786" s="156"/>
    </row>
    <row r="1787" spans="1:15" ht="20.100000000000001" customHeight="1" x14ac:dyDescent="0.2">
      <c r="B1787" s="293"/>
      <c r="C1787" s="294"/>
      <c r="D1787" s="295"/>
      <c r="E1787" s="295"/>
      <c r="F1787" s="295"/>
      <c r="G1787" s="295"/>
      <c r="H1787" s="295"/>
      <c r="I1787" s="295"/>
      <c r="J1787" s="295"/>
      <c r="K1787" s="295"/>
      <c r="L1787" s="295"/>
      <c r="M1787" s="206"/>
      <c r="N1787" s="156"/>
      <c r="O1787" s="156"/>
    </row>
    <row r="1788" spans="1:15" ht="20.100000000000001" customHeight="1" x14ac:dyDescent="0.2">
      <c r="B1788" s="293" t="s">
        <v>150</v>
      </c>
      <c r="C1788" s="294"/>
      <c r="D1788" s="295" t="s">
        <v>140</v>
      </c>
      <c r="E1788" s="295"/>
      <c r="F1788" s="295"/>
      <c r="G1788" s="295"/>
      <c r="H1788" s="295"/>
      <c r="I1788" s="295"/>
      <c r="J1788" s="295"/>
      <c r="K1788" s="295"/>
      <c r="L1788" s="295"/>
      <c r="M1788" s="298"/>
    </row>
    <row r="1789" spans="1:15" ht="20.100000000000001" customHeight="1" thickBot="1" x14ac:dyDescent="0.25">
      <c r="B1789" s="296"/>
      <c r="C1789" s="297"/>
      <c r="D1789" s="302"/>
      <c r="E1789" s="302"/>
      <c r="F1789" s="302"/>
      <c r="G1789" s="302"/>
      <c r="H1789" s="302"/>
      <c r="I1789" s="302"/>
      <c r="J1789" s="302"/>
      <c r="K1789" s="302"/>
      <c r="L1789" s="302"/>
      <c r="M1789" s="303"/>
    </row>
    <row r="1790" spans="1:15" ht="35.1" customHeight="1" thickTop="1" x14ac:dyDescent="0.2">
      <c r="B1790" s="146"/>
      <c r="C1790" s="146"/>
      <c r="D1790" s="146"/>
      <c r="E1790" s="146"/>
      <c r="F1790" s="146"/>
      <c r="G1790" s="146"/>
      <c r="H1790" s="146"/>
      <c r="I1790" s="146"/>
      <c r="J1790" s="146"/>
      <c r="K1790" s="146"/>
      <c r="L1790" s="146"/>
      <c r="M1790" s="146"/>
    </row>
    <row r="1791" spans="1:15" ht="20.100000000000001" customHeight="1" x14ac:dyDescent="0.2">
      <c r="B1791" s="145"/>
      <c r="C1791" s="145"/>
      <c r="D1791" s="145"/>
      <c r="E1791" s="145"/>
      <c r="F1791" s="145"/>
      <c r="G1791" s="145"/>
      <c r="H1791" s="145"/>
      <c r="I1791" s="145"/>
      <c r="J1791" s="145"/>
      <c r="K1791" s="145"/>
      <c r="L1791" s="145"/>
      <c r="M1791" s="145"/>
    </row>
    <row r="1792" spans="1:15" ht="20.100000000000001" customHeight="1" x14ac:dyDescent="0.2">
      <c r="B1792" s="145"/>
      <c r="C1792" s="145"/>
      <c r="D1792" s="145"/>
      <c r="E1792" s="145"/>
      <c r="F1792" s="145"/>
      <c r="G1792" s="145"/>
      <c r="H1792" s="145"/>
      <c r="I1792" s="145"/>
      <c r="J1792" s="145"/>
      <c r="K1792" s="145"/>
      <c r="L1792" s="145"/>
      <c r="M1792" s="145"/>
    </row>
    <row r="1793" spans="2:13" ht="20.100000000000001" customHeight="1" x14ac:dyDescent="0.2">
      <c r="B1793" s="145"/>
      <c r="C1793" s="145"/>
      <c r="D1793" s="145"/>
      <c r="E1793" s="145"/>
      <c r="F1793" s="145"/>
      <c r="G1793" s="145"/>
      <c r="H1793" s="145"/>
      <c r="I1793" s="145"/>
      <c r="J1793" s="145"/>
      <c r="K1793" s="145"/>
      <c r="L1793" s="145"/>
      <c r="M1793" s="145"/>
    </row>
    <row r="1794" spans="2:13" ht="20.100000000000001" customHeight="1" x14ac:dyDescent="0.2">
      <c r="B1794" s="145"/>
      <c r="C1794" s="145"/>
      <c r="D1794" s="145"/>
      <c r="E1794" s="145"/>
      <c r="F1794" s="145"/>
      <c r="G1794" s="145"/>
      <c r="H1794" s="145"/>
      <c r="I1794" s="145"/>
      <c r="J1794" s="145"/>
      <c r="K1794" s="145"/>
      <c r="L1794" s="145"/>
      <c r="M1794" s="145"/>
    </row>
    <row r="1795" spans="2:13" ht="20.100000000000001" customHeight="1" x14ac:dyDescent="0.2">
      <c r="B1795" s="145"/>
      <c r="C1795" s="145"/>
      <c r="D1795" s="145"/>
      <c r="E1795" s="145"/>
      <c r="F1795" s="145"/>
      <c r="G1795" s="145"/>
      <c r="H1795" s="145"/>
      <c r="I1795" s="145"/>
      <c r="J1795" s="145"/>
      <c r="K1795" s="145"/>
      <c r="L1795" s="145"/>
      <c r="M1795" s="145"/>
    </row>
    <row r="1796" spans="2:13" ht="20.100000000000001" customHeight="1" x14ac:dyDescent="0.2">
      <c r="B1796" s="145"/>
      <c r="C1796" s="145"/>
      <c r="D1796" s="145"/>
      <c r="E1796" s="145"/>
      <c r="F1796" s="145"/>
      <c r="G1796" s="145"/>
      <c r="H1796" s="145"/>
      <c r="I1796" s="145"/>
      <c r="J1796" s="145"/>
      <c r="K1796" s="145"/>
      <c r="L1796" s="145"/>
      <c r="M1796" s="145"/>
    </row>
    <row r="1797" spans="2:13" ht="20.100000000000001" customHeight="1" x14ac:dyDescent="0.2">
      <c r="B1797" s="145"/>
      <c r="C1797" s="145"/>
      <c r="D1797" s="145"/>
      <c r="E1797" s="145"/>
      <c r="F1797" s="145"/>
      <c r="G1797" s="145"/>
      <c r="H1797" s="145"/>
      <c r="I1797" s="145"/>
      <c r="J1797" s="145"/>
      <c r="K1797" s="145"/>
      <c r="L1797" s="145"/>
      <c r="M1797" s="145"/>
    </row>
    <row r="1798" spans="2:13" ht="20.100000000000001" customHeight="1" x14ac:dyDescent="0.2">
      <c r="B1798" s="145"/>
      <c r="C1798" s="145"/>
      <c r="D1798" s="145"/>
      <c r="E1798" s="145"/>
      <c r="F1798" s="145"/>
      <c r="G1798" s="145"/>
      <c r="H1798" s="145"/>
      <c r="I1798" s="145"/>
      <c r="J1798" s="145"/>
      <c r="K1798" s="145"/>
      <c r="L1798" s="145"/>
      <c r="M1798" s="145"/>
    </row>
    <row r="1799" spans="2:13" ht="20.100000000000001" customHeight="1" x14ac:dyDescent="0.2">
      <c r="B1799" s="145"/>
      <c r="C1799" s="145"/>
      <c r="D1799" s="145"/>
      <c r="E1799" s="145"/>
      <c r="F1799" s="145"/>
      <c r="G1799" s="145"/>
      <c r="H1799" s="145"/>
      <c r="I1799" s="145"/>
      <c r="J1799" s="145"/>
      <c r="K1799" s="145"/>
      <c r="L1799" s="145"/>
      <c r="M1799" s="145"/>
    </row>
    <row r="1800" spans="2:13" ht="20.100000000000001" customHeight="1" x14ac:dyDescent="0.2">
      <c r="B1800" s="145"/>
      <c r="C1800" s="145"/>
      <c r="D1800" s="145"/>
      <c r="E1800" s="145"/>
      <c r="F1800" s="145"/>
      <c r="G1800" s="145"/>
      <c r="H1800" s="145"/>
      <c r="I1800" s="145"/>
      <c r="J1800" s="145"/>
      <c r="K1800" s="145"/>
      <c r="L1800" s="145"/>
      <c r="M1800" s="145"/>
    </row>
    <row r="1801" spans="2:13" ht="20.100000000000001" customHeight="1" x14ac:dyDescent="0.2">
      <c r="B1801" s="145"/>
      <c r="C1801" s="145"/>
      <c r="D1801" s="145"/>
      <c r="E1801" s="145"/>
      <c r="F1801" s="145"/>
      <c r="G1801" s="145"/>
      <c r="H1801" s="145"/>
      <c r="I1801" s="145"/>
      <c r="J1801" s="145"/>
      <c r="K1801" s="145"/>
      <c r="L1801" s="145"/>
      <c r="M1801" s="145"/>
    </row>
    <row r="1802" spans="2:13" ht="20.100000000000001" customHeight="1" x14ac:dyDescent="0.2">
      <c r="B1802" s="145"/>
      <c r="C1802" s="145"/>
      <c r="D1802" s="145"/>
      <c r="E1802" s="145"/>
      <c r="F1802" s="145"/>
      <c r="G1802" s="145"/>
      <c r="H1802" s="145"/>
      <c r="I1802" s="145"/>
      <c r="J1802" s="145"/>
      <c r="K1802" s="145"/>
      <c r="L1802" s="145"/>
      <c r="M1802" s="145"/>
    </row>
    <row r="1803" spans="2:13" ht="20.100000000000001" customHeight="1" x14ac:dyDescent="0.2">
      <c r="B1803" s="145"/>
      <c r="C1803" s="145"/>
      <c r="D1803" s="145"/>
      <c r="E1803" s="145"/>
      <c r="F1803" s="145"/>
      <c r="G1803" s="145"/>
      <c r="H1803" s="145"/>
      <c r="I1803" s="145"/>
      <c r="J1803" s="145"/>
      <c r="K1803" s="145"/>
      <c r="L1803" s="145"/>
      <c r="M1803" s="145"/>
    </row>
    <row r="1804" spans="2:13" ht="20.100000000000001" customHeight="1" x14ac:dyDescent="0.2">
      <c r="B1804" s="145"/>
      <c r="C1804" s="145"/>
      <c r="D1804" s="145"/>
      <c r="E1804" s="145"/>
      <c r="F1804" s="145"/>
      <c r="G1804" s="145"/>
      <c r="H1804" s="145"/>
      <c r="I1804" s="145"/>
      <c r="J1804" s="145"/>
      <c r="K1804" s="145"/>
      <c r="L1804" s="145"/>
      <c r="M1804" s="145"/>
    </row>
    <row r="1805" spans="2:13" ht="20.100000000000001" customHeight="1" x14ac:dyDescent="0.2">
      <c r="B1805" s="145"/>
      <c r="C1805" s="145"/>
      <c r="D1805" s="145"/>
      <c r="E1805" s="145"/>
      <c r="F1805" s="145"/>
      <c r="G1805" s="145"/>
      <c r="H1805" s="145"/>
      <c r="I1805" s="145"/>
      <c r="J1805" s="145"/>
      <c r="K1805" s="145"/>
      <c r="L1805" s="145"/>
      <c r="M1805" s="145"/>
    </row>
    <row r="1806" spans="2:13" ht="20.100000000000001" customHeight="1" x14ac:dyDescent="0.2">
      <c r="B1806" s="145"/>
      <c r="C1806" s="145"/>
      <c r="D1806" s="145"/>
      <c r="E1806" s="145"/>
      <c r="F1806" s="145"/>
      <c r="G1806" s="145"/>
      <c r="H1806" s="145"/>
      <c r="I1806" s="145"/>
      <c r="J1806" s="145"/>
      <c r="K1806" s="145"/>
      <c r="L1806" s="145"/>
      <c r="M1806" s="145"/>
    </row>
    <row r="1807" spans="2:13" ht="20.100000000000001" customHeight="1" x14ac:dyDescent="0.2">
      <c r="B1807" s="145"/>
      <c r="C1807" s="145"/>
      <c r="D1807" s="145"/>
      <c r="E1807" s="145"/>
      <c r="F1807" s="145"/>
      <c r="G1807" s="145"/>
      <c r="H1807" s="145"/>
      <c r="I1807" s="145"/>
      <c r="J1807" s="145"/>
      <c r="K1807" s="145"/>
      <c r="L1807" s="145"/>
      <c r="M1807" s="145"/>
    </row>
    <row r="1808" spans="2:13" ht="20.100000000000001" customHeight="1" x14ac:dyDescent="0.2">
      <c r="B1808" s="145"/>
      <c r="C1808" s="145"/>
      <c r="D1808" s="145"/>
      <c r="E1808" s="145"/>
      <c r="F1808" s="145"/>
      <c r="G1808" s="145"/>
      <c r="H1808" s="145"/>
      <c r="I1808" s="145"/>
      <c r="J1808" s="145"/>
      <c r="K1808" s="145"/>
      <c r="L1808" s="145"/>
      <c r="M1808" s="145"/>
    </row>
    <row r="1809" spans="2:13" ht="20.100000000000001" customHeight="1" x14ac:dyDescent="0.2">
      <c r="B1809" s="145"/>
      <c r="C1809" s="145"/>
      <c r="D1809" s="145"/>
      <c r="E1809" s="145"/>
      <c r="F1809" s="145"/>
      <c r="G1809" s="145"/>
      <c r="H1809" s="145"/>
      <c r="I1809" s="145"/>
      <c r="J1809" s="145"/>
      <c r="K1809" s="145"/>
      <c r="L1809" s="145"/>
      <c r="M1809" s="145"/>
    </row>
    <row r="1810" spans="2:13" ht="20.100000000000001" customHeight="1" x14ac:dyDescent="0.2">
      <c r="B1810" s="145"/>
      <c r="C1810" s="145"/>
      <c r="D1810" s="145"/>
      <c r="E1810" s="145"/>
      <c r="F1810" s="145"/>
      <c r="G1810" s="145"/>
      <c r="H1810" s="145"/>
      <c r="I1810" s="145"/>
      <c r="J1810" s="145"/>
      <c r="K1810" s="145"/>
      <c r="L1810" s="145"/>
      <c r="M1810" s="145"/>
    </row>
    <row r="1811" spans="2:13" ht="20.100000000000001" customHeight="1" x14ac:dyDescent="0.2">
      <c r="B1811" s="145"/>
      <c r="C1811" s="145"/>
      <c r="D1811" s="145"/>
      <c r="E1811" s="145"/>
      <c r="F1811" s="145"/>
      <c r="G1811" s="145"/>
      <c r="H1811" s="145"/>
      <c r="I1811" s="145"/>
      <c r="J1811" s="145"/>
      <c r="K1811" s="145"/>
      <c r="L1811" s="145"/>
      <c r="M1811" s="145"/>
    </row>
    <row r="1812" spans="2:13" ht="20.100000000000001" customHeight="1" x14ac:dyDescent="0.2">
      <c r="B1812" s="145"/>
      <c r="C1812" s="145"/>
      <c r="D1812" s="145"/>
      <c r="E1812" s="145"/>
      <c r="F1812" s="145"/>
      <c r="G1812" s="145"/>
      <c r="H1812" s="145"/>
      <c r="I1812" s="145"/>
      <c r="J1812" s="145"/>
      <c r="K1812" s="145"/>
      <c r="L1812" s="145"/>
      <c r="M1812" s="145"/>
    </row>
    <row r="1813" spans="2:13" ht="20.100000000000001" customHeight="1" x14ac:dyDescent="0.2">
      <c r="B1813" s="145"/>
      <c r="C1813" s="145"/>
      <c r="D1813" s="145"/>
      <c r="E1813" s="145"/>
      <c r="F1813" s="145"/>
      <c r="G1813" s="145"/>
      <c r="H1813" s="145"/>
      <c r="I1813" s="145"/>
      <c r="J1813" s="145"/>
      <c r="K1813" s="145"/>
      <c r="L1813" s="145"/>
      <c r="M1813" s="145"/>
    </row>
    <row r="1814" spans="2:13" ht="20.100000000000001" customHeight="1" x14ac:dyDescent="0.2">
      <c r="B1814" s="145"/>
      <c r="C1814" s="145"/>
      <c r="D1814" s="145"/>
      <c r="E1814" s="145"/>
      <c r="F1814" s="145"/>
      <c r="G1814" s="145"/>
      <c r="H1814" s="145"/>
      <c r="I1814" s="145"/>
      <c r="J1814" s="145"/>
      <c r="K1814" s="145"/>
      <c r="L1814" s="145"/>
      <c r="M1814" s="145"/>
    </row>
    <row r="1815" spans="2:13" ht="20.100000000000001" customHeight="1" x14ac:dyDescent="0.2">
      <c r="B1815" s="145"/>
      <c r="C1815" s="145"/>
      <c r="D1815" s="145"/>
      <c r="E1815" s="145"/>
      <c r="F1815" s="145"/>
      <c r="G1815" s="145"/>
      <c r="H1815" s="145"/>
      <c r="I1815" s="145"/>
      <c r="J1815" s="145"/>
      <c r="K1815" s="145"/>
      <c r="L1815" s="145"/>
      <c r="M1815" s="145"/>
    </row>
    <row r="1816" spans="2:13" ht="20.100000000000001" customHeight="1" x14ac:dyDescent="0.2">
      <c r="B1816" s="145"/>
      <c r="C1816" s="145"/>
      <c r="D1816" s="145"/>
      <c r="E1816" s="145"/>
      <c r="F1816" s="145"/>
      <c r="G1816" s="145"/>
      <c r="H1816" s="145"/>
      <c r="I1816" s="145"/>
      <c r="J1816" s="145"/>
      <c r="K1816" s="145"/>
      <c r="L1816" s="145"/>
      <c r="M1816" s="145"/>
    </row>
    <row r="1817" spans="2:13" ht="20.100000000000001" customHeight="1" x14ac:dyDescent="0.2">
      <c r="B1817" s="145"/>
      <c r="C1817" s="145"/>
      <c r="D1817" s="145"/>
      <c r="E1817" s="145"/>
      <c r="F1817" s="145"/>
      <c r="G1817" s="145"/>
      <c r="H1817" s="145"/>
      <c r="I1817" s="145"/>
      <c r="J1817" s="145"/>
      <c r="K1817" s="145"/>
      <c r="L1817" s="145"/>
      <c r="M1817" s="145"/>
    </row>
    <row r="1818" spans="2:13" ht="20.100000000000001" customHeight="1" x14ac:dyDescent="0.2">
      <c r="B1818" s="145"/>
      <c r="C1818" s="145"/>
      <c r="D1818" s="145"/>
      <c r="E1818" s="145"/>
      <c r="F1818" s="145"/>
      <c r="G1818" s="145"/>
      <c r="H1818" s="145"/>
      <c r="I1818" s="145"/>
      <c r="J1818" s="145"/>
      <c r="K1818" s="145"/>
      <c r="L1818" s="145"/>
      <c r="M1818" s="145"/>
    </row>
    <row r="1819" spans="2:13" ht="20.100000000000001" customHeight="1" x14ac:dyDescent="0.2">
      <c r="B1819" s="145"/>
      <c r="C1819" s="145"/>
      <c r="D1819" s="145"/>
      <c r="E1819" s="145"/>
      <c r="F1819" s="145"/>
      <c r="G1819" s="145"/>
      <c r="H1819" s="145"/>
      <c r="I1819" s="145"/>
      <c r="J1819" s="145"/>
      <c r="K1819" s="145"/>
      <c r="L1819" s="145"/>
      <c r="M1819" s="145"/>
    </row>
    <row r="1820" spans="2:13" ht="20.100000000000001" customHeight="1" x14ac:dyDescent="0.2">
      <c r="B1820" s="145"/>
      <c r="C1820" s="145"/>
      <c r="D1820" s="145"/>
      <c r="E1820" s="145"/>
      <c r="F1820" s="145"/>
      <c r="G1820" s="145"/>
      <c r="H1820" s="145"/>
      <c r="I1820" s="145"/>
      <c r="J1820" s="145"/>
      <c r="K1820" s="145"/>
      <c r="L1820" s="145"/>
      <c r="M1820" s="145"/>
    </row>
    <row r="1821" spans="2:13" ht="20.100000000000001" customHeight="1" x14ac:dyDescent="0.2">
      <c r="B1821" s="145"/>
      <c r="C1821" s="145"/>
      <c r="D1821" s="145"/>
      <c r="E1821" s="145"/>
      <c r="F1821" s="145"/>
      <c r="G1821" s="145"/>
      <c r="H1821" s="145"/>
      <c r="I1821" s="145"/>
      <c r="J1821" s="145"/>
      <c r="K1821" s="145"/>
      <c r="L1821" s="145"/>
      <c r="M1821" s="145"/>
    </row>
    <row r="1822" spans="2:13" ht="20.100000000000001" customHeight="1" x14ac:dyDescent="0.2">
      <c r="B1822" s="145"/>
      <c r="C1822" s="145"/>
      <c r="D1822" s="145"/>
      <c r="E1822" s="145"/>
      <c r="F1822" s="145"/>
      <c r="G1822" s="145"/>
      <c r="H1822" s="145"/>
      <c r="I1822" s="145"/>
      <c r="J1822" s="145"/>
      <c r="K1822" s="145"/>
      <c r="L1822" s="145"/>
      <c r="M1822" s="145"/>
    </row>
    <row r="1823" spans="2:13" ht="20.100000000000001" customHeight="1" x14ac:dyDescent="0.2">
      <c r="B1823" s="145"/>
      <c r="C1823" s="145"/>
      <c r="D1823" s="145"/>
      <c r="E1823" s="145"/>
      <c r="F1823" s="145"/>
      <c r="G1823" s="145"/>
      <c r="H1823" s="145"/>
      <c r="I1823" s="145"/>
      <c r="J1823" s="145"/>
      <c r="K1823" s="145"/>
      <c r="L1823" s="145"/>
      <c r="M1823" s="145"/>
    </row>
    <row r="1824" spans="2:13" ht="20.100000000000001" customHeight="1" x14ac:dyDescent="0.2">
      <c r="B1824" s="145"/>
      <c r="C1824" s="145"/>
      <c r="D1824" s="145"/>
      <c r="E1824" s="145"/>
      <c r="F1824" s="145"/>
      <c r="G1824" s="145"/>
      <c r="H1824" s="145"/>
      <c r="I1824" s="145"/>
      <c r="J1824" s="145"/>
      <c r="K1824" s="145"/>
      <c r="L1824" s="145"/>
      <c r="M1824" s="145"/>
    </row>
    <row r="1825" spans="2:15" ht="20.100000000000001" customHeight="1" x14ac:dyDescent="0.2">
      <c r="B1825" s="145"/>
      <c r="C1825" s="145"/>
      <c r="D1825" s="145"/>
      <c r="E1825" s="145"/>
      <c r="F1825" s="145"/>
      <c r="G1825" s="145"/>
      <c r="H1825" s="145"/>
      <c r="I1825" s="145"/>
      <c r="J1825" s="145"/>
      <c r="K1825" s="145"/>
      <c r="L1825" s="145"/>
      <c r="M1825" s="145"/>
    </row>
    <row r="1826" spans="2:15" ht="20.100000000000001" customHeight="1" x14ac:dyDescent="0.2">
      <c r="B1826" s="145"/>
      <c r="C1826" s="145"/>
      <c r="D1826" s="145"/>
      <c r="E1826" s="145"/>
      <c r="F1826" s="145"/>
      <c r="G1826" s="145"/>
      <c r="H1826" s="145"/>
      <c r="I1826" s="145"/>
      <c r="J1826" s="145"/>
      <c r="K1826" s="145"/>
      <c r="L1826" s="145"/>
      <c r="M1826" s="145"/>
    </row>
    <row r="1827" spans="2:15" ht="20.100000000000001" customHeight="1" x14ac:dyDescent="0.2">
      <c r="B1827" s="145"/>
      <c r="C1827" s="145"/>
      <c r="D1827" s="145"/>
      <c r="E1827" s="145"/>
      <c r="F1827" s="145"/>
      <c r="G1827" s="145"/>
      <c r="H1827" s="145"/>
      <c r="I1827" s="145"/>
      <c r="J1827" s="145"/>
      <c r="K1827" s="145"/>
      <c r="L1827" s="145"/>
      <c r="M1827" s="145"/>
    </row>
    <row r="1828" spans="2:15" ht="20.100000000000001" customHeight="1" x14ac:dyDescent="0.2">
      <c r="B1828" s="145"/>
      <c r="C1828" s="145"/>
      <c r="D1828" s="145"/>
      <c r="E1828" s="145"/>
      <c r="F1828" s="145"/>
      <c r="G1828" s="145"/>
      <c r="H1828" s="145"/>
      <c r="I1828" s="145"/>
      <c r="J1828" s="145"/>
      <c r="K1828" s="145"/>
      <c r="L1828" s="145"/>
      <c r="M1828" s="145"/>
    </row>
    <row r="1829" spans="2:15" ht="20.100000000000001" customHeight="1" x14ac:dyDescent="0.2">
      <c r="B1829" s="147"/>
      <c r="C1829" s="147"/>
      <c r="D1829" s="147"/>
      <c r="E1829" s="147"/>
      <c r="F1829" s="147"/>
      <c r="G1829" s="147"/>
      <c r="H1829" s="147"/>
      <c r="I1829" s="147"/>
      <c r="J1829" s="147"/>
      <c r="K1829" s="147"/>
      <c r="L1829" s="147"/>
      <c r="M1829" s="147"/>
    </row>
    <row r="1830" spans="2:15" ht="20.100000000000001" customHeight="1" x14ac:dyDescent="0.2">
      <c r="B1830" s="147"/>
      <c r="C1830" s="147"/>
      <c r="D1830" s="147"/>
      <c r="E1830" s="147"/>
      <c r="F1830" s="147"/>
      <c r="G1830" s="147"/>
      <c r="H1830" s="147"/>
      <c r="I1830" s="147"/>
      <c r="J1830" s="147"/>
      <c r="K1830" s="147"/>
      <c r="L1830" s="147"/>
      <c r="M1830" s="147"/>
    </row>
    <row r="1831" spans="2:15" ht="20.100000000000001" customHeight="1" x14ac:dyDescent="0.2">
      <c r="B1831" s="145"/>
      <c r="C1831" s="145"/>
      <c r="D1831" s="145"/>
      <c r="E1831" s="145"/>
      <c r="F1831" s="145"/>
      <c r="G1831" s="145"/>
      <c r="H1831" s="145"/>
      <c r="I1831" s="145"/>
      <c r="J1831" s="145"/>
      <c r="K1831" s="145"/>
      <c r="L1831" s="145"/>
      <c r="M1831" s="145"/>
    </row>
    <row r="1832" spans="2:15" ht="20.100000000000001" customHeight="1" x14ac:dyDescent="0.2">
      <c r="B1832" s="145"/>
      <c r="C1832" s="145"/>
      <c r="D1832" s="145"/>
      <c r="E1832" s="145"/>
      <c r="F1832" s="145"/>
      <c r="G1832" s="145"/>
      <c r="H1832" s="145"/>
      <c r="I1832" s="145"/>
      <c r="J1832" s="145"/>
      <c r="K1832" s="145"/>
      <c r="L1832" s="145"/>
      <c r="M1832" s="145"/>
    </row>
    <row r="1833" spans="2:15" ht="20.100000000000001" customHeight="1" x14ac:dyDescent="0.2">
      <c r="B1833" s="172"/>
      <c r="C1833" s="172"/>
      <c r="D1833" s="172"/>
      <c r="E1833" s="172"/>
      <c r="F1833" s="172"/>
      <c r="G1833" s="172"/>
      <c r="H1833" s="172"/>
      <c r="I1833" s="172"/>
      <c r="J1833" s="172"/>
      <c r="K1833" s="172"/>
      <c r="L1833" s="172"/>
      <c r="M1833" s="172"/>
    </row>
    <row r="1834" spans="2:15" ht="20.100000000000001" customHeight="1" x14ac:dyDescent="0.2">
      <c r="B1834" s="144" t="s">
        <v>129</v>
      </c>
      <c r="C1834" s="144"/>
      <c r="D1834" s="144"/>
      <c r="E1834" s="144"/>
      <c r="F1834" s="144"/>
      <c r="G1834" s="144"/>
      <c r="H1834" s="144"/>
      <c r="I1834" s="144"/>
      <c r="J1834" s="144"/>
      <c r="K1834" s="144"/>
      <c r="L1834" s="144"/>
      <c r="M1834" s="144"/>
      <c r="N1834" s="119"/>
      <c r="O1834" s="119"/>
    </row>
    <row r="1835" spans="2:15" s="84" customFormat="1" ht="20.100000000000001" customHeight="1" x14ac:dyDescent="0.2">
      <c r="B1835" s="145"/>
      <c r="C1835" s="145"/>
      <c r="D1835" s="145"/>
      <c r="E1835" s="145"/>
      <c r="F1835" s="145"/>
      <c r="G1835" s="145"/>
      <c r="H1835" s="145"/>
      <c r="I1835" s="145"/>
      <c r="J1835" s="145"/>
      <c r="K1835" s="145"/>
      <c r="L1835" s="145"/>
      <c r="M1835" s="145"/>
      <c r="N1835" s="13"/>
      <c r="O1835" s="13"/>
    </row>
    <row r="1836" spans="2:15" ht="20.100000000000001" customHeight="1" x14ac:dyDescent="0.2">
      <c r="B1836" s="172"/>
      <c r="C1836" s="172"/>
      <c r="D1836" s="172"/>
      <c r="E1836" s="172"/>
      <c r="F1836" s="172"/>
      <c r="G1836" s="172"/>
      <c r="H1836" s="172"/>
      <c r="I1836" s="172"/>
      <c r="J1836" s="172"/>
      <c r="K1836" s="172"/>
      <c r="L1836" s="172"/>
      <c r="M1836" s="172"/>
      <c r="N1836" s="13"/>
      <c r="O1836" s="13"/>
    </row>
    <row r="1837" spans="2:15" ht="20.100000000000001" customHeight="1" x14ac:dyDescent="0.2">
      <c r="B1837" s="145"/>
      <c r="C1837" s="145"/>
      <c r="D1837" s="145"/>
      <c r="E1837" s="145"/>
      <c r="F1837" s="145"/>
      <c r="G1837" s="145"/>
      <c r="H1837" s="145"/>
      <c r="I1837" s="145"/>
      <c r="J1837" s="145"/>
      <c r="K1837" s="145"/>
      <c r="L1837" s="145"/>
      <c r="M1837" s="145"/>
      <c r="N1837" s="13"/>
      <c r="O1837" s="13"/>
    </row>
    <row r="1838" spans="2:15" ht="20.100000000000001" customHeight="1" x14ac:dyDescent="0.2">
      <c r="B1838" s="145"/>
      <c r="C1838" s="145"/>
      <c r="D1838" s="145"/>
      <c r="E1838" s="145"/>
      <c r="F1838" s="145"/>
      <c r="G1838" s="145"/>
      <c r="H1838" s="145"/>
      <c r="I1838" s="145"/>
      <c r="J1838" s="145"/>
      <c r="K1838" s="145"/>
      <c r="L1838" s="145"/>
      <c r="M1838" s="145"/>
      <c r="N1838" s="13"/>
      <c r="O1838" s="13"/>
    </row>
    <row r="1839" spans="2:15" ht="20.100000000000001" customHeight="1" x14ac:dyDescent="0.2">
      <c r="B1839" s="145"/>
      <c r="C1839" s="145"/>
      <c r="D1839" s="145"/>
      <c r="E1839" s="145"/>
      <c r="F1839" s="145"/>
      <c r="G1839" s="145"/>
      <c r="H1839" s="145"/>
      <c r="I1839" s="145"/>
      <c r="J1839" s="145"/>
      <c r="K1839" s="145"/>
      <c r="L1839" s="145"/>
      <c r="M1839" s="145"/>
      <c r="N1839" s="13"/>
      <c r="O1839" s="13"/>
    </row>
    <row r="1840" spans="2:15" ht="20.100000000000001" customHeight="1" x14ac:dyDescent="0.2">
      <c r="B1840" s="145"/>
      <c r="C1840" s="145"/>
      <c r="D1840" s="145"/>
      <c r="E1840" s="145"/>
      <c r="F1840" s="145"/>
      <c r="G1840" s="145"/>
      <c r="H1840" s="145"/>
      <c r="I1840" s="145"/>
      <c r="J1840" s="145"/>
      <c r="K1840" s="145"/>
      <c r="L1840" s="145"/>
      <c r="M1840" s="145"/>
      <c r="N1840" s="13"/>
      <c r="O1840" s="13"/>
    </row>
    <row r="1841" spans="2:15" ht="20.100000000000001" customHeight="1" x14ac:dyDescent="0.2">
      <c r="B1841" s="145"/>
      <c r="C1841" s="145"/>
      <c r="D1841" s="145"/>
      <c r="E1841" s="145"/>
      <c r="F1841" s="145"/>
      <c r="G1841" s="145"/>
      <c r="H1841" s="145"/>
      <c r="I1841" s="145"/>
      <c r="J1841" s="145"/>
      <c r="K1841" s="145"/>
      <c r="L1841" s="145"/>
      <c r="M1841" s="145"/>
      <c r="N1841" s="13"/>
      <c r="O1841" s="13"/>
    </row>
    <row r="1842" spans="2:15" ht="20.100000000000001" customHeight="1" x14ac:dyDescent="0.2">
      <c r="B1842" s="145"/>
      <c r="C1842" s="145"/>
      <c r="D1842" s="145"/>
      <c r="E1842" s="145"/>
      <c r="F1842" s="145"/>
      <c r="G1842" s="145"/>
      <c r="H1842" s="145"/>
      <c r="I1842" s="145"/>
      <c r="J1842" s="145"/>
      <c r="K1842" s="145"/>
      <c r="L1842" s="145"/>
      <c r="M1842" s="145"/>
      <c r="N1842" s="13"/>
      <c r="O1842" s="13"/>
    </row>
    <row r="1843" spans="2:15" ht="20.100000000000001" customHeight="1" x14ac:dyDescent="0.2">
      <c r="B1843" s="145"/>
      <c r="C1843" s="145"/>
      <c r="D1843" s="145"/>
      <c r="E1843" s="145"/>
      <c r="F1843" s="145"/>
      <c r="G1843" s="145"/>
      <c r="H1843" s="145"/>
      <c r="I1843" s="145"/>
      <c r="J1843" s="145"/>
      <c r="K1843" s="145"/>
      <c r="L1843" s="145"/>
      <c r="M1843" s="145"/>
      <c r="N1843" s="13"/>
      <c r="O1843" s="13"/>
    </row>
    <row r="1844" spans="2:15" ht="20.100000000000001" customHeight="1" x14ac:dyDescent="0.2">
      <c r="B1844" s="145"/>
      <c r="C1844" s="145"/>
      <c r="D1844" s="145"/>
      <c r="E1844" s="145"/>
      <c r="F1844" s="145"/>
      <c r="G1844" s="145"/>
      <c r="H1844" s="145"/>
      <c r="I1844" s="145"/>
      <c r="J1844" s="145"/>
      <c r="K1844" s="145"/>
      <c r="L1844" s="145"/>
      <c r="M1844" s="145"/>
      <c r="N1844" s="13"/>
      <c r="O1844" s="13"/>
    </row>
    <row r="1845" spans="2:15" ht="20.100000000000001" customHeight="1" x14ac:dyDescent="0.2">
      <c r="B1845" s="145"/>
      <c r="C1845" s="145"/>
      <c r="D1845" s="145"/>
      <c r="E1845" s="145"/>
      <c r="F1845" s="145"/>
      <c r="G1845" s="145"/>
      <c r="H1845" s="145"/>
      <c r="I1845" s="145"/>
      <c r="J1845" s="145"/>
      <c r="K1845" s="145"/>
      <c r="L1845" s="145"/>
      <c r="M1845" s="145"/>
      <c r="N1845" s="13"/>
      <c r="O1845" s="13"/>
    </row>
    <row r="1846" spans="2:15" ht="20.100000000000001" customHeight="1" x14ac:dyDescent="0.2">
      <c r="B1846" s="145"/>
      <c r="C1846" s="145"/>
      <c r="D1846" s="145"/>
      <c r="E1846" s="145"/>
      <c r="F1846" s="145"/>
      <c r="G1846" s="145"/>
      <c r="H1846" s="145"/>
      <c r="I1846" s="145"/>
      <c r="J1846" s="145"/>
      <c r="K1846" s="145"/>
      <c r="L1846" s="145"/>
      <c r="M1846" s="145"/>
      <c r="N1846" s="13"/>
      <c r="O1846" s="13"/>
    </row>
    <row r="1847" spans="2:15" ht="20.100000000000001" customHeight="1" x14ac:dyDescent="0.2">
      <c r="B1847" s="145"/>
      <c r="C1847" s="145"/>
      <c r="D1847" s="145"/>
      <c r="E1847" s="145"/>
      <c r="F1847" s="145"/>
      <c r="G1847" s="145"/>
      <c r="H1847" s="145"/>
      <c r="I1847" s="145"/>
      <c r="J1847" s="145"/>
      <c r="K1847" s="145"/>
      <c r="L1847" s="145"/>
      <c r="M1847" s="145"/>
      <c r="N1847" s="13"/>
      <c r="O1847" s="13"/>
    </row>
    <row r="1848" spans="2:15" ht="20.100000000000001" customHeight="1" x14ac:dyDescent="0.2">
      <c r="B1848" s="145"/>
      <c r="C1848" s="145"/>
      <c r="D1848" s="145"/>
      <c r="E1848" s="145"/>
      <c r="F1848" s="145"/>
      <c r="G1848" s="145"/>
      <c r="H1848" s="145"/>
      <c r="I1848" s="145"/>
      <c r="J1848" s="145"/>
      <c r="K1848" s="145"/>
      <c r="L1848" s="145"/>
      <c r="M1848" s="145"/>
      <c r="N1848" s="13"/>
      <c r="O1848" s="13"/>
    </row>
    <row r="1849" spans="2:15" ht="20.100000000000001" customHeight="1" x14ac:dyDescent="0.2">
      <c r="B1849" s="145"/>
      <c r="C1849" s="145"/>
      <c r="D1849" s="145"/>
      <c r="E1849" s="145"/>
      <c r="F1849" s="145"/>
      <c r="G1849" s="145"/>
      <c r="H1849" s="145"/>
      <c r="I1849" s="145"/>
      <c r="J1849" s="145"/>
      <c r="K1849" s="145"/>
      <c r="L1849" s="145"/>
      <c r="M1849" s="145"/>
      <c r="N1849" s="13"/>
      <c r="O1849" s="13"/>
    </row>
    <row r="1850" spans="2:15" ht="20.100000000000001" customHeight="1" x14ac:dyDescent="0.2">
      <c r="B1850" s="145"/>
      <c r="C1850" s="145"/>
      <c r="D1850" s="145"/>
      <c r="E1850" s="145"/>
      <c r="F1850" s="145"/>
      <c r="G1850" s="145"/>
      <c r="H1850" s="145"/>
      <c r="I1850" s="145"/>
      <c r="J1850" s="145"/>
      <c r="K1850" s="145"/>
      <c r="L1850" s="145"/>
      <c r="M1850" s="145"/>
      <c r="N1850" s="13"/>
      <c r="O1850" s="13"/>
    </row>
    <row r="1851" spans="2:15" ht="20.100000000000001" customHeight="1" x14ac:dyDescent="0.2">
      <c r="B1851" s="145"/>
      <c r="C1851" s="145"/>
      <c r="D1851" s="145"/>
      <c r="E1851" s="145"/>
      <c r="F1851" s="145"/>
      <c r="G1851" s="145"/>
      <c r="H1851" s="145"/>
      <c r="I1851" s="145"/>
      <c r="J1851" s="145"/>
      <c r="K1851" s="145"/>
      <c r="L1851" s="145"/>
      <c r="M1851" s="145"/>
      <c r="N1851" s="13"/>
      <c r="O1851" s="13"/>
    </row>
    <row r="1852" spans="2:15" ht="20.100000000000001" customHeight="1" x14ac:dyDescent="0.2">
      <c r="B1852" s="145"/>
      <c r="C1852" s="145"/>
      <c r="D1852" s="145"/>
      <c r="E1852" s="145"/>
      <c r="F1852" s="145"/>
      <c r="G1852" s="145"/>
      <c r="H1852" s="145"/>
      <c r="I1852" s="145"/>
      <c r="J1852" s="145"/>
      <c r="K1852" s="145"/>
      <c r="L1852" s="145"/>
      <c r="M1852" s="145"/>
      <c r="N1852" s="13"/>
      <c r="O1852" s="13"/>
    </row>
    <row r="1853" spans="2:15" ht="20.100000000000001" customHeight="1" x14ac:dyDescent="0.2">
      <c r="B1853" s="145"/>
      <c r="C1853" s="145"/>
      <c r="D1853" s="145"/>
      <c r="E1853" s="145"/>
      <c r="F1853" s="145"/>
      <c r="G1853" s="145"/>
      <c r="H1853" s="145"/>
      <c r="I1853" s="145"/>
      <c r="J1853" s="145"/>
      <c r="K1853" s="145"/>
      <c r="L1853" s="145"/>
      <c r="M1853" s="145"/>
      <c r="N1853" s="13"/>
      <c r="O1853" s="13"/>
    </row>
    <row r="1854" spans="2:15" ht="20.100000000000001" customHeight="1" x14ac:dyDescent="0.2">
      <c r="B1854" s="145"/>
      <c r="C1854" s="145"/>
      <c r="D1854" s="145"/>
      <c r="E1854" s="145"/>
      <c r="F1854" s="145"/>
      <c r="G1854" s="145"/>
      <c r="H1854" s="145"/>
      <c r="I1854" s="145"/>
      <c r="J1854" s="145"/>
      <c r="K1854" s="145"/>
      <c r="L1854" s="145"/>
      <c r="M1854" s="145"/>
      <c r="N1854" s="13"/>
      <c r="O1854" s="13"/>
    </row>
    <row r="1855" spans="2:15" ht="20.100000000000001" customHeight="1" x14ac:dyDescent="0.2">
      <c r="B1855" s="145"/>
      <c r="C1855" s="145"/>
      <c r="D1855" s="145"/>
      <c r="E1855" s="145"/>
      <c r="F1855" s="145"/>
      <c r="G1855" s="145"/>
      <c r="H1855" s="145"/>
      <c r="I1855" s="145"/>
      <c r="J1855" s="145"/>
      <c r="K1855" s="145"/>
      <c r="L1855" s="145"/>
      <c r="M1855" s="145"/>
      <c r="N1855" s="13"/>
      <c r="O1855" s="13"/>
    </row>
    <row r="1856" spans="2:15" ht="20.100000000000001" customHeight="1" x14ac:dyDescent="0.2">
      <c r="B1856" s="145"/>
      <c r="C1856" s="145"/>
      <c r="D1856" s="145"/>
      <c r="E1856" s="145"/>
      <c r="F1856" s="145"/>
      <c r="G1856" s="145"/>
      <c r="H1856" s="145"/>
      <c r="I1856" s="145"/>
      <c r="J1856" s="145"/>
      <c r="K1856" s="145"/>
      <c r="L1856" s="145"/>
      <c r="M1856" s="145"/>
      <c r="N1856" s="13"/>
      <c r="O1856" s="13"/>
    </row>
    <row r="1857" spans="2:15" ht="20.100000000000001" customHeight="1" x14ac:dyDescent="0.2">
      <c r="B1857" s="145"/>
      <c r="C1857" s="145"/>
      <c r="D1857" s="145"/>
      <c r="E1857" s="145"/>
      <c r="F1857" s="145"/>
      <c r="G1857" s="145"/>
      <c r="H1857" s="145"/>
      <c r="I1857" s="145"/>
      <c r="J1857" s="145"/>
      <c r="K1857" s="145"/>
      <c r="L1857" s="145"/>
      <c r="M1857" s="145"/>
      <c r="N1857" s="13"/>
      <c r="O1857" s="13"/>
    </row>
    <row r="1858" spans="2:15" ht="20.100000000000001" customHeight="1" x14ac:dyDescent="0.2">
      <c r="B1858" s="145"/>
      <c r="C1858" s="145"/>
      <c r="D1858" s="145"/>
      <c r="E1858" s="145"/>
      <c r="F1858" s="145"/>
      <c r="G1858" s="145"/>
      <c r="H1858" s="145"/>
      <c r="I1858" s="145"/>
      <c r="J1858" s="145"/>
      <c r="K1858" s="145"/>
      <c r="L1858" s="145"/>
      <c r="M1858" s="145"/>
      <c r="N1858" s="13"/>
      <c r="O1858" s="13"/>
    </row>
    <row r="1859" spans="2:15" ht="20.100000000000001" customHeight="1" x14ac:dyDescent="0.2">
      <c r="B1859" s="145"/>
      <c r="C1859" s="145"/>
      <c r="D1859" s="145"/>
      <c r="E1859" s="145"/>
      <c r="F1859" s="145"/>
      <c r="G1859" s="145"/>
      <c r="H1859" s="145"/>
      <c r="I1859" s="145"/>
      <c r="J1859" s="145"/>
      <c r="K1859" s="145"/>
      <c r="L1859" s="145"/>
      <c r="M1859" s="145"/>
      <c r="N1859" s="13"/>
      <c r="O1859" s="13"/>
    </row>
    <row r="1860" spans="2:15" ht="20.100000000000001" customHeight="1" x14ac:dyDescent="0.2">
      <c r="B1860" s="145"/>
      <c r="C1860" s="145"/>
      <c r="D1860" s="145"/>
      <c r="E1860" s="145"/>
      <c r="F1860" s="145"/>
      <c r="G1860" s="145"/>
      <c r="H1860" s="145"/>
      <c r="I1860" s="145"/>
      <c r="J1860" s="145"/>
      <c r="K1860" s="145"/>
      <c r="L1860" s="145"/>
      <c r="M1860" s="145"/>
      <c r="N1860" s="13"/>
      <c r="O1860" s="13"/>
    </row>
    <row r="1861" spans="2:15" ht="20.100000000000001" customHeight="1" x14ac:dyDescent="0.2">
      <c r="B1861" s="145"/>
      <c r="C1861" s="145"/>
      <c r="D1861" s="145"/>
      <c r="E1861" s="145"/>
      <c r="F1861" s="145"/>
      <c r="G1861" s="145"/>
      <c r="H1861" s="145"/>
      <c r="I1861" s="145"/>
      <c r="J1861" s="145"/>
      <c r="K1861" s="145"/>
      <c r="L1861" s="145"/>
      <c r="M1861" s="145"/>
      <c r="N1861" s="13"/>
      <c r="O1861" s="13"/>
    </row>
    <row r="1862" spans="2:15" ht="20.100000000000001" customHeight="1" x14ac:dyDescent="0.2">
      <c r="B1862" s="145"/>
      <c r="C1862" s="145"/>
      <c r="D1862" s="145"/>
      <c r="E1862" s="145"/>
      <c r="F1862" s="145"/>
      <c r="G1862" s="145"/>
      <c r="H1862" s="145"/>
      <c r="I1862" s="145"/>
      <c r="J1862" s="145"/>
      <c r="K1862" s="145"/>
      <c r="L1862" s="145"/>
      <c r="M1862" s="145"/>
      <c r="N1862" s="13"/>
      <c r="O1862" s="13"/>
    </row>
    <row r="1863" spans="2:15" ht="20.100000000000001" customHeight="1" x14ac:dyDescent="0.2">
      <c r="B1863" s="145"/>
      <c r="C1863" s="145"/>
      <c r="D1863" s="145"/>
      <c r="E1863" s="145"/>
      <c r="F1863" s="145"/>
      <c r="G1863" s="145"/>
      <c r="H1863" s="145"/>
      <c r="I1863" s="145"/>
      <c r="J1863" s="145"/>
      <c r="K1863" s="145"/>
      <c r="L1863" s="145"/>
      <c r="M1863" s="145"/>
      <c r="N1863" s="13"/>
      <c r="O1863" s="13"/>
    </row>
    <row r="1864" spans="2:15" ht="20.100000000000001" customHeight="1" x14ac:dyDescent="0.2">
      <c r="B1864" s="172"/>
      <c r="C1864" s="172"/>
      <c r="D1864" s="172"/>
      <c r="E1864" s="172"/>
      <c r="F1864" s="172"/>
      <c r="G1864" s="172"/>
      <c r="H1864" s="172"/>
      <c r="I1864" s="172"/>
      <c r="J1864" s="172"/>
      <c r="K1864" s="172"/>
      <c r="L1864" s="172"/>
      <c r="M1864" s="172"/>
      <c r="N1864" s="13"/>
      <c r="O1864" s="13"/>
    </row>
    <row r="1865" spans="2:15" ht="20.100000000000001" customHeight="1" x14ac:dyDescent="0.2">
      <c r="B1865" s="172"/>
      <c r="C1865" s="172"/>
      <c r="D1865" s="172"/>
      <c r="E1865" s="172"/>
      <c r="F1865" s="172"/>
      <c r="G1865" s="172"/>
      <c r="H1865" s="172"/>
      <c r="I1865" s="172"/>
      <c r="J1865" s="172"/>
      <c r="K1865" s="172"/>
      <c r="L1865" s="172"/>
      <c r="M1865" s="172"/>
      <c r="N1865" s="13"/>
      <c r="O1865" s="13"/>
    </row>
    <row r="1866" spans="2:15" ht="20.100000000000001" customHeight="1" x14ac:dyDescent="0.2">
      <c r="B1866" s="172"/>
      <c r="C1866" s="172"/>
      <c r="D1866" s="172"/>
      <c r="E1866" s="172"/>
      <c r="F1866" s="172"/>
      <c r="G1866" s="172"/>
      <c r="H1866" s="172"/>
      <c r="I1866" s="172"/>
      <c r="J1866" s="172"/>
      <c r="K1866" s="172"/>
      <c r="L1866" s="172"/>
      <c r="M1866" s="172"/>
      <c r="N1866" s="13"/>
      <c r="O1866" s="13"/>
    </row>
    <row r="1867" spans="2:15" ht="20.100000000000001" customHeight="1" x14ac:dyDescent="0.2">
      <c r="B1867" s="172"/>
      <c r="C1867" s="172"/>
      <c r="D1867" s="172"/>
      <c r="E1867" s="172"/>
      <c r="F1867" s="172"/>
      <c r="G1867" s="172"/>
      <c r="H1867" s="172"/>
      <c r="I1867" s="172"/>
      <c r="J1867" s="172"/>
      <c r="K1867" s="172"/>
      <c r="L1867" s="172"/>
      <c r="M1867" s="172"/>
      <c r="N1867" s="13"/>
      <c r="O1867" s="13"/>
    </row>
    <row r="1868" spans="2:15" ht="20.100000000000001" customHeight="1" x14ac:dyDescent="0.2">
      <c r="B1868" s="172"/>
      <c r="C1868" s="172"/>
      <c r="D1868" s="172"/>
      <c r="E1868" s="172"/>
      <c r="F1868" s="172"/>
      <c r="G1868" s="172"/>
      <c r="H1868" s="172"/>
      <c r="I1868" s="172"/>
      <c r="J1868" s="172"/>
      <c r="K1868" s="172"/>
      <c r="L1868" s="172"/>
      <c r="M1868" s="172"/>
      <c r="N1868" s="13"/>
      <c r="O1868" s="13"/>
    </row>
    <row r="1869" spans="2:15" ht="20.100000000000001" customHeight="1" x14ac:dyDescent="0.2">
      <c r="B1869" s="172"/>
      <c r="C1869" s="172"/>
      <c r="D1869" s="172"/>
      <c r="E1869" s="172"/>
      <c r="F1869" s="172"/>
      <c r="G1869" s="172"/>
      <c r="H1869" s="172"/>
      <c r="I1869" s="172"/>
      <c r="J1869" s="172"/>
      <c r="K1869" s="172"/>
      <c r="L1869" s="172"/>
      <c r="M1869" s="172"/>
      <c r="N1869" s="13"/>
      <c r="O1869" s="13"/>
    </row>
    <row r="1870" spans="2:15" ht="20.100000000000001" customHeight="1" x14ac:dyDescent="0.2">
      <c r="B1870" s="172"/>
      <c r="C1870" s="172"/>
      <c r="D1870" s="172"/>
      <c r="E1870" s="172"/>
      <c r="F1870" s="172"/>
      <c r="G1870" s="172"/>
      <c r="H1870" s="172"/>
      <c r="I1870" s="172"/>
      <c r="J1870" s="172"/>
      <c r="K1870" s="172"/>
      <c r="L1870" s="172"/>
      <c r="M1870" s="172"/>
      <c r="N1870" s="13"/>
      <c r="O1870" s="13"/>
    </row>
    <row r="1871" spans="2:15" ht="20.100000000000001" customHeight="1" x14ac:dyDescent="0.2">
      <c r="B1871" s="172"/>
      <c r="C1871" s="172"/>
      <c r="D1871" s="172"/>
      <c r="E1871" s="172"/>
      <c r="F1871" s="172"/>
      <c r="G1871" s="172"/>
      <c r="H1871" s="172"/>
      <c r="I1871" s="172"/>
      <c r="J1871" s="172"/>
      <c r="K1871" s="172"/>
      <c r="L1871" s="172"/>
      <c r="M1871" s="172"/>
      <c r="N1871" s="13"/>
      <c r="O1871" s="13"/>
    </row>
    <row r="1872" spans="2:15" ht="20.100000000000001" customHeight="1" x14ac:dyDescent="0.2">
      <c r="B1872" s="172"/>
      <c r="C1872" s="172"/>
      <c r="D1872" s="172"/>
      <c r="E1872" s="172"/>
      <c r="F1872" s="172"/>
      <c r="G1872" s="172"/>
      <c r="H1872" s="172"/>
      <c r="I1872" s="172"/>
      <c r="J1872" s="172"/>
      <c r="K1872" s="172"/>
      <c r="L1872" s="172"/>
      <c r="M1872" s="172"/>
      <c r="N1872" s="13"/>
      <c r="O1872" s="13"/>
    </row>
    <row r="1873" spans="2:15" ht="20.100000000000001" customHeight="1" x14ac:dyDescent="0.2">
      <c r="B1873" s="172"/>
      <c r="C1873" s="172"/>
      <c r="D1873" s="172"/>
      <c r="E1873" s="172"/>
      <c r="F1873" s="172"/>
      <c r="G1873" s="172"/>
      <c r="H1873" s="172"/>
      <c r="I1873" s="172"/>
      <c r="J1873" s="172"/>
      <c r="K1873" s="172"/>
      <c r="L1873" s="172"/>
      <c r="M1873" s="172"/>
      <c r="N1873" s="13"/>
      <c r="O1873" s="13"/>
    </row>
    <row r="1874" spans="2:15" ht="20.100000000000001" customHeight="1" x14ac:dyDescent="0.2">
      <c r="B1874" s="172"/>
      <c r="C1874" s="172"/>
      <c r="D1874" s="172"/>
      <c r="E1874" s="172"/>
      <c r="F1874" s="172"/>
      <c r="G1874" s="172"/>
      <c r="H1874" s="172"/>
      <c r="I1874" s="172"/>
      <c r="J1874" s="172"/>
      <c r="K1874" s="172"/>
      <c r="L1874" s="172"/>
      <c r="M1874" s="172"/>
      <c r="N1874" s="13"/>
      <c r="O1874" s="13"/>
    </row>
    <row r="1875" spans="2:15" ht="20.100000000000001" customHeight="1" x14ac:dyDescent="0.2">
      <c r="B1875" s="172"/>
      <c r="C1875" s="172"/>
      <c r="D1875" s="172"/>
      <c r="E1875" s="172"/>
      <c r="F1875" s="172"/>
      <c r="G1875" s="172"/>
      <c r="H1875" s="172"/>
      <c r="I1875" s="172"/>
      <c r="J1875" s="172"/>
      <c r="K1875" s="172"/>
      <c r="L1875" s="172"/>
      <c r="M1875" s="172"/>
      <c r="N1875" s="13"/>
      <c r="O1875" s="13"/>
    </row>
    <row r="1876" spans="2:15" ht="20.100000000000001" customHeight="1" x14ac:dyDescent="0.2">
      <c r="B1876" s="172"/>
      <c r="C1876" s="172"/>
      <c r="D1876" s="172"/>
      <c r="E1876" s="172"/>
      <c r="F1876" s="172"/>
      <c r="G1876" s="172"/>
      <c r="H1876" s="172"/>
      <c r="I1876" s="172"/>
      <c r="J1876" s="172"/>
      <c r="K1876" s="172"/>
      <c r="L1876" s="172"/>
      <c r="M1876" s="172"/>
      <c r="N1876" s="13"/>
      <c r="O1876" s="13"/>
    </row>
    <row r="1877" spans="2:15" ht="20.100000000000001" customHeight="1" x14ac:dyDescent="0.2">
      <c r="B1877" s="172"/>
      <c r="C1877" s="172"/>
      <c r="D1877" s="172"/>
      <c r="E1877" s="172"/>
      <c r="F1877" s="172"/>
      <c r="G1877" s="172"/>
      <c r="H1877" s="172"/>
      <c r="I1877" s="172"/>
      <c r="J1877" s="172"/>
      <c r="K1877" s="172"/>
      <c r="L1877" s="172"/>
      <c r="M1877" s="172"/>
      <c r="N1877" s="13"/>
      <c r="O1877" s="13"/>
    </row>
    <row r="1878" spans="2:15" ht="20.100000000000001" customHeight="1" x14ac:dyDescent="0.2">
      <c r="B1878" s="172"/>
      <c r="C1878" s="172"/>
      <c r="D1878" s="172"/>
      <c r="E1878" s="172"/>
      <c r="F1878" s="172"/>
      <c r="G1878" s="172"/>
      <c r="H1878" s="172"/>
      <c r="I1878" s="172"/>
      <c r="J1878" s="172"/>
      <c r="K1878" s="172"/>
      <c r="L1878" s="172"/>
      <c r="M1878" s="172"/>
      <c r="N1878" s="13"/>
      <c r="O1878" s="13"/>
    </row>
    <row r="1879" spans="2:15" ht="20.100000000000001" customHeight="1" x14ac:dyDescent="0.2">
      <c r="B1879" s="172"/>
      <c r="C1879" s="172"/>
      <c r="D1879" s="172"/>
      <c r="E1879" s="172"/>
      <c r="F1879" s="172"/>
      <c r="G1879" s="172"/>
      <c r="H1879" s="172"/>
      <c r="I1879" s="172"/>
      <c r="J1879" s="172"/>
      <c r="K1879" s="172"/>
      <c r="L1879" s="172"/>
      <c r="M1879" s="172"/>
      <c r="N1879" s="13"/>
      <c r="O1879" s="13"/>
    </row>
    <row r="1880" spans="2:15" ht="20.100000000000001" customHeight="1" x14ac:dyDescent="0.2">
      <c r="B1880" s="172"/>
      <c r="C1880" s="172"/>
      <c r="D1880" s="172"/>
      <c r="E1880" s="172"/>
      <c r="F1880" s="172"/>
      <c r="G1880" s="172"/>
      <c r="H1880" s="172"/>
      <c r="I1880" s="172"/>
      <c r="J1880" s="172"/>
      <c r="K1880" s="172"/>
      <c r="L1880" s="172"/>
      <c r="M1880" s="172"/>
      <c r="N1880" s="13"/>
      <c r="O1880" s="13"/>
    </row>
    <row r="1881" spans="2:15" ht="20.100000000000001" customHeight="1" x14ac:dyDescent="0.2">
      <c r="B1881" s="172"/>
      <c r="C1881" s="172"/>
      <c r="D1881" s="172"/>
      <c r="E1881" s="172"/>
      <c r="F1881" s="172"/>
      <c r="G1881" s="172"/>
      <c r="H1881" s="172"/>
      <c r="I1881" s="172"/>
      <c r="J1881" s="172"/>
      <c r="K1881" s="172"/>
      <c r="L1881" s="172"/>
      <c r="M1881" s="172"/>
      <c r="N1881" s="13"/>
      <c r="O1881" s="13"/>
    </row>
    <row r="1882" spans="2:15" ht="20.100000000000001" customHeight="1" x14ac:dyDescent="0.2">
      <c r="B1882" s="172"/>
      <c r="C1882" s="172"/>
      <c r="D1882" s="172"/>
      <c r="E1882" s="172"/>
      <c r="F1882" s="172"/>
      <c r="G1882" s="172"/>
      <c r="H1882" s="172"/>
      <c r="I1882" s="172"/>
      <c r="J1882" s="172"/>
      <c r="K1882" s="172"/>
      <c r="L1882" s="172"/>
      <c r="M1882" s="172"/>
      <c r="N1882" s="13"/>
      <c r="O1882" s="13"/>
    </row>
    <row r="1883" spans="2:15" ht="20.100000000000001" customHeight="1" x14ac:dyDescent="0.2">
      <c r="B1883" s="172"/>
      <c r="C1883" s="172"/>
      <c r="D1883" s="172"/>
      <c r="E1883" s="172"/>
      <c r="F1883" s="172"/>
      <c r="G1883" s="172"/>
      <c r="H1883" s="172"/>
      <c r="I1883" s="172"/>
      <c r="J1883" s="172"/>
      <c r="K1883" s="172"/>
      <c r="L1883" s="172"/>
      <c r="M1883" s="172"/>
      <c r="N1883" s="13"/>
      <c r="O1883" s="13"/>
    </row>
    <row r="1884" spans="2:15" ht="20.100000000000001" customHeight="1" x14ac:dyDescent="0.2">
      <c r="B1884" s="172"/>
      <c r="C1884" s="172"/>
      <c r="D1884" s="172"/>
      <c r="E1884" s="172"/>
      <c r="F1884" s="172"/>
      <c r="G1884" s="172"/>
      <c r="H1884" s="172"/>
      <c r="I1884" s="172"/>
      <c r="J1884" s="172"/>
      <c r="K1884" s="172"/>
      <c r="L1884" s="172"/>
      <c r="M1884" s="172"/>
      <c r="N1884" s="13"/>
      <c r="O1884" s="13"/>
    </row>
    <row r="1885" spans="2:15" ht="20.100000000000001" customHeight="1" x14ac:dyDescent="0.2">
      <c r="B1885" s="172"/>
      <c r="C1885" s="172"/>
      <c r="D1885" s="172"/>
      <c r="E1885" s="172"/>
      <c r="F1885" s="172"/>
      <c r="G1885" s="172"/>
      <c r="H1885" s="172"/>
      <c r="I1885" s="172"/>
      <c r="J1885" s="172"/>
      <c r="K1885" s="172"/>
      <c r="L1885" s="172"/>
      <c r="M1885" s="172"/>
      <c r="N1885" s="13"/>
      <c r="O1885" s="13"/>
    </row>
    <row r="1886" spans="2:15" ht="20.100000000000001" customHeight="1" x14ac:dyDescent="0.2">
      <c r="B1886" s="172"/>
      <c r="C1886" s="172"/>
      <c r="D1886" s="172"/>
      <c r="E1886" s="172"/>
      <c r="F1886" s="172"/>
      <c r="G1886" s="172"/>
      <c r="H1886" s="172"/>
      <c r="I1886" s="172"/>
      <c r="J1886" s="172"/>
      <c r="K1886" s="172"/>
      <c r="L1886" s="172"/>
      <c r="M1886" s="172"/>
      <c r="N1886" s="13"/>
      <c r="O1886" s="13"/>
    </row>
    <row r="1887" spans="2:15" ht="20.100000000000001" customHeight="1" x14ac:dyDescent="0.2">
      <c r="B1887" s="172"/>
      <c r="C1887" s="172"/>
      <c r="D1887" s="172"/>
      <c r="E1887" s="172"/>
      <c r="F1887" s="172"/>
      <c r="G1887" s="172"/>
      <c r="H1887" s="172"/>
      <c r="I1887" s="172"/>
      <c r="J1887" s="172"/>
      <c r="K1887" s="172"/>
      <c r="L1887" s="172"/>
      <c r="M1887" s="172"/>
      <c r="N1887" s="13"/>
      <c r="O1887" s="13"/>
    </row>
    <row r="1888" spans="2:15" ht="20.100000000000001" customHeight="1" x14ac:dyDescent="0.2">
      <c r="B1888" s="172"/>
      <c r="C1888" s="172"/>
      <c r="D1888" s="172"/>
      <c r="E1888" s="172"/>
      <c r="F1888" s="172"/>
      <c r="G1888" s="172"/>
      <c r="H1888" s="172"/>
      <c r="I1888" s="172"/>
      <c r="J1888" s="172"/>
      <c r="K1888" s="172"/>
      <c r="L1888" s="172"/>
      <c r="M1888" s="172"/>
      <c r="N1888" s="13"/>
      <c r="O1888" s="13"/>
    </row>
    <row r="1889" spans="2:15" ht="20.100000000000001" customHeight="1" x14ac:dyDescent="0.2">
      <c r="B1889" s="172"/>
      <c r="C1889" s="172"/>
      <c r="D1889" s="172"/>
      <c r="E1889" s="172"/>
      <c r="F1889" s="172"/>
      <c r="G1889" s="172"/>
      <c r="H1889" s="172"/>
      <c r="I1889" s="172"/>
      <c r="J1889" s="172"/>
      <c r="K1889" s="172"/>
      <c r="L1889" s="172"/>
      <c r="M1889" s="172"/>
      <c r="N1889" s="13"/>
      <c r="O1889" s="13"/>
    </row>
    <row r="1890" spans="2:15" ht="20.100000000000001" customHeight="1" x14ac:dyDescent="0.2">
      <c r="B1890" s="172"/>
      <c r="C1890" s="172"/>
      <c r="D1890" s="172"/>
      <c r="E1890" s="172"/>
      <c r="F1890" s="172"/>
      <c r="G1890" s="172"/>
      <c r="H1890" s="172"/>
      <c r="I1890" s="172"/>
      <c r="J1890" s="172"/>
      <c r="K1890" s="172"/>
      <c r="L1890" s="172"/>
      <c r="M1890" s="172"/>
      <c r="N1890" s="13"/>
      <c r="O1890" s="13"/>
    </row>
    <row r="1891" spans="2:15" ht="20.100000000000001" customHeight="1" x14ac:dyDescent="0.2">
      <c r="B1891" s="172"/>
      <c r="C1891" s="172"/>
      <c r="D1891" s="172"/>
      <c r="E1891" s="172"/>
      <c r="F1891" s="172"/>
      <c r="G1891" s="172"/>
      <c r="H1891" s="172"/>
      <c r="I1891" s="172"/>
      <c r="J1891" s="172"/>
      <c r="K1891" s="172"/>
      <c r="L1891" s="172"/>
      <c r="M1891" s="172"/>
      <c r="N1891" s="13"/>
      <c r="O1891" s="13"/>
    </row>
    <row r="1892" spans="2:15" ht="20.100000000000001" customHeight="1" x14ac:dyDescent="0.2">
      <c r="B1892" s="172"/>
      <c r="C1892" s="172"/>
      <c r="D1892" s="172"/>
      <c r="E1892" s="172"/>
      <c r="F1892" s="172"/>
      <c r="G1892" s="172"/>
      <c r="H1892" s="172"/>
      <c r="I1892" s="172"/>
      <c r="J1892" s="172"/>
      <c r="K1892" s="172"/>
      <c r="L1892" s="172"/>
      <c r="M1892" s="172"/>
      <c r="N1892" s="13"/>
      <c r="O1892" s="13"/>
    </row>
    <row r="1893" spans="2:15" ht="20.100000000000001" customHeight="1" x14ac:dyDescent="0.2">
      <c r="B1893" s="172"/>
      <c r="C1893" s="172"/>
      <c r="D1893" s="172"/>
      <c r="E1893" s="172"/>
      <c r="F1893" s="172"/>
      <c r="G1893" s="172"/>
      <c r="H1893" s="172"/>
      <c r="I1893" s="172"/>
      <c r="J1893" s="172"/>
      <c r="K1893" s="172"/>
      <c r="L1893" s="172"/>
      <c r="M1893" s="172"/>
      <c r="N1893" s="13"/>
      <c r="O1893" s="13"/>
    </row>
    <row r="1894" spans="2:15" ht="20.100000000000001" customHeight="1" x14ac:dyDescent="0.2">
      <c r="B1894" s="172"/>
      <c r="C1894" s="172"/>
      <c r="D1894" s="172"/>
      <c r="E1894" s="172"/>
      <c r="F1894" s="172"/>
      <c r="G1894" s="172"/>
      <c r="H1894" s="172"/>
      <c r="I1894" s="172"/>
      <c r="J1894" s="172"/>
      <c r="K1894" s="172"/>
      <c r="L1894" s="172"/>
      <c r="M1894" s="172"/>
      <c r="N1894" s="13"/>
      <c r="O1894" s="13"/>
    </row>
    <row r="1895" spans="2:15" ht="20.100000000000001" customHeight="1" x14ac:dyDescent="0.2">
      <c r="B1895" s="172"/>
      <c r="C1895" s="172"/>
      <c r="D1895" s="172"/>
      <c r="E1895" s="172"/>
      <c r="F1895" s="172"/>
      <c r="G1895" s="172"/>
      <c r="H1895" s="172"/>
      <c r="I1895" s="172"/>
      <c r="J1895" s="172"/>
      <c r="K1895" s="172"/>
      <c r="L1895" s="172"/>
      <c r="M1895" s="172"/>
      <c r="N1895" s="13"/>
      <c r="O1895" s="13"/>
    </row>
    <row r="1896" spans="2:15" ht="20.100000000000001" customHeight="1" x14ac:dyDescent="0.2">
      <c r="B1896" s="172"/>
      <c r="C1896" s="172"/>
      <c r="D1896" s="172"/>
      <c r="E1896" s="172"/>
      <c r="F1896" s="172"/>
      <c r="G1896" s="172"/>
      <c r="H1896" s="172"/>
      <c r="I1896" s="172"/>
      <c r="J1896" s="172"/>
      <c r="K1896" s="172"/>
      <c r="L1896" s="172"/>
      <c r="M1896" s="172"/>
      <c r="N1896" s="13"/>
      <c r="O1896" s="13"/>
    </row>
    <row r="1897" spans="2:15" ht="20.100000000000001" customHeight="1" x14ac:dyDescent="0.2">
      <c r="B1897" s="172"/>
      <c r="C1897" s="172"/>
      <c r="D1897" s="172"/>
      <c r="E1897" s="172"/>
      <c r="F1897" s="172"/>
      <c r="G1897" s="172"/>
      <c r="H1897" s="172"/>
      <c r="I1897" s="172"/>
      <c r="J1897" s="172"/>
      <c r="K1897" s="172"/>
      <c r="L1897" s="172"/>
      <c r="M1897" s="172"/>
      <c r="N1897" s="13"/>
      <c r="O1897" s="13"/>
    </row>
    <row r="1898" spans="2:15" ht="19.5" customHeight="1" x14ac:dyDescent="0.2">
      <c r="B1898" s="172"/>
      <c r="C1898" s="172"/>
      <c r="D1898" s="172"/>
      <c r="E1898" s="172"/>
      <c r="F1898" s="172"/>
      <c r="G1898" s="172"/>
      <c r="H1898" s="172"/>
      <c r="I1898" s="172"/>
      <c r="J1898" s="172"/>
      <c r="K1898" s="172"/>
      <c r="L1898" s="172"/>
      <c r="M1898" s="172"/>
      <c r="N1898" s="13"/>
      <c r="O1898" s="13"/>
    </row>
    <row r="1899" spans="2:15" ht="20.100000000000001" customHeight="1" x14ac:dyDescent="0.2">
      <c r="B1899" s="172"/>
      <c r="C1899" s="172"/>
      <c r="D1899" s="172"/>
      <c r="E1899" s="172"/>
      <c r="F1899" s="172"/>
      <c r="G1899" s="172"/>
      <c r="H1899" s="172"/>
      <c r="I1899" s="172"/>
      <c r="J1899" s="172"/>
      <c r="K1899" s="172"/>
      <c r="L1899" s="172"/>
      <c r="M1899" s="172"/>
      <c r="N1899" s="120"/>
      <c r="O1899" s="13"/>
    </row>
    <row r="1900" spans="2:15" ht="20.100000000000001" customHeight="1" x14ac:dyDescent="0.2">
      <c r="B1900" s="172"/>
      <c r="C1900" s="172"/>
      <c r="D1900" s="172"/>
      <c r="E1900" s="172"/>
      <c r="F1900" s="172"/>
      <c r="G1900" s="172"/>
      <c r="H1900" s="172"/>
      <c r="I1900" s="172"/>
      <c r="J1900" s="172"/>
      <c r="K1900" s="172"/>
      <c r="L1900" s="172"/>
      <c r="M1900" s="172"/>
      <c r="N1900" s="120"/>
      <c r="O1900" s="13"/>
    </row>
    <row r="1901" spans="2:15" ht="20.100000000000001" customHeight="1" x14ac:dyDescent="0.2">
      <c r="B1901" s="172"/>
      <c r="C1901" s="172"/>
      <c r="D1901" s="172"/>
      <c r="E1901" s="172"/>
      <c r="F1901" s="172"/>
      <c r="G1901" s="172"/>
      <c r="H1901" s="172"/>
      <c r="I1901" s="172"/>
      <c r="J1901" s="172"/>
      <c r="K1901" s="172"/>
      <c r="L1901" s="172"/>
      <c r="M1901" s="172"/>
      <c r="N1901" s="13"/>
      <c r="O1901" s="13"/>
    </row>
    <row r="1902" spans="2:15" ht="20.100000000000001" customHeight="1" x14ac:dyDescent="0.2">
      <c r="B1902" s="172"/>
      <c r="C1902" s="172"/>
      <c r="D1902" s="172"/>
      <c r="E1902" s="172"/>
      <c r="F1902" s="172"/>
      <c r="G1902" s="172"/>
      <c r="H1902" s="172"/>
      <c r="I1902" s="172"/>
      <c r="J1902" s="172"/>
      <c r="K1902" s="172"/>
      <c r="L1902" s="172"/>
      <c r="M1902" s="172"/>
      <c r="N1902" s="13"/>
      <c r="O1902" s="13"/>
    </row>
    <row r="1903" spans="2:15" ht="20.100000000000001" customHeight="1" x14ac:dyDescent="0.2">
      <c r="B1903" s="172"/>
      <c r="C1903" s="172"/>
      <c r="D1903" s="172"/>
      <c r="E1903" s="172"/>
      <c r="F1903" s="172"/>
      <c r="G1903" s="172"/>
      <c r="H1903" s="172"/>
      <c r="I1903" s="172"/>
      <c r="J1903" s="172"/>
      <c r="K1903" s="172"/>
      <c r="L1903" s="172"/>
      <c r="M1903" s="172"/>
      <c r="N1903" s="13"/>
      <c r="O1903" s="13"/>
    </row>
    <row r="1904" spans="2:15" ht="20.100000000000001" customHeight="1" x14ac:dyDescent="0.2">
      <c r="B1904" s="172"/>
      <c r="C1904" s="172"/>
      <c r="D1904" s="172"/>
      <c r="E1904" s="172"/>
      <c r="F1904" s="172"/>
      <c r="G1904" s="172"/>
      <c r="H1904" s="172"/>
      <c r="I1904" s="172"/>
      <c r="J1904" s="172"/>
      <c r="K1904" s="172"/>
      <c r="L1904" s="172"/>
      <c r="M1904" s="172"/>
      <c r="N1904" s="13"/>
      <c r="O1904" s="13"/>
    </row>
    <row r="1905" spans="2:15" ht="20.100000000000001" customHeight="1" x14ac:dyDescent="0.2">
      <c r="B1905" s="172"/>
      <c r="C1905" s="172"/>
      <c r="D1905" s="172"/>
      <c r="E1905" s="172"/>
      <c r="F1905" s="172"/>
      <c r="G1905" s="172"/>
      <c r="H1905" s="172"/>
      <c r="I1905" s="172"/>
      <c r="J1905" s="172"/>
      <c r="K1905" s="172"/>
      <c r="L1905" s="172"/>
      <c r="M1905" s="172"/>
      <c r="N1905" s="13"/>
      <c r="O1905" s="13"/>
    </row>
    <row r="1906" spans="2:15" ht="20.100000000000001" customHeight="1" x14ac:dyDescent="0.2">
      <c r="B1906" s="172"/>
      <c r="C1906" s="172"/>
      <c r="D1906" s="172"/>
      <c r="E1906" s="172"/>
      <c r="F1906" s="172"/>
      <c r="G1906" s="172"/>
      <c r="H1906" s="172"/>
      <c r="I1906" s="172"/>
      <c r="J1906" s="172"/>
      <c r="K1906" s="172"/>
      <c r="L1906" s="172"/>
      <c r="M1906" s="172"/>
      <c r="N1906" s="13"/>
      <c r="O1906" s="13"/>
    </row>
    <row r="1907" spans="2:15" ht="20.100000000000001" customHeight="1" x14ac:dyDescent="0.2">
      <c r="B1907" s="172"/>
      <c r="C1907" s="172"/>
      <c r="D1907" s="172"/>
      <c r="E1907" s="172"/>
      <c r="F1907" s="172"/>
      <c r="G1907" s="172"/>
      <c r="H1907" s="172"/>
      <c r="I1907" s="172"/>
      <c r="J1907" s="172"/>
      <c r="K1907" s="172"/>
      <c r="L1907" s="172"/>
      <c r="M1907" s="172"/>
      <c r="N1907" s="13"/>
      <c r="O1907" s="13"/>
    </row>
    <row r="1908" spans="2:15" ht="30" customHeight="1" x14ac:dyDescent="0.2">
      <c r="B1908" s="172"/>
      <c r="C1908" s="172"/>
      <c r="D1908" s="172"/>
      <c r="E1908" s="172"/>
      <c r="F1908" s="172"/>
      <c r="G1908" s="172"/>
      <c r="H1908" s="172"/>
      <c r="I1908" s="172"/>
      <c r="J1908" s="172"/>
      <c r="K1908" s="172"/>
      <c r="L1908" s="172"/>
      <c r="M1908" s="172"/>
      <c r="N1908" s="13"/>
      <c r="O1908" s="13"/>
    </row>
    <row r="1909" spans="2:15" ht="30" customHeight="1" x14ac:dyDescent="0.2">
      <c r="B1909" s="173"/>
      <c r="C1909" s="173"/>
      <c r="D1909" s="173"/>
      <c r="E1909" s="173"/>
      <c r="F1909" s="173"/>
      <c r="G1909" s="173"/>
      <c r="H1909" s="173"/>
      <c r="I1909" s="173"/>
      <c r="J1909" s="173"/>
      <c r="K1909" s="173"/>
      <c r="L1909" s="173"/>
      <c r="M1909" s="173"/>
      <c r="N1909" s="121"/>
      <c r="O1909" s="13"/>
    </row>
    <row r="1910" spans="2:15" ht="30" customHeight="1" x14ac:dyDescent="0.2">
      <c r="B1910" s="174" t="s">
        <v>115</v>
      </c>
      <c r="C1910" s="174"/>
      <c r="D1910" s="174"/>
      <c r="E1910" s="174"/>
      <c r="F1910" s="174"/>
      <c r="G1910" s="174"/>
      <c r="H1910" s="174"/>
      <c r="I1910" s="174"/>
      <c r="J1910" s="174"/>
      <c r="K1910" s="174"/>
      <c r="L1910" s="174"/>
      <c r="M1910" s="174"/>
      <c r="N1910" s="122"/>
      <c r="O1910" s="13"/>
    </row>
    <row r="1911" spans="2:15" ht="30" customHeight="1" x14ac:dyDescent="0.2">
      <c r="B1911" s="172"/>
      <c r="C1911" s="172"/>
      <c r="D1911" s="172"/>
      <c r="E1911" s="172"/>
      <c r="F1911" s="172"/>
      <c r="G1911" s="172"/>
      <c r="H1911" s="172"/>
      <c r="I1911" s="172"/>
      <c r="J1911" s="172"/>
      <c r="K1911" s="172"/>
      <c r="L1911" s="172"/>
      <c r="M1911" s="172"/>
      <c r="N1911" s="13"/>
      <c r="O1911" s="13"/>
    </row>
    <row r="1912" spans="2:15" ht="20.100000000000001" customHeight="1" x14ac:dyDescent="0.2"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</row>
    <row r="1913" spans="2:15" ht="20.100000000000001" customHeight="1" x14ac:dyDescent="0.2"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</row>
    <row r="1914" spans="2:15" ht="20.100000000000001" customHeight="1" x14ac:dyDescent="0.2"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</row>
    <row r="1915" spans="2:15" ht="20.100000000000001" customHeight="1" x14ac:dyDescent="0.2"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</row>
    <row r="1916" spans="2:15" ht="20.100000000000001" customHeight="1" x14ac:dyDescent="0.2"/>
    <row r="1917" spans="2:15" ht="20.100000000000001" customHeight="1" x14ac:dyDescent="0.2"/>
    <row r="1918" spans="2:15" ht="20.100000000000001" customHeight="1" x14ac:dyDescent="0.2"/>
    <row r="1919" spans="2:15" ht="20.100000000000001" customHeight="1" x14ac:dyDescent="0.2"/>
    <row r="1920" spans="2:15" ht="20.100000000000001" customHeight="1" x14ac:dyDescent="0.2"/>
    <row r="1921" ht="20.100000000000001" customHeight="1" x14ac:dyDescent="0.2"/>
    <row r="1922" ht="20.100000000000001" customHeight="1" x14ac:dyDescent="0.2"/>
    <row r="1923" ht="20.100000000000001" customHeight="1" x14ac:dyDescent="0.2"/>
    <row r="1924" ht="20.100000000000001" customHeight="1" x14ac:dyDescent="0.2"/>
    <row r="1925" ht="20.100000000000001" customHeight="1" x14ac:dyDescent="0.2"/>
    <row r="1926" ht="20.100000000000001" customHeight="1" x14ac:dyDescent="0.2"/>
    <row r="1927" ht="20.100000000000001" customHeight="1" x14ac:dyDescent="0.2"/>
    <row r="1928" ht="20.100000000000001" customHeight="1" x14ac:dyDescent="0.2"/>
    <row r="1929" ht="20.100000000000001" customHeight="1" x14ac:dyDescent="0.2"/>
    <row r="1930" ht="20.100000000000001" customHeight="1" x14ac:dyDescent="0.2"/>
  </sheetData>
  <sortState ref="B295:C308">
    <sortCondition descending="1" ref="C295:C308"/>
  </sortState>
  <mergeCells count="651">
    <mergeCell ref="E1364:F1364"/>
    <mergeCell ref="G1364:H1364"/>
    <mergeCell ref="I1364:J1364"/>
    <mergeCell ref="E1380:F1380"/>
    <mergeCell ref="C1381:D1381"/>
    <mergeCell ref="E1381:F1381"/>
    <mergeCell ref="G1381:H1381"/>
    <mergeCell ref="G1380:H1380"/>
    <mergeCell ref="C1380:D1380"/>
    <mergeCell ref="C1365:D1365"/>
    <mergeCell ref="E1365:F1365"/>
    <mergeCell ref="G1365:H1365"/>
    <mergeCell ref="I1365:J1365"/>
    <mergeCell ref="C1363:D1363"/>
    <mergeCell ref="E1363:F1363"/>
    <mergeCell ref="G1363:H1363"/>
    <mergeCell ref="C1348:D1348"/>
    <mergeCell ref="E1348:F1348"/>
    <mergeCell ref="G1348:H1348"/>
    <mergeCell ref="B1361:J1361"/>
    <mergeCell ref="C1362:D1362"/>
    <mergeCell ref="E1362:F1362"/>
    <mergeCell ref="G1362:H1362"/>
    <mergeCell ref="I1362:J1362"/>
    <mergeCell ref="I1363:J1363"/>
    <mergeCell ref="E1279:F1279"/>
    <mergeCell ref="G1279:H1279"/>
    <mergeCell ref="C1347:D1347"/>
    <mergeCell ref="E1347:F1347"/>
    <mergeCell ref="G1347:H1347"/>
    <mergeCell ref="C1346:D1346"/>
    <mergeCell ref="E1346:F1346"/>
    <mergeCell ref="G1346:H1346"/>
    <mergeCell ref="G1345:H1345"/>
    <mergeCell ref="G1254:H1254"/>
    <mergeCell ref="G1253:H1253"/>
    <mergeCell ref="C1254:D1254"/>
    <mergeCell ref="G1154:H1154"/>
    <mergeCell ref="I1154:J1154"/>
    <mergeCell ref="C1154:D1154"/>
    <mergeCell ref="E1154:F1154"/>
    <mergeCell ref="E1252:F1252"/>
    <mergeCell ref="G1252:H1252"/>
    <mergeCell ref="G1221:H1221"/>
    <mergeCell ref="B1234:J1234"/>
    <mergeCell ref="C1235:D1235"/>
    <mergeCell ref="E1235:F1235"/>
    <mergeCell ref="G1235:H1235"/>
    <mergeCell ref="I1235:J1235"/>
    <mergeCell ref="C1236:D1236"/>
    <mergeCell ref="I1237:J1237"/>
    <mergeCell ref="B1190:B1191"/>
    <mergeCell ref="C1237:D1237"/>
    <mergeCell ref="E1237:F1237"/>
    <mergeCell ref="G1237:H1237"/>
    <mergeCell ref="E1236:F1236"/>
    <mergeCell ref="G1236:H1236"/>
    <mergeCell ref="I1236:J1236"/>
    <mergeCell ref="C1127:D1127"/>
    <mergeCell ref="E1127:F1127"/>
    <mergeCell ref="G1127:H1127"/>
    <mergeCell ref="C1152:D1152"/>
    <mergeCell ref="E1152:F1152"/>
    <mergeCell ref="G1152:H1152"/>
    <mergeCell ref="I1152:J1152"/>
    <mergeCell ref="C1151:D1151"/>
    <mergeCell ref="C1153:D1153"/>
    <mergeCell ref="E1153:F1153"/>
    <mergeCell ref="G1153:H1153"/>
    <mergeCell ref="I1153:J1153"/>
    <mergeCell ref="I1151:J1151"/>
    <mergeCell ref="G1110:H1110"/>
    <mergeCell ref="I1110:J1110"/>
    <mergeCell ref="C1109:D1109"/>
    <mergeCell ref="C1110:D1110"/>
    <mergeCell ref="E1110:F1110"/>
    <mergeCell ref="E1109:F1109"/>
    <mergeCell ref="G1109:H1109"/>
    <mergeCell ref="I1109:J1109"/>
    <mergeCell ref="C1126:D1126"/>
    <mergeCell ref="E1126:F1126"/>
    <mergeCell ref="G1126:H1126"/>
    <mergeCell ref="B1122:M1122"/>
    <mergeCell ref="C1000:D1000"/>
    <mergeCell ref="E1000:F1000"/>
    <mergeCell ref="G1000:H1000"/>
    <mergeCell ref="C999:D999"/>
    <mergeCell ref="E999:F999"/>
    <mergeCell ref="G999:H999"/>
    <mergeCell ref="G1026:H1026"/>
    <mergeCell ref="C1025:D1025"/>
    <mergeCell ref="E1025:F1025"/>
    <mergeCell ref="G1025:H1025"/>
    <mergeCell ref="E1024:F1024"/>
    <mergeCell ref="C1001:D1001"/>
    <mergeCell ref="E1001:F1001"/>
    <mergeCell ref="G1001:H1001"/>
    <mergeCell ref="C1024:D1024"/>
    <mergeCell ref="B853:J853"/>
    <mergeCell ref="C838:D838"/>
    <mergeCell ref="E838:F838"/>
    <mergeCell ref="E839:F839"/>
    <mergeCell ref="G839:H839"/>
    <mergeCell ref="C730:D730"/>
    <mergeCell ref="E730:F730"/>
    <mergeCell ref="C998:D998"/>
    <mergeCell ref="E998:F998"/>
    <mergeCell ref="B997:H997"/>
    <mergeCell ref="G872:H872"/>
    <mergeCell ref="C873:D873"/>
    <mergeCell ref="E873:F873"/>
    <mergeCell ref="G873:H873"/>
    <mergeCell ref="C898:D898"/>
    <mergeCell ref="E898:F898"/>
    <mergeCell ref="E770:F770"/>
    <mergeCell ref="G838:H838"/>
    <mergeCell ref="C839:D839"/>
    <mergeCell ref="C855:D855"/>
    <mergeCell ref="E855:F855"/>
    <mergeCell ref="I856:J856"/>
    <mergeCell ref="C856:D856"/>
    <mergeCell ref="E856:F856"/>
    <mergeCell ref="I728:J728"/>
    <mergeCell ref="C729:D729"/>
    <mergeCell ref="G729:H729"/>
    <mergeCell ref="I729:J729"/>
    <mergeCell ref="G728:H728"/>
    <mergeCell ref="E728:F728"/>
    <mergeCell ref="C728:D728"/>
    <mergeCell ref="E729:F729"/>
    <mergeCell ref="B726:J726"/>
    <mergeCell ref="C727:D727"/>
    <mergeCell ref="E727:F727"/>
    <mergeCell ref="I727:J727"/>
    <mergeCell ref="G727:H727"/>
    <mergeCell ref="E712:F712"/>
    <mergeCell ref="G712:H712"/>
    <mergeCell ref="C711:D711"/>
    <mergeCell ref="E711:F711"/>
    <mergeCell ref="G711:H711"/>
    <mergeCell ref="C712:D712"/>
    <mergeCell ref="B614:M614"/>
    <mergeCell ref="B677:M677"/>
    <mergeCell ref="C617:D617"/>
    <mergeCell ref="E617:F617"/>
    <mergeCell ref="G617:H617"/>
    <mergeCell ref="C618:D618"/>
    <mergeCell ref="E618:F618"/>
    <mergeCell ref="G618:H618"/>
    <mergeCell ref="C644:D644"/>
    <mergeCell ref="E645:F645"/>
    <mergeCell ref="G855:H855"/>
    <mergeCell ref="I855:J855"/>
    <mergeCell ref="I854:J854"/>
    <mergeCell ref="E840:F840"/>
    <mergeCell ref="G840:H840"/>
    <mergeCell ref="G365:H365"/>
    <mergeCell ref="C365:D365"/>
    <mergeCell ref="E365:F365"/>
    <mergeCell ref="G366:H366"/>
    <mergeCell ref="C398:D398"/>
    <mergeCell ref="E398:F398"/>
    <mergeCell ref="G398:H398"/>
    <mergeCell ref="I730:J730"/>
    <mergeCell ref="B741:M741"/>
    <mergeCell ref="C744:D744"/>
    <mergeCell ref="E744:F744"/>
    <mergeCell ref="C747:D747"/>
    <mergeCell ref="B836:H836"/>
    <mergeCell ref="C837:D837"/>
    <mergeCell ref="B834:M834"/>
    <mergeCell ref="E837:F837"/>
    <mergeCell ref="G837:H837"/>
    <mergeCell ref="E747:F747"/>
    <mergeCell ref="G585:H585"/>
    <mergeCell ref="F30:K32"/>
    <mergeCell ref="B13:K13"/>
    <mergeCell ref="B14:K14"/>
    <mergeCell ref="C364:D364"/>
    <mergeCell ref="E364:F364"/>
    <mergeCell ref="B363:H363"/>
    <mergeCell ref="G364:H364"/>
    <mergeCell ref="C367:D367"/>
    <mergeCell ref="E367:F367"/>
    <mergeCell ref="G367:H367"/>
    <mergeCell ref="B237:M237"/>
    <mergeCell ref="B239:M239"/>
    <mergeCell ref="B336:M336"/>
    <mergeCell ref="B361:M361"/>
    <mergeCell ref="C366:D366"/>
    <mergeCell ref="E366:F366"/>
    <mergeCell ref="B1217:H1217"/>
    <mergeCell ref="C1218:D1218"/>
    <mergeCell ref="E1218:F1218"/>
    <mergeCell ref="G1218:H1218"/>
    <mergeCell ref="I398:J398"/>
    <mergeCell ref="I490:J490"/>
    <mergeCell ref="E603:F603"/>
    <mergeCell ref="E713:F713"/>
    <mergeCell ref="G713:H713"/>
    <mergeCell ref="C490:D490"/>
    <mergeCell ref="B707:M707"/>
    <mergeCell ref="B709:H709"/>
    <mergeCell ref="C710:D710"/>
    <mergeCell ref="E710:F710"/>
    <mergeCell ref="C713:D713"/>
    <mergeCell ref="B721:L721"/>
    <mergeCell ref="G710:H710"/>
    <mergeCell ref="I709:N709"/>
    <mergeCell ref="C619:D619"/>
    <mergeCell ref="E619:F619"/>
    <mergeCell ref="G619:H619"/>
    <mergeCell ref="C645:D645"/>
    <mergeCell ref="I743:N743"/>
    <mergeCell ref="G856:H856"/>
    <mergeCell ref="G984:H984"/>
    <mergeCell ref="C984:D984"/>
    <mergeCell ref="E984:F984"/>
    <mergeCell ref="E982:F982"/>
    <mergeCell ref="G982:H982"/>
    <mergeCell ref="G747:H747"/>
    <mergeCell ref="B769:J769"/>
    <mergeCell ref="G770:H770"/>
    <mergeCell ref="I770:J770"/>
    <mergeCell ref="F809:H809"/>
    <mergeCell ref="C770:D770"/>
    <mergeCell ref="G773:H773"/>
    <mergeCell ref="B806:M806"/>
    <mergeCell ref="B808:J808"/>
    <mergeCell ref="C809:E809"/>
    <mergeCell ref="I771:J771"/>
    <mergeCell ref="I772:J772"/>
    <mergeCell ref="G772:H772"/>
    <mergeCell ref="E772:F772"/>
    <mergeCell ref="E773:F773"/>
    <mergeCell ref="C772:D772"/>
    <mergeCell ref="E771:F771"/>
    <mergeCell ref="C771:D771"/>
    <mergeCell ref="B809:B810"/>
    <mergeCell ref="B1063:B1064"/>
    <mergeCell ref="C1063:E1063"/>
    <mergeCell ref="G1108:H1108"/>
    <mergeCell ref="B1088:M1088"/>
    <mergeCell ref="B1107:J1107"/>
    <mergeCell ref="B743:H743"/>
    <mergeCell ref="I773:J773"/>
    <mergeCell ref="C773:D773"/>
    <mergeCell ref="I984:J984"/>
    <mergeCell ref="B963:H963"/>
    <mergeCell ref="B975:L975"/>
    <mergeCell ref="C967:D967"/>
    <mergeCell ref="C981:D981"/>
    <mergeCell ref="E981:F981"/>
    <mergeCell ref="C964:D964"/>
    <mergeCell ref="E964:F964"/>
    <mergeCell ref="G964:H964"/>
    <mergeCell ref="G981:H981"/>
    <mergeCell ref="I981:J981"/>
    <mergeCell ref="E967:F967"/>
    <mergeCell ref="G967:H967"/>
    <mergeCell ref="C966:D966"/>
    <mergeCell ref="E966:F966"/>
    <mergeCell ref="G966:H966"/>
    <mergeCell ref="B1251:H1251"/>
    <mergeCell ref="C1252:D1252"/>
    <mergeCell ref="B1316:J1316"/>
    <mergeCell ref="B1317:B1318"/>
    <mergeCell ref="C1317:E1317"/>
    <mergeCell ref="C1253:D1253"/>
    <mergeCell ref="E1253:F1253"/>
    <mergeCell ref="E1254:F1254"/>
    <mergeCell ref="I1025:J1025"/>
    <mergeCell ref="C1026:D1026"/>
    <mergeCell ref="E1026:F1026"/>
    <mergeCell ref="I1026:J1026"/>
    <mergeCell ref="C1092:D1092"/>
    <mergeCell ref="E1092:F1092"/>
    <mergeCell ref="G1092:H1092"/>
    <mergeCell ref="C1093:D1093"/>
    <mergeCell ref="E1093:F1093"/>
    <mergeCell ref="G1093:H1093"/>
    <mergeCell ref="E1108:F1108"/>
    <mergeCell ref="E1128:F1128"/>
    <mergeCell ref="G1128:H1128"/>
    <mergeCell ref="E1151:F1151"/>
    <mergeCell ref="G1151:H1151"/>
    <mergeCell ref="B1150:J1150"/>
    <mergeCell ref="C1504:D1504"/>
    <mergeCell ref="E1504:F1504"/>
    <mergeCell ref="C1451:D1451"/>
    <mergeCell ref="B1502:M1502"/>
    <mergeCell ref="B1439:M1439"/>
    <mergeCell ref="B1441:M1441"/>
    <mergeCell ref="E1408:F1408"/>
    <mergeCell ref="C1278:D1278"/>
    <mergeCell ref="E1278:F1278"/>
    <mergeCell ref="G1278:H1278"/>
    <mergeCell ref="C1345:D1345"/>
    <mergeCell ref="B1342:M1342"/>
    <mergeCell ref="I1278:J1278"/>
    <mergeCell ref="E1281:F1281"/>
    <mergeCell ref="E1345:F1345"/>
    <mergeCell ref="B1344:H1344"/>
    <mergeCell ref="C1281:D1281"/>
    <mergeCell ref="F1317:H1317"/>
    <mergeCell ref="I1280:J1280"/>
    <mergeCell ref="I1279:J1279"/>
    <mergeCell ref="C1280:D1280"/>
    <mergeCell ref="E1280:F1280"/>
    <mergeCell ref="G1280:H1280"/>
    <mergeCell ref="C1279:D1279"/>
    <mergeCell ref="C1453:D1453"/>
    <mergeCell ref="B1443:D1443"/>
    <mergeCell ref="E1379:F1379"/>
    <mergeCell ref="G1379:H1379"/>
    <mergeCell ref="B1376:M1376"/>
    <mergeCell ref="E1382:F1382"/>
    <mergeCell ref="G1382:H1382"/>
    <mergeCell ref="B1404:J1404"/>
    <mergeCell ref="B1378:H1378"/>
    <mergeCell ref="C1379:D1379"/>
    <mergeCell ref="I1408:J1408"/>
    <mergeCell ref="B1450:B1451"/>
    <mergeCell ref="B1448:B1449"/>
    <mergeCell ref="G1406:H1406"/>
    <mergeCell ref="I1406:J1406"/>
    <mergeCell ref="C1407:D1407"/>
    <mergeCell ref="E1407:F1407"/>
    <mergeCell ref="G1407:H1407"/>
    <mergeCell ref="I1407:J1407"/>
    <mergeCell ref="C1406:D1406"/>
    <mergeCell ref="E1406:F1406"/>
    <mergeCell ref="C1382:D1382"/>
    <mergeCell ref="C1405:D1405"/>
    <mergeCell ref="E1405:F1405"/>
    <mergeCell ref="B555:B556"/>
    <mergeCell ref="B553:G553"/>
    <mergeCell ref="C488:D488"/>
    <mergeCell ref="C491:D491"/>
    <mergeCell ref="B554:J554"/>
    <mergeCell ref="B519:L519"/>
    <mergeCell ref="I491:J491"/>
    <mergeCell ref="G1091:H1091"/>
    <mergeCell ref="C1091:D1091"/>
    <mergeCell ref="B931:M931"/>
    <mergeCell ref="B933:M933"/>
    <mergeCell ref="B995:M995"/>
    <mergeCell ref="B1058:M1058"/>
    <mergeCell ref="B1060:M1060"/>
    <mergeCell ref="G998:H998"/>
    <mergeCell ref="B936:B937"/>
    <mergeCell ref="G1024:H1024"/>
    <mergeCell ref="E1091:F1091"/>
    <mergeCell ref="B980:J980"/>
    <mergeCell ref="C583:D583"/>
    <mergeCell ref="E583:F583"/>
    <mergeCell ref="G583:H583"/>
    <mergeCell ref="B582:H582"/>
    <mergeCell ref="G771:H771"/>
    <mergeCell ref="B378:L378"/>
    <mergeCell ref="B395:J395"/>
    <mergeCell ref="C397:D397"/>
    <mergeCell ref="E397:F397"/>
    <mergeCell ref="G397:H397"/>
    <mergeCell ref="I399:J399"/>
    <mergeCell ref="I489:J489"/>
    <mergeCell ref="E490:F490"/>
    <mergeCell ref="G490:H490"/>
    <mergeCell ref="B451:L451"/>
    <mergeCell ref="B459:L459"/>
    <mergeCell ref="C396:D396"/>
    <mergeCell ref="E396:F396"/>
    <mergeCell ref="G396:H396"/>
    <mergeCell ref="I396:J396"/>
    <mergeCell ref="G488:H488"/>
    <mergeCell ref="I488:J488"/>
    <mergeCell ref="I397:J397"/>
    <mergeCell ref="B487:J487"/>
    <mergeCell ref="C430:D430"/>
    <mergeCell ref="C399:D399"/>
    <mergeCell ref="E399:F399"/>
    <mergeCell ref="B426:H426"/>
    <mergeCell ref="I426:N426"/>
    <mergeCell ref="G491:H491"/>
    <mergeCell ref="B550:M550"/>
    <mergeCell ref="E488:F488"/>
    <mergeCell ref="C489:D489"/>
    <mergeCell ref="E489:F489"/>
    <mergeCell ref="G489:H489"/>
    <mergeCell ref="B417:L417"/>
    <mergeCell ref="E430:F430"/>
    <mergeCell ref="G430:H430"/>
    <mergeCell ref="C586:D586"/>
    <mergeCell ref="E586:F586"/>
    <mergeCell ref="G586:H586"/>
    <mergeCell ref="B594:L594"/>
    <mergeCell ref="B599:J599"/>
    <mergeCell ref="C600:D600"/>
    <mergeCell ref="C603:D603"/>
    <mergeCell ref="I603:J603"/>
    <mergeCell ref="B616:H616"/>
    <mergeCell ref="I616:N616"/>
    <mergeCell ref="C601:D601"/>
    <mergeCell ref="E601:F601"/>
    <mergeCell ref="G601:H601"/>
    <mergeCell ref="I601:J601"/>
    <mergeCell ref="C602:D602"/>
    <mergeCell ref="E602:F602"/>
    <mergeCell ref="G602:H602"/>
    <mergeCell ref="I602:J602"/>
    <mergeCell ref="I857:J857"/>
    <mergeCell ref="B804:M804"/>
    <mergeCell ref="C854:D854"/>
    <mergeCell ref="C620:D620"/>
    <mergeCell ref="E620:F620"/>
    <mergeCell ref="G620:H620"/>
    <mergeCell ref="B680:G680"/>
    <mergeCell ref="C646:D646"/>
    <mergeCell ref="E646:F646"/>
    <mergeCell ref="G646:H646"/>
    <mergeCell ref="B681:J681"/>
    <mergeCell ref="B682:B683"/>
    <mergeCell ref="C682:E682"/>
    <mergeCell ref="I646:J646"/>
    <mergeCell ref="B679:M679"/>
    <mergeCell ref="B642:J642"/>
    <mergeCell ref="C643:D643"/>
    <mergeCell ref="E643:F643"/>
    <mergeCell ref="G643:H643"/>
    <mergeCell ref="I643:J643"/>
    <mergeCell ref="F682:H682"/>
    <mergeCell ref="G644:H644"/>
    <mergeCell ref="I644:J644"/>
    <mergeCell ref="I645:J645"/>
    <mergeCell ref="B1532:B1533"/>
    <mergeCell ref="C1532:D1532"/>
    <mergeCell ref="E1532:F1532"/>
    <mergeCell ref="G1532:H1532"/>
    <mergeCell ref="I1532:J1532"/>
    <mergeCell ref="I1568:J1568"/>
    <mergeCell ref="G1568:H1568"/>
    <mergeCell ref="B1314:M1314"/>
    <mergeCell ref="F1190:H1190"/>
    <mergeCell ref="E1220:F1220"/>
    <mergeCell ref="G1220:H1220"/>
    <mergeCell ref="C1220:D1220"/>
    <mergeCell ref="G1219:H1219"/>
    <mergeCell ref="C1219:D1219"/>
    <mergeCell ref="G1408:H1408"/>
    <mergeCell ref="B1530:M1530"/>
    <mergeCell ref="B1566:M1566"/>
    <mergeCell ref="G1405:H1405"/>
    <mergeCell ref="I1405:J1405"/>
    <mergeCell ref="C1364:D1364"/>
    <mergeCell ref="B1504:B1505"/>
    <mergeCell ref="C1408:D1408"/>
    <mergeCell ref="B1452:B1453"/>
    <mergeCell ref="C1452:D1452"/>
    <mergeCell ref="K1568:L1568"/>
    <mergeCell ref="B1631:B1632"/>
    <mergeCell ref="C1631:D1631"/>
    <mergeCell ref="E1631:F1631"/>
    <mergeCell ref="B1580:L1580"/>
    <mergeCell ref="E1568:F1568"/>
    <mergeCell ref="B1568:B1569"/>
    <mergeCell ref="C1568:D1568"/>
    <mergeCell ref="D1788:M1789"/>
    <mergeCell ref="B1668:B1669"/>
    <mergeCell ref="B1784:C1785"/>
    <mergeCell ref="D1784:L1785"/>
    <mergeCell ref="B1757:L1757"/>
    <mergeCell ref="B1758:L1758"/>
    <mergeCell ref="B1763:C1764"/>
    <mergeCell ref="D1763:L1764"/>
    <mergeCell ref="B1765:C1766"/>
    <mergeCell ref="D1765:L1766"/>
    <mergeCell ref="B1670:B1671"/>
    <mergeCell ref="B1693:M1693"/>
    <mergeCell ref="B1722:M1722"/>
    <mergeCell ref="B1696:B1697"/>
    <mergeCell ref="B1698:B1699"/>
    <mergeCell ref="B1700:B1701"/>
    <mergeCell ref="B1786:C1787"/>
    <mergeCell ref="D1786:L1787"/>
    <mergeCell ref="B1788:C1789"/>
    <mergeCell ref="B1769:C1770"/>
    <mergeCell ref="D1769:L1770"/>
    <mergeCell ref="B1776:C1777"/>
    <mergeCell ref="D1776:L1777"/>
    <mergeCell ref="B1778:C1779"/>
    <mergeCell ref="B1780:C1781"/>
    <mergeCell ref="D1780:L1781"/>
    <mergeCell ref="B1782:C1783"/>
    <mergeCell ref="D1782:L1783"/>
    <mergeCell ref="D1778:M1779"/>
    <mergeCell ref="B1767:C1768"/>
    <mergeCell ref="D1767:L1768"/>
    <mergeCell ref="B1706:B1707"/>
    <mergeCell ref="B1666:B1667"/>
    <mergeCell ref="G603:H603"/>
    <mergeCell ref="C584:D584"/>
    <mergeCell ref="E584:F584"/>
    <mergeCell ref="G584:H584"/>
    <mergeCell ref="G645:H645"/>
    <mergeCell ref="E644:F644"/>
    <mergeCell ref="C1444:D1444"/>
    <mergeCell ref="B868:M868"/>
    <mergeCell ref="E874:F874"/>
    <mergeCell ref="B870:H870"/>
    <mergeCell ref="C871:D871"/>
    <mergeCell ref="E871:F871"/>
    <mergeCell ref="G871:H871"/>
    <mergeCell ref="B896:J896"/>
    <mergeCell ref="I897:J897"/>
    <mergeCell ref="C874:D874"/>
    <mergeCell ref="E897:F897"/>
    <mergeCell ref="B1702:B1703"/>
    <mergeCell ref="B1704:B1705"/>
    <mergeCell ref="E1219:F1219"/>
    <mergeCell ref="B1215:M1215"/>
    <mergeCell ref="B1249:M1249"/>
    <mergeCell ref="B1312:M1312"/>
    <mergeCell ref="C1221:D1221"/>
    <mergeCell ref="E1221:F1221"/>
    <mergeCell ref="C1111:D1111"/>
    <mergeCell ref="E1111:F1111"/>
    <mergeCell ref="G1111:H1111"/>
    <mergeCell ref="I1111:J1111"/>
    <mergeCell ref="B1124:H1124"/>
    <mergeCell ref="C1125:D1125"/>
    <mergeCell ref="G1281:H1281"/>
    <mergeCell ref="I1281:J1281"/>
    <mergeCell ref="B1277:J1277"/>
    <mergeCell ref="G1238:H1238"/>
    <mergeCell ref="I1238:J1238"/>
    <mergeCell ref="B1189:J1189"/>
    <mergeCell ref="C1190:E1190"/>
    <mergeCell ref="C1238:D1238"/>
    <mergeCell ref="E1238:F1238"/>
    <mergeCell ref="C1255:D1255"/>
    <mergeCell ref="E1255:F1255"/>
    <mergeCell ref="G1255:H1255"/>
    <mergeCell ref="B1185:M1185"/>
    <mergeCell ref="B1629:M1629"/>
    <mergeCell ref="B1657:M1657"/>
    <mergeCell ref="B1662:B1663"/>
    <mergeCell ref="B1664:B1665"/>
    <mergeCell ref="B1660:B1661"/>
    <mergeCell ref="C1445:D1445"/>
    <mergeCell ref="C1446:D1446"/>
    <mergeCell ref="C1447:D1447"/>
    <mergeCell ref="C1448:D1448"/>
    <mergeCell ref="C1449:D1449"/>
    <mergeCell ref="C1450:D1450"/>
    <mergeCell ref="C1454:D1454"/>
    <mergeCell ref="C1455:D1455"/>
    <mergeCell ref="C1456:D1456"/>
    <mergeCell ref="C1457:D1457"/>
    <mergeCell ref="B1454:B1455"/>
    <mergeCell ref="B1456:B1457"/>
    <mergeCell ref="K1631:L1631"/>
    <mergeCell ref="G1504:H1504"/>
    <mergeCell ref="I1504:J1504"/>
    <mergeCell ref="B1444:B1445"/>
    <mergeCell ref="B1446:B1447"/>
    <mergeCell ref="G1631:H1631"/>
    <mergeCell ref="I1631:J1631"/>
    <mergeCell ref="B386:L386"/>
    <mergeCell ref="B410:L410"/>
    <mergeCell ref="C428:D428"/>
    <mergeCell ref="E428:F428"/>
    <mergeCell ref="C429:D429"/>
    <mergeCell ref="E429:F429"/>
    <mergeCell ref="G429:H429"/>
    <mergeCell ref="G428:H428"/>
    <mergeCell ref="I600:J600"/>
    <mergeCell ref="E600:F600"/>
    <mergeCell ref="G600:H600"/>
    <mergeCell ref="B580:M580"/>
    <mergeCell ref="C585:D585"/>
    <mergeCell ref="E585:F585"/>
    <mergeCell ref="C427:D427"/>
    <mergeCell ref="E427:F427"/>
    <mergeCell ref="G427:H427"/>
    <mergeCell ref="G399:H399"/>
    <mergeCell ref="B424:M424"/>
    <mergeCell ref="C555:E555"/>
    <mergeCell ref="F555:H555"/>
    <mergeCell ref="B552:L552"/>
    <mergeCell ref="B512:L512"/>
    <mergeCell ref="E491:F491"/>
    <mergeCell ref="G746:H746"/>
    <mergeCell ref="C745:D745"/>
    <mergeCell ref="C936:E936"/>
    <mergeCell ref="F936:H936"/>
    <mergeCell ref="C900:D900"/>
    <mergeCell ref="E900:F900"/>
    <mergeCell ref="G898:H898"/>
    <mergeCell ref="G730:H730"/>
    <mergeCell ref="G744:H744"/>
    <mergeCell ref="C857:D857"/>
    <mergeCell ref="E857:F857"/>
    <mergeCell ref="G857:H857"/>
    <mergeCell ref="C840:D840"/>
    <mergeCell ref="E746:F746"/>
    <mergeCell ref="E745:F745"/>
    <mergeCell ref="G745:H745"/>
    <mergeCell ref="C746:D746"/>
    <mergeCell ref="E854:F854"/>
    <mergeCell ref="G854:H854"/>
    <mergeCell ref="G897:H897"/>
    <mergeCell ref="G874:H874"/>
    <mergeCell ref="C897:D897"/>
    <mergeCell ref="C872:D872"/>
    <mergeCell ref="E872:F872"/>
    <mergeCell ref="I900:J900"/>
    <mergeCell ref="G900:H900"/>
    <mergeCell ref="C899:D899"/>
    <mergeCell ref="I898:J898"/>
    <mergeCell ref="I899:J899"/>
    <mergeCell ref="E899:F899"/>
    <mergeCell ref="G899:H899"/>
    <mergeCell ref="C965:D965"/>
    <mergeCell ref="E965:F965"/>
    <mergeCell ref="G965:H965"/>
    <mergeCell ref="B961:M961"/>
    <mergeCell ref="B935:J935"/>
    <mergeCell ref="B1187:M1187"/>
    <mergeCell ref="C983:D983"/>
    <mergeCell ref="I983:J983"/>
    <mergeCell ref="E983:F983"/>
    <mergeCell ref="G983:H983"/>
    <mergeCell ref="C982:D982"/>
    <mergeCell ref="E1125:F1125"/>
    <mergeCell ref="G1125:H1125"/>
    <mergeCell ref="C1094:D1094"/>
    <mergeCell ref="E1094:F1094"/>
    <mergeCell ref="G1094:H1094"/>
    <mergeCell ref="I1108:J1108"/>
    <mergeCell ref="C1027:D1027"/>
    <mergeCell ref="E1027:F1027"/>
    <mergeCell ref="G1027:H1027"/>
    <mergeCell ref="I1027:J1027"/>
    <mergeCell ref="F1063:H1063"/>
    <mergeCell ref="B1090:H1090"/>
    <mergeCell ref="B1062:J1062"/>
    <mergeCell ref="I1024:J1024"/>
    <mergeCell ref="B1023:J1023"/>
    <mergeCell ref="I982:J982"/>
    <mergeCell ref="C1128:D1128"/>
    <mergeCell ref="C1108:D1108"/>
  </mergeCells>
  <phoneticPr fontId="3" type="noConversion"/>
  <conditionalFormatting sqref="C414:L416 C399:J400 C382:L385 E367:H376 D368:D376 C367:C376 C387:L394 C521:L548 C460:L485 C486:K486 M486 C419:L423 M423">
    <cfRule type="cellIs" dxfId="102" priority="300" stopIfTrue="1" operator="lessThanOrEqual">
      <formula>0</formula>
    </cfRule>
    <cfRule type="cellIs" dxfId="101" priority="301" stopIfTrue="1" operator="greaterThanOrEqual">
      <formula>0</formula>
    </cfRule>
  </conditionalFormatting>
  <conditionalFormatting sqref="C517:L518 C492:J492 C455:L458 E430:H439 D431:D439 C430:C439">
    <cfRule type="cellIs" dxfId="100" priority="244" stopIfTrue="1" operator="lessThanOrEqual">
      <formula>0</formula>
    </cfRule>
    <cfRule type="cellIs" dxfId="99" priority="245" stopIfTrue="1" operator="greaterThanOrEqual">
      <formula>0</formula>
    </cfRule>
  </conditionalFormatting>
  <conditionalFormatting sqref="C1002:E1008 I1002:L1008">
    <cfRule type="cellIs" dxfId="98" priority="182" stopIfTrue="1" operator="lessThanOrEqual">
      <formula>0</formula>
    </cfRule>
    <cfRule type="cellIs" dxfId="97" priority="183" stopIfTrue="1" operator="greaterThanOrEqual">
      <formula>0</formula>
    </cfRule>
  </conditionalFormatting>
  <conditionalFormatting sqref="C968:E974 I968:L974">
    <cfRule type="cellIs" dxfId="96" priority="196" stopIfTrue="1" operator="lessThanOrEqual">
      <formula>0</formula>
    </cfRule>
    <cfRule type="cellIs" dxfId="95" priority="197" stopIfTrue="1" operator="greaterThanOrEqual">
      <formula>0</formula>
    </cfRule>
  </conditionalFormatting>
  <conditionalFormatting sqref="C1129:E1135 I1129:L1135">
    <cfRule type="cellIs" dxfId="94" priority="174" stopIfTrue="1" operator="lessThanOrEqual">
      <formula>0</formula>
    </cfRule>
    <cfRule type="cellIs" dxfId="93" priority="175" stopIfTrue="1" operator="greaterThanOrEqual">
      <formula>0</formula>
    </cfRule>
  </conditionalFormatting>
  <conditionalFormatting sqref="C841:E847 I841:L847">
    <cfRule type="cellIs" dxfId="92" priority="142" stopIfTrue="1" operator="lessThanOrEqual">
      <formula>0</formula>
    </cfRule>
    <cfRule type="cellIs" dxfId="91" priority="143" stopIfTrue="1" operator="greaterThanOrEqual">
      <formula>0</formula>
    </cfRule>
  </conditionalFormatting>
  <conditionalFormatting sqref="C586:C593 E586:E593 D587:D593 G586 I582:L593">
    <cfRule type="cellIs" dxfId="90" priority="160" stopIfTrue="1" operator="lessThanOrEqual">
      <formula>0</formula>
    </cfRule>
    <cfRule type="cellIs" dxfId="89" priority="161" stopIfTrue="1" operator="greaterThanOrEqual">
      <formula>0</formula>
    </cfRule>
  </conditionalFormatting>
  <conditionalFormatting sqref="C901:E905 I901:L905">
    <cfRule type="cellIs" dxfId="88" priority="130" stopIfTrue="1" operator="lessThanOrEqual">
      <formula>0</formula>
    </cfRule>
    <cfRule type="cellIs" dxfId="87" priority="131" stopIfTrue="1" operator="greaterThanOrEqual">
      <formula>0</formula>
    </cfRule>
  </conditionalFormatting>
  <conditionalFormatting sqref="C647:J647">
    <cfRule type="cellIs" dxfId="86" priority="122" stopIfTrue="1" operator="lessThanOrEqual">
      <formula>0</formula>
    </cfRule>
    <cfRule type="cellIs" dxfId="85" priority="123" stopIfTrue="1" operator="greaterThanOrEqual">
      <formula>0</formula>
    </cfRule>
  </conditionalFormatting>
  <conditionalFormatting sqref="C603:J604">
    <cfRule type="cellIs" dxfId="84" priority="120" stopIfTrue="1" operator="lessThanOrEqual">
      <formula>0</formula>
    </cfRule>
    <cfRule type="cellIs" dxfId="83" priority="121" stopIfTrue="1" operator="greaterThanOrEqual">
      <formula>0</formula>
    </cfRule>
  </conditionalFormatting>
  <conditionalFormatting sqref="C621:H629">
    <cfRule type="cellIs" dxfId="82" priority="116" stopIfTrue="1" operator="lessThanOrEqual">
      <formula>0</formula>
    </cfRule>
    <cfRule type="cellIs" dxfId="81" priority="117" stopIfTrue="1" operator="greaterThanOrEqual">
      <formula>0</formula>
    </cfRule>
  </conditionalFormatting>
  <conditionalFormatting sqref="C875:E881 I875:L881">
    <cfRule type="cellIs" dxfId="80" priority="136" stopIfTrue="1" operator="lessThanOrEqual">
      <formula>0</formula>
    </cfRule>
    <cfRule type="cellIs" dxfId="79" priority="137" stopIfTrue="1" operator="greaterThanOrEqual">
      <formula>0</formula>
    </cfRule>
  </conditionalFormatting>
  <conditionalFormatting sqref="C714:E720 I714:L720">
    <cfRule type="cellIs" dxfId="78" priority="114" stopIfTrue="1" operator="lessThanOrEqual">
      <formula>0</formula>
    </cfRule>
    <cfRule type="cellIs" dxfId="77" priority="115" stopIfTrue="1" operator="greaterThanOrEqual">
      <formula>0</formula>
    </cfRule>
  </conditionalFormatting>
  <conditionalFormatting sqref="C774:J774">
    <cfRule type="cellIs" dxfId="76" priority="108" stopIfTrue="1" operator="lessThanOrEqual">
      <formula>0</formula>
    </cfRule>
    <cfRule type="cellIs" dxfId="75" priority="109" stopIfTrue="1" operator="greaterThanOrEqual">
      <formula>0</formula>
    </cfRule>
  </conditionalFormatting>
  <conditionalFormatting sqref="C731:J731">
    <cfRule type="cellIs" dxfId="74" priority="106" stopIfTrue="1" operator="lessThanOrEqual">
      <formula>0</formula>
    </cfRule>
    <cfRule type="cellIs" dxfId="73" priority="107" stopIfTrue="1" operator="greaterThanOrEqual">
      <formula>0</formula>
    </cfRule>
  </conditionalFormatting>
  <conditionalFormatting sqref="C748:H756">
    <cfRule type="cellIs" dxfId="72" priority="102" stopIfTrue="1" operator="lessThanOrEqual">
      <formula>0</formula>
    </cfRule>
    <cfRule type="cellIs" dxfId="71" priority="103" stopIfTrue="1" operator="greaterThanOrEqual">
      <formula>0</formula>
    </cfRule>
  </conditionalFormatting>
  <conditionalFormatting sqref="C491:J491">
    <cfRule type="cellIs" dxfId="70" priority="86" stopIfTrue="1" operator="lessThanOrEqual">
      <formula>0</formula>
    </cfRule>
    <cfRule type="cellIs" dxfId="69" priority="87" stopIfTrue="1" operator="greaterThanOrEqual">
      <formula>0</formula>
    </cfRule>
  </conditionalFormatting>
  <conditionalFormatting sqref="C516:L516">
    <cfRule type="cellIs" dxfId="68" priority="84" stopIfTrue="1" operator="lessThanOrEqual">
      <formula>0</formula>
    </cfRule>
    <cfRule type="cellIs" dxfId="67" priority="85" stopIfTrue="1" operator="greaterThanOrEqual">
      <formula>0</formula>
    </cfRule>
  </conditionalFormatting>
  <conditionalFormatting sqref="E620:H620 C620">
    <cfRule type="cellIs" dxfId="66" priority="78" stopIfTrue="1" operator="lessThanOrEqual">
      <formula>0</formula>
    </cfRule>
    <cfRule type="cellIs" dxfId="65" priority="79" stopIfTrue="1" operator="greaterThanOrEqual">
      <formula>0</formula>
    </cfRule>
  </conditionalFormatting>
  <conditionalFormatting sqref="E713:H713 C713">
    <cfRule type="cellIs" dxfId="64" priority="76" stopIfTrue="1" operator="lessThanOrEqual">
      <formula>0</formula>
    </cfRule>
    <cfRule type="cellIs" dxfId="63" priority="77" stopIfTrue="1" operator="greaterThanOrEqual">
      <formula>0</formula>
    </cfRule>
  </conditionalFormatting>
  <conditionalFormatting sqref="C840 E840 G840 I836:L840">
    <cfRule type="cellIs" dxfId="62" priority="74" stopIfTrue="1" operator="lessThanOrEqual">
      <formula>0</formula>
    </cfRule>
    <cfRule type="cellIs" dxfId="61" priority="75" stopIfTrue="1" operator="greaterThanOrEqual">
      <formula>0</formula>
    </cfRule>
  </conditionalFormatting>
  <conditionalFormatting sqref="C874 E874 G874 I870:L874">
    <cfRule type="cellIs" dxfId="60" priority="72" stopIfTrue="1" operator="lessThanOrEqual">
      <formula>0</formula>
    </cfRule>
    <cfRule type="cellIs" dxfId="59" priority="73" stopIfTrue="1" operator="greaterThanOrEqual">
      <formula>0</formula>
    </cfRule>
  </conditionalFormatting>
  <conditionalFormatting sqref="C967 E967 G967 I963:L967">
    <cfRule type="cellIs" dxfId="58" priority="70" stopIfTrue="1" operator="lessThanOrEqual">
      <formula>0</formula>
    </cfRule>
    <cfRule type="cellIs" dxfId="57" priority="71" stopIfTrue="1" operator="greaterThanOrEqual">
      <formula>0</formula>
    </cfRule>
  </conditionalFormatting>
  <conditionalFormatting sqref="C1001 E1001 G1001 I997:L1001">
    <cfRule type="cellIs" dxfId="56" priority="68" stopIfTrue="1" operator="lessThanOrEqual">
      <formula>0</formula>
    </cfRule>
    <cfRule type="cellIs" dxfId="55" priority="69" stopIfTrue="1" operator="greaterThanOrEqual">
      <formula>0</formula>
    </cfRule>
  </conditionalFormatting>
  <conditionalFormatting sqref="C1094 E1094 G1094 I1090:L1094">
    <cfRule type="cellIs" dxfId="54" priority="66" stopIfTrue="1" operator="lessThanOrEqual">
      <formula>0</formula>
    </cfRule>
    <cfRule type="cellIs" dxfId="53" priority="67" stopIfTrue="1" operator="greaterThanOrEqual">
      <formula>0</formula>
    </cfRule>
  </conditionalFormatting>
  <conditionalFormatting sqref="C1128 E1128 G1128 I1124:L1128">
    <cfRule type="cellIs" dxfId="52" priority="64" stopIfTrue="1" operator="lessThanOrEqual">
      <formula>0</formula>
    </cfRule>
    <cfRule type="cellIs" dxfId="51" priority="65" stopIfTrue="1" operator="greaterThanOrEqual">
      <formula>0</formula>
    </cfRule>
  </conditionalFormatting>
  <conditionalFormatting sqref="C1221 E1221 G1221 I1217:L1221">
    <cfRule type="cellIs" dxfId="50" priority="62" stopIfTrue="1" operator="lessThanOrEqual">
      <formula>0</formula>
    </cfRule>
    <cfRule type="cellIs" dxfId="49" priority="63" stopIfTrue="1" operator="greaterThanOrEqual">
      <formula>0</formula>
    </cfRule>
  </conditionalFormatting>
  <conditionalFormatting sqref="C1348 E1348 G1348 I1344:L1348">
    <cfRule type="cellIs" dxfId="48" priority="60" stopIfTrue="1" operator="lessThanOrEqual">
      <formula>0</formula>
    </cfRule>
    <cfRule type="cellIs" dxfId="47" priority="61" stopIfTrue="1" operator="greaterThanOrEqual">
      <formula>0</formula>
    </cfRule>
  </conditionalFormatting>
  <conditionalFormatting sqref="C646:J646">
    <cfRule type="cellIs" dxfId="46" priority="58" stopIfTrue="1" operator="lessThanOrEqual">
      <formula>0</formula>
    </cfRule>
    <cfRule type="cellIs" dxfId="45" priority="59" stopIfTrue="1" operator="greaterThanOrEqual">
      <formula>0</formula>
    </cfRule>
  </conditionalFormatting>
  <conditionalFormatting sqref="C730:J730">
    <cfRule type="cellIs" dxfId="44" priority="56" stopIfTrue="1" operator="lessThanOrEqual">
      <formula>0</formula>
    </cfRule>
    <cfRule type="cellIs" dxfId="43" priority="57" stopIfTrue="1" operator="greaterThanOrEqual">
      <formula>0</formula>
    </cfRule>
  </conditionalFormatting>
  <conditionalFormatting sqref="C773:J773">
    <cfRule type="cellIs" dxfId="42" priority="54" stopIfTrue="1" operator="lessThanOrEqual">
      <formula>0</formula>
    </cfRule>
    <cfRule type="cellIs" dxfId="41" priority="55" stopIfTrue="1" operator="greaterThanOrEqual">
      <formula>0</formula>
    </cfRule>
  </conditionalFormatting>
  <conditionalFormatting sqref="C857:J857">
    <cfRule type="cellIs" dxfId="40" priority="52" stopIfTrue="1" operator="lessThanOrEqual">
      <formula>0</formula>
    </cfRule>
    <cfRule type="cellIs" dxfId="39" priority="53" stopIfTrue="1" operator="greaterThanOrEqual">
      <formula>0</formula>
    </cfRule>
  </conditionalFormatting>
  <conditionalFormatting sqref="C900:J900">
    <cfRule type="cellIs" dxfId="38" priority="50" stopIfTrue="1" operator="lessThanOrEqual">
      <formula>0</formula>
    </cfRule>
    <cfRule type="cellIs" dxfId="37" priority="51" stopIfTrue="1" operator="greaterThanOrEqual">
      <formula>0</formula>
    </cfRule>
  </conditionalFormatting>
  <conditionalFormatting sqref="C984:J984">
    <cfRule type="cellIs" dxfId="36" priority="48" stopIfTrue="1" operator="lessThanOrEqual">
      <formula>0</formula>
    </cfRule>
    <cfRule type="cellIs" dxfId="35" priority="49" stopIfTrue="1" operator="greaterThanOrEqual">
      <formula>0</formula>
    </cfRule>
  </conditionalFormatting>
  <conditionalFormatting sqref="C1027:J1027">
    <cfRule type="cellIs" dxfId="34" priority="46" stopIfTrue="1" operator="lessThanOrEqual">
      <formula>0</formula>
    </cfRule>
    <cfRule type="cellIs" dxfId="33" priority="47" stopIfTrue="1" operator="greaterThanOrEqual">
      <formula>0</formula>
    </cfRule>
  </conditionalFormatting>
  <conditionalFormatting sqref="C1111:J1111">
    <cfRule type="cellIs" dxfId="32" priority="44" stopIfTrue="1" operator="lessThanOrEqual">
      <formula>0</formula>
    </cfRule>
    <cfRule type="cellIs" dxfId="31" priority="45" stopIfTrue="1" operator="greaterThanOrEqual">
      <formula>0</formula>
    </cfRule>
  </conditionalFormatting>
  <conditionalFormatting sqref="C1154:J1154">
    <cfRule type="cellIs" dxfId="30" priority="42" stopIfTrue="1" operator="lessThanOrEqual">
      <formula>0</formula>
    </cfRule>
    <cfRule type="cellIs" dxfId="29" priority="43" stopIfTrue="1" operator="greaterThanOrEqual">
      <formula>0</formula>
    </cfRule>
  </conditionalFormatting>
  <conditionalFormatting sqref="C1238:J1238">
    <cfRule type="cellIs" dxfId="28" priority="40" stopIfTrue="1" operator="lessThanOrEqual">
      <formula>0</formula>
    </cfRule>
    <cfRule type="cellIs" dxfId="27" priority="41" stopIfTrue="1" operator="greaterThanOrEqual">
      <formula>0</formula>
    </cfRule>
  </conditionalFormatting>
  <conditionalFormatting sqref="C1365:J1365">
    <cfRule type="cellIs" dxfId="26" priority="38" stopIfTrue="1" operator="lessThanOrEqual">
      <formula>0</formula>
    </cfRule>
    <cfRule type="cellIs" dxfId="25" priority="39" stopIfTrue="1" operator="greaterThanOrEqual">
      <formula>0</formula>
    </cfRule>
  </conditionalFormatting>
  <conditionalFormatting sqref="E747:H747 C747">
    <cfRule type="cellIs" dxfId="24" priority="36" stopIfTrue="1" operator="lessThanOrEqual">
      <formula>0</formula>
    </cfRule>
    <cfRule type="cellIs" dxfId="23" priority="37" stopIfTrue="1" operator="greaterThanOrEqual">
      <formula>0</formula>
    </cfRule>
  </conditionalFormatting>
  <conditionalFormatting sqref="B906:L909">
    <cfRule type="cellIs" dxfId="22" priority="34" stopIfTrue="1" operator="lessThanOrEqual">
      <formula>0</formula>
    </cfRule>
    <cfRule type="cellIs" dxfId="21" priority="35" stopIfTrue="1" operator="greaterThanOrEqual">
      <formula>0</formula>
    </cfRule>
  </conditionalFormatting>
  <conditionalFormatting sqref="C1282:J1282">
    <cfRule type="cellIs" dxfId="20" priority="32" stopIfTrue="1" operator="lessThanOrEqual">
      <formula>0</formula>
    </cfRule>
    <cfRule type="cellIs" dxfId="19" priority="33" stopIfTrue="1" operator="greaterThanOrEqual">
      <formula>0</formula>
    </cfRule>
  </conditionalFormatting>
  <conditionalFormatting sqref="C1256:H1264">
    <cfRule type="cellIs" dxfId="18" priority="30" stopIfTrue="1" operator="lessThanOrEqual">
      <formula>0</formula>
    </cfRule>
    <cfRule type="cellIs" dxfId="17" priority="31" stopIfTrue="1" operator="greaterThanOrEqual">
      <formula>0</formula>
    </cfRule>
  </conditionalFormatting>
  <conditionalFormatting sqref="C1281:J1281">
    <cfRule type="cellIs" dxfId="16" priority="28" stopIfTrue="1" operator="lessThanOrEqual">
      <formula>0</formula>
    </cfRule>
    <cfRule type="cellIs" dxfId="15" priority="29" stopIfTrue="1" operator="greaterThanOrEqual">
      <formula>0</formula>
    </cfRule>
  </conditionalFormatting>
  <conditionalFormatting sqref="E1255:H1255 C1255">
    <cfRule type="cellIs" dxfId="14" priority="26" stopIfTrue="1" operator="lessThanOrEqual">
      <formula>0</formula>
    </cfRule>
    <cfRule type="cellIs" dxfId="13" priority="27" stopIfTrue="1" operator="greaterThanOrEqual">
      <formula>0</formula>
    </cfRule>
  </conditionalFormatting>
  <conditionalFormatting sqref="C1409:J1409">
    <cfRule type="cellIs" dxfId="12" priority="24" stopIfTrue="1" operator="lessThanOrEqual">
      <formula>0</formula>
    </cfRule>
    <cfRule type="cellIs" dxfId="11" priority="25" stopIfTrue="1" operator="greaterThanOrEqual">
      <formula>0</formula>
    </cfRule>
  </conditionalFormatting>
  <conditionalFormatting sqref="C1383:H1391">
    <cfRule type="cellIs" dxfId="10" priority="22" stopIfTrue="1" operator="lessThanOrEqual">
      <formula>0</formula>
    </cfRule>
    <cfRule type="cellIs" dxfId="9" priority="23" stopIfTrue="1" operator="greaterThanOrEqual">
      <formula>0</formula>
    </cfRule>
  </conditionalFormatting>
  <conditionalFormatting sqref="C1408:J1408">
    <cfRule type="cellIs" dxfId="8" priority="20" stopIfTrue="1" operator="lessThanOrEqual">
      <formula>0</formula>
    </cfRule>
    <cfRule type="cellIs" dxfId="7" priority="21" stopIfTrue="1" operator="greaterThanOrEqual">
      <formula>0</formula>
    </cfRule>
  </conditionalFormatting>
  <conditionalFormatting sqref="E1382:H1382 C1382">
    <cfRule type="cellIs" dxfId="6" priority="18" stopIfTrue="1" operator="lessThanOrEqual">
      <formula>0</formula>
    </cfRule>
    <cfRule type="cellIs" dxfId="5" priority="19" stopIfTrue="1" operator="greaterThanOrEqual">
      <formula>0</formula>
    </cfRule>
  </conditionalFormatting>
  <conditionalFormatting sqref="N1446:N1447 K1447:L1447">
    <cfRule type="cellIs" dxfId="4" priority="16" stopIfTrue="1" operator="lessThanOrEqual">
      <formula>0</formula>
    </cfRule>
    <cfRule type="cellIs" dxfId="3" priority="17" stopIfTrue="1" operator="greaterThanOrEqual">
      <formula>0</formula>
    </cfRule>
  </conditionalFormatting>
  <conditionalFormatting sqref="G1444:G1457">
    <cfRule type="cellIs" dxfId="2" priority="1" operator="greaterThanOrEqual">
      <formula>0</formula>
    </cfRule>
  </conditionalFormatting>
  <conditionalFormatting sqref="G1444:G1457">
    <cfRule type="cellIs" dxfId="1" priority="2" stopIfTrue="1" operator="lessThanOrEqual">
      <formula>0</formula>
    </cfRule>
    <cfRule type="cellIs" dxfId="0" priority="3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2" orientation="portrait" r:id="rId1"/>
  <headerFooter alignWithMargins="0"/>
  <rowBreaks count="27" manualBreakCount="27">
    <brk id="114" max="16383" man="1"/>
    <brk id="236" max="16383" man="1"/>
    <brk id="297" max="16383" man="1"/>
    <brk id="360" max="16383" man="1"/>
    <brk id="423" max="16383" man="1"/>
    <brk id="486" max="16383" man="1"/>
    <brk id="549" max="16383" man="1"/>
    <brk id="613" max="16383" man="1"/>
    <brk id="676" max="16383" man="1"/>
    <brk id="740" max="16383" man="1"/>
    <brk id="803" max="16383" man="1"/>
    <brk id="867" max="16383" man="1"/>
    <brk id="930" max="16383" man="1"/>
    <brk id="994" max="16383" man="1"/>
    <brk id="1057" max="16383" man="1"/>
    <brk id="1121" max="16383" man="1"/>
    <brk id="1184" max="16383" man="1"/>
    <brk id="1248" max="16383" man="1"/>
    <brk id="1311" max="16383" man="1"/>
    <brk id="1375" max="16383" man="1"/>
    <brk id="1438" max="16383" man="1"/>
    <brk id="1501" max="16383" man="1"/>
    <brk id="1565" max="16383" man="1"/>
    <brk id="1628" max="16383" man="1"/>
    <brk id="1692" max="16383" man="1"/>
    <brk id="1756" max="16383" man="1"/>
    <brk id="18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Valentin Diez Martinez</cp:lastModifiedBy>
  <cp:lastPrinted>2021-10-19T08:26:25Z</cp:lastPrinted>
  <dcterms:created xsi:type="dcterms:W3CDTF">2011-10-19T11:12:35Z</dcterms:created>
  <dcterms:modified xsi:type="dcterms:W3CDTF">2021-10-20T06:36:44Z</dcterms:modified>
</cp:coreProperties>
</file>