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.xml" ContentType="application/vnd.openxmlformats-officedocument.drawingml.chartshapes+xml"/>
  <Override PartName="/xl/charts/chart52.xml" ContentType="application/vnd.openxmlformats-officedocument.drawingml.chart+xml"/>
  <Override PartName="/xl/drawings/drawing3.xml" ContentType="application/vnd.openxmlformats-officedocument.drawingml.chartshapes+xml"/>
  <Override PartName="/xl/charts/chart53.xml" ContentType="application/vnd.openxmlformats-officedocument.drawingml.chart+xml"/>
  <Override PartName="/xl/drawings/drawing4.xml" ContentType="application/vnd.openxmlformats-officedocument.drawingml.chartshapes+xml"/>
  <Override PartName="/xl/charts/chart54.xml" ContentType="application/vnd.openxmlformats-officedocument.drawingml.chart+xml"/>
  <Override PartName="/xl/drawings/drawing5.xml" ContentType="application/vnd.openxmlformats-officedocument.drawingml.chartshapes+xml"/>
  <Override PartName="/xl/charts/chart55.xml" ContentType="application/vnd.openxmlformats-officedocument.drawingml.chart+xml"/>
  <Override PartName="/xl/drawings/drawing6.xml" ContentType="application/vnd.openxmlformats-officedocument.drawingml.chartshapes+xml"/>
  <Override PartName="/xl/charts/chart56.xml" ContentType="application/vnd.openxmlformats-officedocument.drawingml.chart+xml"/>
  <Override PartName="/xl/drawings/drawing7.xml" ContentType="application/vnd.openxmlformats-officedocument.drawingml.chartshapes+xml"/>
  <Override PartName="/xl/charts/chart57.xml" ContentType="application/vnd.openxmlformats-officedocument.drawingml.chart+xml"/>
  <Override PartName="/xl/drawings/drawing8.xml" ContentType="application/vnd.openxmlformats-officedocument.drawingml.chartshape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9.xml" ContentType="application/vnd.openxmlformats-officedocument.drawingml.chartshapes+xml"/>
  <Override PartName="/xl/charts/chart60.xml" ContentType="application/vnd.openxmlformats-officedocument.drawingml.chart+xml"/>
  <Override PartName="/xl/drawings/drawing10.xml" ContentType="application/vnd.openxmlformats-officedocument.drawingml.chartshape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11.xml" ContentType="application/vnd.openxmlformats-officedocument.drawingml.chartshapes+xml"/>
  <Override PartName="/xl/charts/chart63.xml" ContentType="application/vnd.openxmlformats-officedocument.drawingml.chart+xml"/>
  <Override PartName="/xl/drawings/drawing12.xml" ContentType="application/vnd.openxmlformats-officedocument.drawingml.chartshapes+xml"/>
  <Override PartName="/xl/charts/chart64.xml" ContentType="application/vnd.openxmlformats-officedocument.drawingml.chart+xml"/>
  <Override PartName="/xl/drawings/drawing13.xml" ContentType="application/vnd.openxmlformats-officedocument.drawingml.chartshapes+xml"/>
  <Override PartName="/xl/charts/chart65.xml" ContentType="application/vnd.openxmlformats-officedocument.drawingml.chart+xml"/>
  <Override PartName="/xl/drawings/drawing14.xml" ContentType="application/vnd.openxmlformats-officedocument.drawingml.chartshapes+xml"/>
  <Override PartName="/xl/charts/chart66.xml" ContentType="application/vnd.openxmlformats-officedocument.drawingml.chart+xml"/>
  <Override PartName="/xl/drawings/drawing15.xml" ContentType="application/vnd.openxmlformats-officedocument.drawingml.chartshape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16.xml" ContentType="application/vnd.openxmlformats-officedocument.drawingml.chartshapes+xml"/>
  <Override PartName="/xl/charts/chart69.xml" ContentType="application/vnd.openxmlformats-officedocument.drawingml.chart+xml"/>
  <Override PartName="/xl/drawings/drawing17.xml" ContentType="application/vnd.openxmlformats-officedocument.drawingml.chartshapes+xml"/>
  <Override PartName="/xl/charts/chart70.xml" ContentType="application/vnd.openxmlformats-officedocument.drawingml.chart+xml"/>
  <Override PartName="/xl/drawings/drawing18.xml" ContentType="application/vnd.openxmlformats-officedocument.drawingml.chartshapes+xml"/>
  <Override PartName="/xl/charts/chart71.xml" ContentType="application/vnd.openxmlformats-officedocument.drawingml.chart+xml"/>
  <Override PartName="/xl/drawings/drawing19.xml" ContentType="application/vnd.openxmlformats-officedocument.drawingml.chartshapes+xml"/>
  <Override PartName="/xl/charts/chart72.xml" ContentType="application/vnd.openxmlformats-officedocument.drawingml.chart+xml"/>
  <Override PartName="/xl/drawings/drawing20.xml" ContentType="application/vnd.openxmlformats-officedocument.drawingml.chartshapes+xml"/>
  <Override PartName="/xl/charts/chart73.xml" ContentType="application/vnd.openxmlformats-officedocument.drawingml.chart+xml"/>
  <Override PartName="/xl/drawings/drawing21.xml" ContentType="application/vnd.openxmlformats-officedocument.drawingml.chartshapes+xml"/>
  <Override PartName="/xl/charts/chart74.xml" ContentType="application/vnd.openxmlformats-officedocument.drawingml.chart+xml"/>
  <Override PartName="/xl/drawings/drawing22.xml" ContentType="application/vnd.openxmlformats-officedocument.drawingml.chartshapes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drawings/drawing23.xml" ContentType="application/vnd.openxmlformats-officedocument.drawingml.chartshapes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24.xml" ContentType="application/vnd.openxmlformats-officedocument.drawingml.chartshapes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drawings/drawing25.xml" ContentType="application/vnd.openxmlformats-officedocument.drawingml.chartshapes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drawings/drawing26.xml" ContentType="application/vnd.openxmlformats-officedocument.drawingml.chartshapes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drawings/drawing27.xml" ContentType="application/vnd.openxmlformats-officedocument.drawingml.chartshapes+xml"/>
  <Override PartName="/xl/charts/chart127.xml" ContentType="application/vnd.openxmlformats-officedocument.drawingml.chart+xml"/>
  <Override PartName="/xl/drawings/drawing28.xml" ContentType="application/vnd.openxmlformats-officedocument.drawingml.chartshapes+xml"/>
  <Override PartName="/xl/charts/chart128.xml" ContentType="application/vnd.openxmlformats-officedocument.drawingml.chart+xml"/>
  <Override PartName="/xl/drawings/drawing29.xml" ContentType="application/vnd.openxmlformats-officedocument.drawingml.chartshapes+xml"/>
  <Override PartName="/xl/charts/chart129.xml" ContentType="application/vnd.openxmlformats-officedocument.drawingml.chart+xml"/>
  <Override PartName="/xl/drawings/drawing30.xml" ContentType="application/vnd.openxmlformats-officedocument.drawingml.chartshapes+xml"/>
  <Override PartName="/xl/charts/chart130.xml" ContentType="application/vnd.openxmlformats-officedocument.drawingml.chart+xml"/>
  <Override PartName="/xl/drawings/drawing31.xml" ContentType="application/vnd.openxmlformats-officedocument.drawingml.chartshapes+xml"/>
  <Override PartName="/xl/charts/chart131.xml" ContentType="application/vnd.openxmlformats-officedocument.drawingml.chart+xml"/>
  <Override PartName="/xl/drawings/drawing32.xml" ContentType="application/vnd.openxmlformats-officedocument.drawingml.chartshapes+xml"/>
  <Override PartName="/xl/charts/chart132.xml" ContentType="application/vnd.openxmlformats-officedocument.drawingml.chart+xml"/>
  <Override PartName="/xl/drawings/drawing33.xml" ContentType="application/vnd.openxmlformats-officedocument.drawingml.chartshapes+xml"/>
  <Override PartName="/xl/charts/chart133.xml" ContentType="application/vnd.openxmlformats-officedocument.drawingml.chart+xml"/>
  <Override PartName="/xl/drawings/drawing34.xml" ContentType="application/vnd.openxmlformats-officedocument.drawingml.chartshapes+xml"/>
  <Override PartName="/xl/charts/chart134.xml" ContentType="application/vnd.openxmlformats-officedocument.drawingml.chart+xml"/>
  <Override PartName="/xl/drawings/drawing35.xml" ContentType="application/vnd.openxmlformats-officedocument.drawingml.chartshapes+xml"/>
  <Override PartName="/xl/charts/chart135.xml" ContentType="application/vnd.openxmlformats-officedocument.drawingml.chart+xml"/>
  <Override PartName="/xl/drawings/drawing36.xml" ContentType="application/vnd.openxmlformats-officedocument.drawingml.chartshapes+xml"/>
  <Override PartName="/xl/charts/chart136.xml" ContentType="application/vnd.openxmlformats-officedocument.drawingml.chart+xml"/>
  <Override PartName="/xl/drawings/drawing37.xml" ContentType="application/vnd.openxmlformats-officedocument.drawingml.chartshapes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drawings/drawing38.xml" ContentType="application/vnd.openxmlformats-officedocument.drawingml.chartshapes+xml"/>
  <Override PartName="/xl/charts/chart154.xml" ContentType="application/vnd.openxmlformats-officedocument.drawingml.chart+xml"/>
  <Override PartName="/xl/drawings/drawing39.xml" ContentType="application/vnd.openxmlformats-officedocument.drawingml.chartshapes+xml"/>
  <Override PartName="/xl/charts/chart155.xml" ContentType="application/vnd.openxmlformats-officedocument.drawingml.chart+xml"/>
  <Override PartName="/xl/drawings/drawing40.xml" ContentType="application/vnd.openxmlformats-officedocument.drawingml.chartshapes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charts/chart187.xml" ContentType="application/vnd.openxmlformats-officedocument.drawingml.chart+xml"/>
  <Override PartName="/xl/charts/chart18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8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9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9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9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9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9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95.xml" ContentType="application/vnd.openxmlformats-officedocument.drawingml.chart+xml"/>
  <Override PartName="/xl/charts/chart196.xml" ContentType="application/vnd.openxmlformats-officedocument.drawingml.chart+xml"/>
  <Override PartName="/xl/charts/chart19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9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9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0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0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0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0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7.xml" ContentType="application/vnd.openxmlformats-officedocument.drawingml.chart+xml"/>
  <Override PartName="/xl/charts/chart20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1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1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1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1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1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1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1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1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22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22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22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22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22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22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22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22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22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22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23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23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23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23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23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23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23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23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23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23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24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24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24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24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24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24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24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24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24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24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25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25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25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25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25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25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25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25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25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25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26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26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26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26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26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26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26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26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26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26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27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27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27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27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27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27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27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27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27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27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28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28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28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28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28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28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28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28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28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28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29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29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29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29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29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29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29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29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29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29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30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30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30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30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30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30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30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30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30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30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31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31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31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31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31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31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31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31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31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31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32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32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32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32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32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32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charts/chart32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32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32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32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33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33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33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33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charts/chart33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33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33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33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33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drawings/drawing41.xml" ContentType="application/vnd.openxmlformats-officedocument.drawing+xml"/>
  <Override PartName="/xl/charts/chart339.xml" ContentType="application/vnd.openxmlformats-officedocument.drawingml.chart+xml"/>
  <Override PartName="/xl/charts/chart340.xml" ContentType="application/vnd.openxmlformats-officedocument.drawingml.chart+xml"/>
  <Override PartName="/xl/drawings/drawing42.xml" ContentType="application/vnd.openxmlformats-officedocument.drawing+xml"/>
  <Override PartName="/xl/charts/chart341.xml" ContentType="application/vnd.openxmlformats-officedocument.drawingml.chart+xml"/>
  <Override PartName="/xl/charts/chart342.xml" ContentType="application/vnd.openxmlformats-officedocument.drawingml.chart+xml"/>
  <Override PartName="/xl/charts/chart343.xml" ContentType="application/vnd.openxmlformats-officedocument.drawingml.chart+xml"/>
  <Override PartName="/xl/charts/chart344.xml" ContentType="application/vnd.openxmlformats-officedocument.drawingml.chart+xml"/>
  <Override PartName="/xl/charts/chart345.xml" ContentType="application/vnd.openxmlformats-officedocument.drawingml.chart+xml"/>
  <Override PartName="/xl/charts/chart346.xml" ContentType="application/vnd.openxmlformats-officedocument.drawingml.chart+xml"/>
  <Override PartName="/xl/charts/chart347.xml" ContentType="application/vnd.openxmlformats-officedocument.drawingml.chart+xml"/>
  <Override PartName="/xl/charts/chart348.xml" ContentType="application/vnd.openxmlformats-officedocument.drawingml.chart+xml"/>
  <Override PartName="/xl/charts/chart349.xml" ContentType="application/vnd.openxmlformats-officedocument.drawingml.chart+xml"/>
  <Override PartName="/xl/charts/chart350.xml" ContentType="application/vnd.openxmlformats-officedocument.drawingml.chart+xml"/>
  <Override PartName="/xl/charts/chart351.xml" ContentType="application/vnd.openxmlformats-officedocument.drawingml.chart+xml"/>
  <Override PartName="/xl/charts/chart352.xml" ContentType="application/vnd.openxmlformats-officedocument.drawingml.chart+xml"/>
  <Override PartName="/xl/charts/chart353.xml" ContentType="application/vnd.openxmlformats-officedocument.drawingml.chart+xml"/>
  <Override PartName="/xl/charts/chart354.xml" ContentType="application/vnd.openxmlformats-officedocument.drawingml.chart+xml"/>
  <Override PartName="/xl/charts/chart355.xml" ContentType="application/vnd.openxmlformats-officedocument.drawingml.chart+xml"/>
  <Override PartName="/xl/charts/chart356.xml" ContentType="application/vnd.openxmlformats-officedocument.drawingml.chart+xml"/>
  <Override PartName="/xl/charts/chart357.xml" ContentType="application/vnd.openxmlformats-officedocument.drawingml.chart+xml"/>
  <Override PartName="/xl/charts/chart358.xml" ContentType="application/vnd.openxmlformats-officedocument.drawingml.chart+xml"/>
  <Override PartName="/xl/drawings/drawing43.xml" ContentType="application/vnd.openxmlformats-officedocument.drawing+xml"/>
  <Override PartName="/xl/charts/chart359.xml" ContentType="application/vnd.openxmlformats-officedocument.drawingml.chart+xml"/>
  <Override PartName="/xl/drawings/drawing44.xml" ContentType="application/vnd.openxmlformats-officedocument.drawingml.chartshapes+xml"/>
  <Override PartName="/xl/charts/chart360.xml" ContentType="application/vnd.openxmlformats-officedocument.drawingml.chart+xml"/>
  <Override PartName="/xl/drawings/drawing45.xml" ContentType="application/vnd.openxmlformats-officedocument.drawingml.chartshapes+xml"/>
  <Override PartName="/xl/charts/chart361.xml" ContentType="application/vnd.openxmlformats-officedocument.drawingml.chart+xml"/>
  <Override PartName="/xl/drawings/drawing46.xml" ContentType="application/vnd.openxmlformats-officedocument.drawingml.chartshapes+xml"/>
  <Override PartName="/xl/charts/chart362.xml" ContentType="application/vnd.openxmlformats-officedocument.drawingml.chart+xml"/>
  <Override PartName="/xl/drawings/drawing47.xml" ContentType="application/vnd.openxmlformats-officedocument.drawingml.chartshapes+xml"/>
  <Override PartName="/xl/charts/chart363.xml" ContentType="application/vnd.openxmlformats-officedocument.drawingml.chart+xml"/>
  <Override PartName="/xl/drawings/drawing48.xml" ContentType="application/vnd.openxmlformats-officedocument.drawingml.chartshapes+xml"/>
  <Override PartName="/xl/charts/chart364.xml" ContentType="application/vnd.openxmlformats-officedocument.drawingml.chart+xml"/>
  <Override PartName="/xl/drawings/drawing49.xml" ContentType="application/vnd.openxmlformats-officedocument.drawingml.chartshapes+xml"/>
  <Override PartName="/xl/charts/chart365.xml" ContentType="application/vnd.openxmlformats-officedocument.drawingml.chart+xml"/>
  <Override PartName="/xl/drawings/drawing50.xml" ContentType="application/vnd.openxmlformats-officedocument.drawingml.chartshapes+xml"/>
  <Override PartName="/xl/charts/chart366.xml" ContentType="application/vnd.openxmlformats-officedocument.drawingml.chart+xml"/>
  <Override PartName="/xl/drawings/drawing51.xml" ContentType="application/vnd.openxmlformats-officedocument.drawingml.chartshapes+xml"/>
  <Override PartName="/xl/charts/chart367.xml" ContentType="application/vnd.openxmlformats-officedocument.drawingml.chart+xml"/>
  <Override PartName="/xl/drawings/drawing52.xml" ContentType="application/vnd.openxmlformats-officedocument.drawingml.chartshapes+xml"/>
  <Override PartName="/xl/charts/chart368.xml" ContentType="application/vnd.openxmlformats-officedocument.drawingml.chart+xml"/>
  <Override PartName="/xl/drawings/drawing53.xml" ContentType="application/vnd.openxmlformats-officedocument.drawingml.chartshapes+xml"/>
  <Override PartName="/xl/charts/chart369.xml" ContentType="application/vnd.openxmlformats-officedocument.drawingml.chart+xml"/>
  <Override PartName="/xl/drawings/drawing54.xml" ContentType="application/vnd.openxmlformats-officedocument.drawingml.chartshapes+xml"/>
  <Override PartName="/xl/charts/chart370.xml" ContentType="application/vnd.openxmlformats-officedocument.drawingml.chart+xml"/>
  <Override PartName="/xl/charts/chart371.xml" ContentType="application/vnd.openxmlformats-officedocument.drawingml.chart+xml"/>
  <Override PartName="/xl/drawings/drawing55.xml" ContentType="application/vnd.openxmlformats-officedocument.drawingml.chartshapes+xml"/>
  <Override PartName="/xl/charts/chart372.xml" ContentType="application/vnd.openxmlformats-officedocument.drawingml.chart+xml"/>
  <Override PartName="/xl/drawings/drawing56.xml" ContentType="application/vnd.openxmlformats-officedocument.drawingml.chartshapes+xml"/>
  <Override PartName="/xl/charts/chart373.xml" ContentType="application/vnd.openxmlformats-officedocument.drawingml.chart+xml"/>
  <Override PartName="/xl/charts/chart374.xml" ContentType="application/vnd.openxmlformats-officedocument.drawingml.chart+xml"/>
  <Override PartName="/xl/charts/chart375.xml" ContentType="application/vnd.openxmlformats-officedocument.drawingml.chart+xml"/>
  <Override PartName="/xl/charts/chart376.xml" ContentType="application/vnd.openxmlformats-officedocument.drawingml.chart+xml"/>
  <Override PartName="/xl/drawings/drawing57.xml" ContentType="application/vnd.openxmlformats-officedocument.drawingml.chartshapes+xml"/>
  <Override PartName="/xl/charts/chart377.xml" ContentType="application/vnd.openxmlformats-officedocument.drawingml.chart+xml"/>
  <Override PartName="/xl/charts/chart378.xml" ContentType="application/vnd.openxmlformats-officedocument.drawingml.chart+xml"/>
  <Override PartName="/xl/drawings/drawing58.xml" ContentType="application/vnd.openxmlformats-officedocument.drawingml.chartshapes+xml"/>
  <Override PartName="/xl/charts/chart379.xml" ContentType="application/vnd.openxmlformats-officedocument.drawingml.chart+xml"/>
  <Override PartName="/xl/charts/chart380.xml" ContentType="application/vnd.openxmlformats-officedocument.drawingml.chart+xml"/>
  <Override PartName="/xl/drawings/drawing59.xml" ContentType="application/vnd.openxmlformats-officedocument.drawingml.chartshapes+xml"/>
  <Override PartName="/xl/charts/chart381.xml" ContentType="application/vnd.openxmlformats-officedocument.drawingml.chart+xml"/>
  <Override PartName="/xl/charts/chart382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83.xml" ContentType="application/vnd.openxmlformats-officedocument.drawingml.chart+xml"/>
  <Override PartName="/xl/charts/chart384.xml" ContentType="application/vnd.openxmlformats-officedocument.drawingml.chart+xml"/>
  <Override PartName="/xl/charts/chart385.xml" ContentType="application/vnd.openxmlformats-officedocument.drawingml.chart+xml"/>
  <Override PartName="/xl/charts/chart386.xml" ContentType="application/vnd.openxmlformats-officedocument.drawingml.chart+xml"/>
  <Override PartName="/xl/charts/chart387.xml" ContentType="application/vnd.openxmlformats-officedocument.drawingml.chart+xml"/>
  <Override PartName="/xl/charts/chart388.xml" ContentType="application/vnd.openxmlformats-officedocument.drawingml.chart+xml"/>
  <Override PartName="/xl/charts/chart389.xml" ContentType="application/vnd.openxmlformats-officedocument.drawingml.chart+xml"/>
  <Override PartName="/xl/charts/chart390.xml" ContentType="application/vnd.openxmlformats-officedocument.drawingml.chart+xml"/>
  <Override PartName="/xl/charts/chart391.xml" ContentType="application/vnd.openxmlformats-officedocument.drawingml.chart+xml"/>
  <Override PartName="/xl/charts/chart392.xml" ContentType="application/vnd.openxmlformats-officedocument.drawingml.chart+xml"/>
  <Override PartName="/xl/charts/chart393.xml" ContentType="application/vnd.openxmlformats-officedocument.drawingml.chart+xml"/>
  <Override PartName="/xl/charts/chart394.xml" ContentType="application/vnd.openxmlformats-officedocument.drawingml.chart+xml"/>
  <Override PartName="/xl/charts/chart395.xml" ContentType="application/vnd.openxmlformats-officedocument.drawingml.chart+xml"/>
  <Override PartName="/xl/charts/chart396.xml" ContentType="application/vnd.openxmlformats-officedocument.drawingml.chart+xml"/>
  <Override PartName="/xl/charts/chart397.xml" ContentType="application/vnd.openxmlformats-officedocument.drawingml.chart+xml"/>
  <Override PartName="/xl/charts/chart398.xml" ContentType="application/vnd.openxmlformats-officedocument.drawingml.chart+xml"/>
  <Override PartName="/xl/charts/chart399.xml" ContentType="application/vnd.openxmlformats-officedocument.drawingml.chart+xml"/>
  <Override PartName="/xl/charts/chart400.xml" ContentType="application/vnd.openxmlformats-officedocument.drawingml.chart+xml"/>
  <Override PartName="/xl/charts/chart401.xml" ContentType="application/vnd.openxmlformats-officedocument.drawingml.chart+xml"/>
  <Override PartName="/xl/charts/chart402.xml" ContentType="application/vnd.openxmlformats-officedocument.drawingml.chart+xml"/>
  <Override PartName="/xl/charts/chart403.xml" ContentType="application/vnd.openxmlformats-officedocument.drawingml.chart+xml"/>
  <Override PartName="/xl/charts/chart404.xml" ContentType="application/vnd.openxmlformats-officedocument.drawingml.chart+xml"/>
  <Override PartName="/xl/drawings/drawing62.xml" ContentType="application/vnd.openxmlformats-officedocument.drawing+xml"/>
  <Override PartName="/xl/charts/chart405.xml" ContentType="application/vnd.openxmlformats-officedocument.drawingml.chart+xml"/>
  <Override PartName="/xl/charts/chart406.xml" ContentType="application/vnd.openxmlformats-officedocument.drawingml.chart+xml"/>
  <Override PartName="/xl/charts/chart407.xml" ContentType="application/vnd.openxmlformats-officedocument.drawingml.chart+xml"/>
  <Override PartName="/xl/charts/chart408.xml" ContentType="application/vnd.openxmlformats-officedocument.drawingml.chart+xml"/>
  <Override PartName="/xl/charts/chart409.xml" ContentType="application/vnd.openxmlformats-officedocument.drawingml.chart+xml"/>
  <Override PartName="/xl/charts/chart410.xml" ContentType="application/vnd.openxmlformats-officedocument.drawingml.chart+xml"/>
  <Override PartName="/xl/drawings/drawing63.xml" ContentType="application/vnd.openxmlformats-officedocument.drawing+xml"/>
  <Override PartName="/xl/charts/chart411.xml" ContentType="application/vnd.openxmlformats-officedocument.drawingml.chart+xml"/>
  <Override PartName="/xl/charts/chart412.xml" ContentType="application/vnd.openxmlformats-officedocument.drawingml.chart+xml"/>
  <Override PartName="/xl/drawings/drawing64.xml" ContentType="application/vnd.openxmlformats-officedocument.drawing+xml"/>
  <Override PartName="/xl/charts/chart413.xml" ContentType="application/vnd.openxmlformats-officedocument.drawingml.chart+xml"/>
  <Override PartName="/xl/charts/chart414.xml" ContentType="application/vnd.openxmlformats-officedocument.drawingml.chart+xml"/>
  <Override PartName="/xl/charts/chart415.xml" ContentType="application/vnd.openxmlformats-officedocument.drawingml.chart+xml"/>
  <Override PartName="/xl/charts/chart416.xml" ContentType="application/vnd.openxmlformats-officedocument.drawingml.chart+xml"/>
  <Override PartName="/xl/charts/chart417.xml" ContentType="application/vnd.openxmlformats-officedocument.drawingml.chart+xml"/>
  <Override PartName="/xl/charts/chart418.xml" ContentType="application/vnd.openxmlformats-officedocument.drawingml.chart+xml"/>
  <Override PartName="/xl/charts/chart419.xml" ContentType="application/vnd.openxmlformats-officedocument.drawingml.chart+xml"/>
  <Override PartName="/xl/charts/chart420.xml" ContentType="application/vnd.openxmlformats-officedocument.drawingml.chart+xml"/>
  <Override PartName="/xl/charts/chart421.xml" ContentType="application/vnd.openxmlformats-officedocument.drawingml.chart+xml"/>
  <Override PartName="/xl/charts/chart422.xml" ContentType="application/vnd.openxmlformats-officedocument.drawingml.chart+xml"/>
  <Override PartName="/xl/charts/chart423.xml" ContentType="application/vnd.openxmlformats-officedocument.drawingml.chart+xml"/>
  <Override PartName="/xl/charts/chart424.xml" ContentType="application/vnd.openxmlformats-officedocument.drawingml.chart+xml"/>
  <Override PartName="/xl/charts/chart425.xml" ContentType="application/vnd.openxmlformats-officedocument.drawingml.chart+xml"/>
  <Override PartName="/xl/charts/chart426.xml" ContentType="application/vnd.openxmlformats-officedocument.drawingml.chart+xml"/>
  <Override PartName="/xl/charts/chart427.xml" ContentType="application/vnd.openxmlformats-officedocument.drawingml.chart+xml"/>
  <Override PartName="/xl/charts/chart428.xml" ContentType="application/vnd.openxmlformats-officedocument.drawingml.chart+xml"/>
  <Override PartName="/xl/charts/chart429.xml" ContentType="application/vnd.openxmlformats-officedocument.drawingml.chart+xml"/>
  <Override PartName="/xl/charts/chart430.xml" ContentType="application/vnd.openxmlformats-officedocument.drawingml.chart+xml"/>
  <Override PartName="/xl/charts/chart431.xml" ContentType="application/vnd.openxmlformats-officedocument.drawingml.chart+xml"/>
  <Override PartName="/xl/charts/chart432.xml" ContentType="application/vnd.openxmlformats-officedocument.drawingml.chart+xml"/>
  <Override PartName="/xl/drawings/drawing65.xml" ContentType="application/vnd.openxmlformats-officedocument.drawing+xml"/>
  <Override PartName="/xl/charts/chart433.xml" ContentType="application/vnd.openxmlformats-officedocument.drawingml.chart+xml"/>
  <Override PartName="/xl/charts/chart434.xml" ContentType="application/vnd.openxmlformats-officedocument.drawingml.chart+xml"/>
  <Override PartName="/xl/drawings/drawing66.xml" ContentType="application/vnd.openxmlformats-officedocument.drawing+xml"/>
  <Override PartName="/xl/charts/chart435.xml" ContentType="application/vnd.openxmlformats-officedocument.drawingml.chart+xml"/>
  <Override PartName="/xl/charts/chart436.xml" ContentType="application/vnd.openxmlformats-officedocument.drawingml.chart+xml"/>
  <Override PartName="/xl/drawings/drawing67.xml" ContentType="application/vnd.openxmlformats-officedocument.drawing+xml"/>
  <Override PartName="/xl/charts/chart437.xml" ContentType="application/vnd.openxmlformats-officedocument.drawingml.chart+xml"/>
  <Override PartName="/xl/charts/chart438.xml" ContentType="application/vnd.openxmlformats-officedocument.drawingml.chart+xml"/>
  <Override PartName="/xl/charts/chart439.xml" ContentType="application/vnd.openxmlformats-officedocument.drawingml.chart+xml"/>
  <Override PartName="/xl/charts/chart440.xml" ContentType="application/vnd.openxmlformats-officedocument.drawingml.chart+xml"/>
  <Override PartName="/xl/charts/chart441.xml" ContentType="application/vnd.openxmlformats-officedocument.drawingml.chart+xml"/>
  <Override PartName="/xl/charts/chart442.xml" ContentType="application/vnd.openxmlformats-officedocument.drawingml.chart+xml"/>
  <Override PartName="/xl/drawings/drawing68.xml" ContentType="application/vnd.openxmlformats-officedocument.drawing+xml"/>
  <Override PartName="/xl/charts/chart443.xml" ContentType="application/vnd.openxmlformats-officedocument.drawingml.chart+xml"/>
  <Override PartName="/xl/charts/chart444.xml" ContentType="application/vnd.openxmlformats-officedocument.drawingml.chart+xml"/>
  <Override PartName="/xl/charts/chart445.xml" ContentType="application/vnd.openxmlformats-officedocument.drawingml.chart+xml"/>
  <Override PartName="/xl/charts/chart446.xml" ContentType="application/vnd.openxmlformats-officedocument.drawingml.chart+xml"/>
  <Override PartName="/xl/drawings/drawing69.xml" ContentType="application/vnd.openxmlformats-officedocument.drawing+xml"/>
  <Override PartName="/xl/charts/chart447.xml" ContentType="application/vnd.openxmlformats-officedocument.drawingml.chart+xml"/>
  <Override PartName="/xl/charts/chart448.xml" ContentType="application/vnd.openxmlformats-officedocument.drawingml.chart+xml"/>
  <Override PartName="/xl/charts/chart449.xml" ContentType="application/vnd.openxmlformats-officedocument.drawingml.chart+xml"/>
  <Override PartName="/xl/charts/chart450.xml" ContentType="application/vnd.openxmlformats-officedocument.drawingml.chart+xml"/>
  <Override PartName="/xl/charts/chart451.xml" ContentType="application/vnd.openxmlformats-officedocument.drawingml.chart+xml"/>
  <Override PartName="/xl/charts/chart452.xml" ContentType="application/vnd.openxmlformats-officedocument.drawingml.chart+xml"/>
  <Override PartName="/xl/charts/chart453.xml" ContentType="application/vnd.openxmlformats-officedocument.drawingml.chart+xml"/>
  <Override PartName="/xl/charts/chart454.xml" ContentType="application/vnd.openxmlformats-officedocument.drawingml.chart+xml"/>
  <Override PartName="/xl/charts/chart455.xml" ContentType="application/vnd.openxmlformats-officedocument.drawingml.chart+xml"/>
  <Override PartName="/xl/charts/chart456.xml" ContentType="application/vnd.openxmlformats-officedocument.drawingml.chart+xml"/>
  <Override PartName="/xl/charts/chart457.xml" ContentType="application/vnd.openxmlformats-officedocument.drawingml.chart+xml"/>
  <Override PartName="/xl/charts/chart458.xml" ContentType="application/vnd.openxmlformats-officedocument.drawingml.chart+xml"/>
  <Override PartName="/xl/drawings/drawing70.xml" ContentType="application/vnd.openxmlformats-officedocument.drawing+xml"/>
  <Override PartName="/xl/charts/chart459.xml" ContentType="application/vnd.openxmlformats-officedocument.drawingml.chart+xml"/>
  <Override PartName="/xl/charts/chart460.xml" ContentType="application/vnd.openxmlformats-officedocument.drawingml.chart+xml"/>
  <Override PartName="/xl/drawings/drawing71.xml" ContentType="application/vnd.openxmlformats-officedocument.drawing+xml"/>
  <Override PartName="/xl/charts/chart461.xml" ContentType="application/vnd.openxmlformats-officedocument.drawingml.chart+xml"/>
  <Override PartName="/xl/charts/chart462.xml" ContentType="application/vnd.openxmlformats-officedocument.drawingml.chart+xml"/>
  <Override PartName="/xl/charts/chart463.xml" ContentType="application/vnd.openxmlformats-officedocument.drawingml.chart+xml"/>
  <Override PartName="/xl/charts/chart464.xml" ContentType="application/vnd.openxmlformats-officedocument.drawingml.chart+xml"/>
  <Override PartName="/xl/charts/chart465.xml" ContentType="application/vnd.openxmlformats-officedocument.drawingml.chart+xml"/>
  <Override PartName="/xl/charts/chart466.xml" ContentType="application/vnd.openxmlformats-officedocument.drawingml.chart+xml"/>
  <Override PartName="/xl/drawings/drawing72.xml" ContentType="application/vnd.openxmlformats-officedocument.drawing+xml"/>
  <Override PartName="/xl/charts/chart467.xml" ContentType="application/vnd.openxmlformats-officedocument.drawingml.chart+xml"/>
  <Override PartName="/xl/charts/chart468.xml" ContentType="application/vnd.openxmlformats-officedocument.drawingml.chart+xml"/>
  <Override PartName="/xl/charts/chart469.xml" ContentType="application/vnd.openxmlformats-officedocument.drawingml.chart+xml"/>
  <Override PartName="/xl/charts/chart470.xml" ContentType="application/vnd.openxmlformats-officedocument.drawingml.chart+xml"/>
  <Override PartName="/xl/charts/chart471.xml" ContentType="application/vnd.openxmlformats-officedocument.drawingml.chart+xml"/>
  <Override PartName="/xl/charts/chart472.xml" ContentType="application/vnd.openxmlformats-officedocument.drawingml.chart+xml"/>
  <Override PartName="/xl/charts/chart473.xml" ContentType="application/vnd.openxmlformats-officedocument.drawingml.chart+xml"/>
  <Override PartName="/xl/charts/chart474.xml" ContentType="application/vnd.openxmlformats-officedocument.drawingml.chart+xml"/>
  <Override PartName="/xl/charts/chart475.xml" ContentType="application/vnd.openxmlformats-officedocument.drawingml.chart+xml"/>
  <Override PartName="/xl/charts/chart476.xml" ContentType="application/vnd.openxmlformats-officedocument.drawingml.chart+xml"/>
  <Override PartName="/xl/charts/chart477.xml" ContentType="application/vnd.openxmlformats-officedocument.drawingml.chart+xml"/>
  <Override PartName="/xl/charts/chart478.xml" ContentType="application/vnd.openxmlformats-officedocument.drawingml.chart+xml"/>
  <Override PartName="/xl/charts/chart479.xml" ContentType="application/vnd.openxmlformats-officedocument.drawingml.chart+xml"/>
  <Override PartName="/xl/charts/chart480.xml" ContentType="application/vnd.openxmlformats-officedocument.drawingml.chart+xml"/>
  <Override PartName="/xl/charts/chart48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1.- SECCION ESTUDIOS TURISTICOS\4.- BOLETÍN DE COYUNTURA TURISTICA\AÑO 2025\BOLETINES\BOLETÍN ANUAL\"/>
    </mc:Choice>
  </mc:AlternateContent>
  <xr:revisionPtr revIDLastSave="0" documentId="13_ncr:1_{02A6570F-A8F3-4FE7-AC34-94E0C800EF56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ANUAL" sheetId="7" r:id="rId1"/>
    <sheet name="M.V. CyL" sheetId="8" state="hidden" r:id="rId2"/>
    <sheet name="M.V. PROV" sheetId="9" state="hidden" r:id="rId3"/>
    <sheet name="M.V. Y P. MESES" sheetId="10" state="hidden" r:id="rId4"/>
    <sheet name="M.V. TIPO ALOJ." sheetId="11" state="hidden" r:id="rId5"/>
    <sheet name="M.V. PROC" sheetId="12" state="hidden" r:id="rId6"/>
    <sheet name="EV. Nº ESTABL. Y PLAZAS" sheetId="13" state="hidden" r:id="rId7"/>
    <sheet name="EV. ESTABL. Y PZAS. X PROV" sheetId="14" state="hidden" r:id="rId8"/>
    <sheet name="EV. ESTABL. Y PZAS. X T.A." sheetId="15" state="hidden" r:id="rId9"/>
    <sheet name="REST." sheetId="16" state="hidden" r:id="rId10"/>
    <sheet name="GASTO" sheetId="17" state="hidden" r:id="rId11"/>
    <sheet name="GASTO X PROV" sheetId="18" state="hidden" r:id="rId12"/>
    <sheet name="GASTO X MESES" sheetId="19" state="hidden" r:id="rId13"/>
    <sheet name="GASTO X T.A." sheetId="20" state="hidden" r:id="rId14"/>
    <sheet name="EMPLEO" sheetId="21" state="hidden" r:id="rId15"/>
    <sheet name="EMPLEO X PROV." sheetId="22" state="hidden" r:id="rId16"/>
    <sheet name="DEMANDA ANUAL" sheetId="23" state="hidden" r:id="rId17"/>
  </sheets>
  <externalReferences>
    <externalReference r:id="rId18"/>
  </externalReferences>
  <definedNames>
    <definedName name="_xlnm.Print_Area" localSheetId="0">ANUAL!$A$1:$N$3431</definedName>
    <definedName name="_xlnm.Print_Area" localSheetId="12">'GASTO X MESES'!$A$1:$E$105</definedName>
    <definedName name="_xlnm.Print_Area" localSheetId="2">'M.V. PROV'!$A$1:$N$492</definedName>
    <definedName name="_xlnm.Print_Area" localSheetId="3">'M.V. Y P. MESES'!$A$1:$P$219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" i="22" l="1"/>
  <c r="C18" i="20" l="1"/>
  <c r="C78" i="19"/>
  <c r="E78" i="19"/>
  <c r="F78" i="19"/>
  <c r="G78" i="19"/>
  <c r="E79" i="19"/>
  <c r="F79" i="19"/>
  <c r="G79" i="19"/>
  <c r="E80" i="19"/>
  <c r="F80" i="19"/>
  <c r="G80" i="19"/>
  <c r="E81" i="19"/>
  <c r="F81" i="19"/>
  <c r="G81" i="19"/>
  <c r="E82" i="19"/>
  <c r="F82" i="19"/>
  <c r="G82" i="19"/>
  <c r="E83" i="19"/>
  <c r="F83" i="19"/>
  <c r="G83" i="19"/>
  <c r="E84" i="19"/>
  <c r="F84" i="19"/>
  <c r="G84" i="19"/>
  <c r="E85" i="19"/>
  <c r="F85" i="19"/>
  <c r="G85" i="19"/>
  <c r="H78" i="19"/>
  <c r="I78" i="19"/>
  <c r="J78" i="19"/>
  <c r="H79" i="19"/>
  <c r="I79" i="19"/>
  <c r="J79" i="19"/>
  <c r="H80" i="19"/>
  <c r="I80" i="19"/>
  <c r="J80" i="19"/>
  <c r="H81" i="19"/>
  <c r="I81" i="19"/>
  <c r="J81" i="19"/>
  <c r="H82" i="19"/>
  <c r="I82" i="19"/>
  <c r="J82" i="19"/>
  <c r="H83" i="19"/>
  <c r="I83" i="19"/>
  <c r="J83" i="19"/>
  <c r="H84" i="19"/>
  <c r="I84" i="19"/>
  <c r="J84" i="19"/>
  <c r="H85" i="19"/>
  <c r="I85" i="19"/>
  <c r="J85" i="19"/>
  <c r="K50" i="18" l="1"/>
  <c r="K49" i="18"/>
  <c r="K51" i="18"/>
  <c r="K53" i="18"/>
  <c r="K54" i="18"/>
  <c r="K52" i="18"/>
  <c r="K55" i="18"/>
  <c r="F93" i="11"/>
  <c r="F92" i="11"/>
  <c r="F91" i="11"/>
  <c r="F90" i="11"/>
  <c r="F89" i="11"/>
  <c r="F88" i="11"/>
  <c r="C87" i="15" l="1"/>
  <c r="B1870" i="7" l="1"/>
  <c r="B1869" i="7"/>
  <c r="B1901" i="7"/>
  <c r="B1900" i="7"/>
  <c r="B471" i="15"/>
  <c r="B436" i="15"/>
  <c r="B396" i="15"/>
  <c r="B361" i="15"/>
  <c r="B23" i="15"/>
  <c r="B45" i="15"/>
  <c r="B113" i="15"/>
  <c r="B135" i="15"/>
  <c r="B157" i="15"/>
  <c r="B179" i="15"/>
  <c r="B212" i="15"/>
  <c r="B247" i="15"/>
  <c r="K20" i="22"/>
  <c r="K21" i="22"/>
  <c r="J21" i="22"/>
  <c r="D2558" i="7"/>
  <c r="D2559" i="7"/>
  <c r="D2560" i="7"/>
  <c r="D2561" i="7"/>
  <c r="D2562" i="7"/>
  <c r="D2563" i="7"/>
  <c r="D2557" i="7"/>
  <c r="D2543" i="7"/>
  <c r="D2544" i="7"/>
  <c r="D2545" i="7"/>
  <c r="D2546" i="7"/>
  <c r="D2547" i="7"/>
  <c r="D2548" i="7"/>
  <c r="D2542" i="7"/>
  <c r="F569" i="20" l="1"/>
  <c r="F570" i="20"/>
  <c r="F571" i="20"/>
  <c r="F572" i="20"/>
  <c r="F573" i="20"/>
  <c r="F574" i="20"/>
  <c r="F568" i="20"/>
  <c r="E569" i="20"/>
  <c r="E570" i="20"/>
  <c r="E571" i="20"/>
  <c r="E572" i="20"/>
  <c r="E573" i="20"/>
  <c r="E574" i="20"/>
  <c r="E568" i="20"/>
  <c r="D569" i="20"/>
  <c r="D570" i="20"/>
  <c r="D571" i="20"/>
  <c r="D572" i="20"/>
  <c r="D573" i="20"/>
  <c r="D574" i="20"/>
  <c r="D568" i="20"/>
  <c r="C569" i="20"/>
  <c r="C570" i="20"/>
  <c r="C571" i="20"/>
  <c r="C572" i="20"/>
  <c r="C573" i="20"/>
  <c r="C574" i="20"/>
  <c r="C568" i="20"/>
  <c r="B568" i="20"/>
  <c r="B474" i="20"/>
  <c r="B475" i="20"/>
  <c r="B476" i="20"/>
  <c r="B477" i="20"/>
  <c r="B478" i="20"/>
  <c r="B479" i="20"/>
  <c r="B473" i="20"/>
  <c r="B78" i="19" l="1"/>
  <c r="K142" i="18" l="1"/>
  <c r="K143" i="18"/>
  <c r="K144" i="18"/>
  <c r="K145" i="18"/>
  <c r="K146" i="18"/>
  <c r="K147" i="18"/>
  <c r="K141" i="18"/>
  <c r="B15" i="17" l="1"/>
  <c r="D2564" i="7" l="1"/>
  <c r="D15" i="17"/>
  <c r="B46" i="17"/>
  <c r="D2549" i="7" s="1"/>
  <c r="L610" i="11" l="1"/>
  <c r="L607" i="11"/>
  <c r="L525" i="11"/>
  <c r="L522" i="11"/>
  <c r="L440" i="11"/>
  <c r="L437" i="11"/>
  <c r="L355" i="11"/>
  <c r="L352" i="11"/>
  <c r="L267" i="11"/>
  <c r="L180" i="11"/>
  <c r="L177" i="11"/>
  <c r="L91" i="11"/>
  <c r="L88" i="11"/>
  <c r="C45" i="15"/>
  <c r="C23" i="15"/>
  <c r="C545" i="15"/>
  <c r="C510" i="15"/>
  <c r="C471" i="15"/>
  <c r="C436" i="15"/>
  <c r="C396" i="15"/>
  <c r="C361" i="15"/>
  <c r="D318" i="15"/>
  <c r="E318" i="15"/>
  <c r="C318" i="15"/>
  <c r="B318" i="15"/>
  <c r="D283" i="15"/>
  <c r="E283" i="15"/>
  <c r="C283" i="15"/>
  <c r="B283" i="15"/>
  <c r="C247" i="15"/>
  <c r="C212" i="15"/>
  <c r="C157" i="15"/>
  <c r="C113" i="15"/>
  <c r="C135" i="15"/>
  <c r="C61" i="16" l="1"/>
  <c r="C19" i="16"/>
  <c r="D9" i="10"/>
  <c r="D10" i="10"/>
  <c r="D11" i="10"/>
  <c r="D12" i="10"/>
  <c r="D13" i="10"/>
  <c r="D14" i="10"/>
  <c r="O62" i="8" l="1"/>
  <c r="O58" i="8"/>
  <c r="O59" i="8"/>
  <c r="O60" i="8"/>
  <c r="O56" i="8"/>
  <c r="O57" i="8"/>
  <c r="O55" i="8"/>
  <c r="L22" i="8" l="1"/>
  <c r="L23" i="8"/>
  <c r="L24" i="8"/>
  <c r="L25" i="8"/>
  <c r="L26" i="8"/>
  <c r="L27" i="8"/>
  <c r="B82" i="22"/>
  <c r="B81" i="22"/>
  <c r="B80" i="22"/>
  <c r="B79" i="22"/>
  <c r="B78" i="22"/>
  <c r="B77" i="22"/>
  <c r="B76" i="22"/>
  <c r="B75" i="22"/>
  <c r="B74" i="22"/>
  <c r="B39" i="22"/>
  <c r="B38" i="22"/>
  <c r="B37" i="22"/>
  <c r="B36" i="22"/>
  <c r="B35" i="22"/>
  <c r="B34" i="22"/>
  <c r="B33" i="22"/>
  <c r="B32" i="22"/>
  <c r="B31" i="22"/>
  <c r="D14" i="15"/>
  <c r="B60" i="14"/>
  <c r="B19" i="14"/>
  <c r="B2593" i="7"/>
  <c r="C2593" i="7"/>
  <c r="D2593" i="7"/>
  <c r="E2593" i="7"/>
  <c r="F2593" i="7"/>
  <c r="G2593" i="7"/>
  <c r="H2593" i="7"/>
  <c r="I2593" i="7"/>
  <c r="J2593" i="7"/>
  <c r="B2594" i="7"/>
  <c r="C2594" i="7"/>
  <c r="D2594" i="7"/>
  <c r="E2594" i="7"/>
  <c r="F2594" i="7"/>
  <c r="G2594" i="7"/>
  <c r="H2594" i="7"/>
  <c r="I2594" i="7"/>
  <c r="J2594" i="7"/>
  <c r="B2595" i="7"/>
  <c r="C2595" i="7"/>
  <c r="D2595" i="7"/>
  <c r="E2595" i="7"/>
  <c r="F2595" i="7"/>
  <c r="G2595" i="7"/>
  <c r="H2595" i="7"/>
  <c r="I2595" i="7"/>
  <c r="J2595" i="7"/>
  <c r="B2596" i="7"/>
  <c r="C2596" i="7"/>
  <c r="D2596" i="7"/>
  <c r="E2596" i="7"/>
  <c r="F2596" i="7"/>
  <c r="G2596" i="7"/>
  <c r="H2596" i="7"/>
  <c r="I2596" i="7"/>
  <c r="J2596" i="7"/>
  <c r="B2597" i="7"/>
  <c r="C2597" i="7"/>
  <c r="D2597" i="7"/>
  <c r="E2597" i="7"/>
  <c r="F2597" i="7"/>
  <c r="G2597" i="7"/>
  <c r="H2597" i="7"/>
  <c r="I2597" i="7"/>
  <c r="J2597" i="7"/>
  <c r="A2593" i="7"/>
  <c r="A2594" i="7"/>
  <c r="A2595" i="7"/>
  <c r="A2596" i="7"/>
  <c r="A2597" i="7"/>
  <c r="B519" i="20"/>
  <c r="N658" i="20"/>
  <c r="A2598" i="7"/>
  <c r="A2592" i="7"/>
  <c r="B2926" i="7"/>
  <c r="C2926" i="7"/>
  <c r="D2926" i="7"/>
  <c r="E2926" i="7"/>
  <c r="F2926" i="7"/>
  <c r="G2926" i="7"/>
  <c r="H2926" i="7"/>
  <c r="I2926" i="7"/>
  <c r="J2926" i="7"/>
  <c r="K2926" i="7"/>
  <c r="L2926" i="7"/>
  <c r="M2926" i="7"/>
  <c r="B2927" i="7"/>
  <c r="C2927" i="7"/>
  <c r="D2927" i="7"/>
  <c r="E2927" i="7"/>
  <c r="F2927" i="7"/>
  <c r="G2927" i="7"/>
  <c r="H2927" i="7"/>
  <c r="I2927" i="7"/>
  <c r="J2927" i="7"/>
  <c r="K2927" i="7"/>
  <c r="L2927" i="7"/>
  <c r="M2927" i="7"/>
  <c r="B2928" i="7"/>
  <c r="C2928" i="7"/>
  <c r="D2928" i="7"/>
  <c r="E2928" i="7"/>
  <c r="F2928" i="7"/>
  <c r="G2928" i="7"/>
  <c r="H2928" i="7"/>
  <c r="I2928" i="7"/>
  <c r="J2928" i="7"/>
  <c r="K2928" i="7"/>
  <c r="L2928" i="7"/>
  <c r="M2928" i="7"/>
  <c r="B2929" i="7"/>
  <c r="C2929" i="7"/>
  <c r="D2929" i="7"/>
  <c r="E2929" i="7"/>
  <c r="F2929" i="7"/>
  <c r="G2929" i="7"/>
  <c r="H2929" i="7"/>
  <c r="I2929" i="7"/>
  <c r="J2929" i="7"/>
  <c r="K2929" i="7"/>
  <c r="L2929" i="7"/>
  <c r="M2929" i="7"/>
  <c r="B2930" i="7"/>
  <c r="C2930" i="7"/>
  <c r="D2930" i="7"/>
  <c r="E2930" i="7"/>
  <c r="F2930" i="7"/>
  <c r="G2930" i="7"/>
  <c r="H2930" i="7"/>
  <c r="I2930" i="7"/>
  <c r="J2930" i="7"/>
  <c r="K2930" i="7"/>
  <c r="L2930" i="7"/>
  <c r="M2930" i="7"/>
  <c r="B2931" i="7"/>
  <c r="C2931" i="7"/>
  <c r="D2931" i="7"/>
  <c r="E2931" i="7"/>
  <c r="F2931" i="7"/>
  <c r="G2931" i="7"/>
  <c r="H2931" i="7"/>
  <c r="I2931" i="7"/>
  <c r="J2931" i="7"/>
  <c r="K2931" i="7"/>
  <c r="L2931" i="7"/>
  <c r="M2931" i="7"/>
  <c r="B2932" i="7"/>
  <c r="C2932" i="7"/>
  <c r="D2932" i="7"/>
  <c r="E2932" i="7"/>
  <c r="F2932" i="7"/>
  <c r="G2932" i="7"/>
  <c r="H2932" i="7"/>
  <c r="I2932" i="7"/>
  <c r="J2932" i="7"/>
  <c r="K2932" i="7"/>
  <c r="L2932" i="7"/>
  <c r="M2932" i="7"/>
  <c r="A2927" i="7"/>
  <c r="A2928" i="7"/>
  <c r="A2929" i="7"/>
  <c r="A2930" i="7"/>
  <c r="A2931" i="7"/>
  <c r="A2932" i="7"/>
  <c r="A2926" i="7"/>
  <c r="C519" i="20"/>
  <c r="B377" i="20"/>
  <c r="B376" i="20"/>
  <c r="D562" i="20"/>
  <c r="C562" i="20"/>
  <c r="B562" i="20"/>
  <c r="D561" i="20"/>
  <c r="C561" i="20"/>
  <c r="B561" i="20"/>
  <c r="D560" i="20"/>
  <c r="C560" i="20"/>
  <c r="B560" i="20"/>
  <c r="D559" i="20"/>
  <c r="C559" i="20"/>
  <c r="B559" i="20"/>
  <c r="D558" i="20"/>
  <c r="C558" i="20"/>
  <c r="B558" i="20"/>
  <c r="D557" i="20"/>
  <c r="C557" i="20"/>
  <c r="B557" i="20"/>
  <c r="D556" i="20"/>
  <c r="C556" i="20"/>
  <c r="B556" i="20"/>
  <c r="D555" i="20"/>
  <c r="C555" i="20"/>
  <c r="B555" i="20"/>
  <c r="D550" i="20"/>
  <c r="C550" i="20"/>
  <c r="B550" i="20"/>
  <c r="D549" i="20"/>
  <c r="C549" i="20"/>
  <c r="B549" i="20"/>
  <c r="D548" i="20"/>
  <c r="C548" i="20"/>
  <c r="B548" i="20"/>
  <c r="D547" i="20"/>
  <c r="C547" i="20"/>
  <c r="B547" i="20"/>
  <c r="D546" i="20"/>
  <c r="C546" i="20"/>
  <c r="B546" i="20"/>
  <c r="D545" i="20"/>
  <c r="C545" i="20"/>
  <c r="B545" i="20"/>
  <c r="D544" i="20"/>
  <c r="C544" i="20"/>
  <c r="B544" i="20"/>
  <c r="D543" i="20"/>
  <c r="C543" i="20"/>
  <c r="B543" i="20"/>
  <c r="D538" i="20"/>
  <c r="C538" i="20"/>
  <c r="B538" i="20"/>
  <c r="D537" i="20"/>
  <c r="C537" i="20"/>
  <c r="B537" i="20"/>
  <c r="D536" i="20"/>
  <c r="C536" i="20"/>
  <c r="B536" i="20"/>
  <c r="D535" i="20"/>
  <c r="C535" i="20"/>
  <c r="B535" i="20"/>
  <c r="D534" i="20"/>
  <c r="C534" i="20"/>
  <c r="B534" i="20"/>
  <c r="D533" i="20"/>
  <c r="C533" i="20"/>
  <c r="B533" i="20"/>
  <c r="D532" i="20"/>
  <c r="C532" i="20"/>
  <c r="B532" i="20"/>
  <c r="D531" i="20"/>
  <c r="C531" i="20"/>
  <c r="B531" i="20"/>
  <c r="D526" i="20"/>
  <c r="C526" i="20"/>
  <c r="B526" i="20"/>
  <c r="D525" i="20"/>
  <c r="C525" i="20"/>
  <c r="B525" i="20"/>
  <c r="D524" i="20"/>
  <c r="C524" i="20"/>
  <c r="B524" i="20"/>
  <c r="D523" i="20"/>
  <c r="C523" i="20"/>
  <c r="B523" i="20"/>
  <c r="D522" i="20"/>
  <c r="C522" i="20"/>
  <c r="B522" i="20"/>
  <c r="D521" i="20"/>
  <c r="C521" i="20"/>
  <c r="B521" i="20"/>
  <c r="D520" i="20"/>
  <c r="C520" i="20"/>
  <c r="B520" i="20"/>
  <c r="D519" i="20"/>
  <c r="N492" i="20"/>
  <c r="N491" i="20"/>
  <c r="N490" i="20"/>
  <c r="N489" i="20"/>
  <c r="N488" i="20"/>
  <c r="N487" i="20"/>
  <c r="N486" i="20"/>
  <c r="N485" i="20"/>
  <c r="F18" i="20"/>
  <c r="C39" i="22"/>
  <c r="C38" i="22"/>
  <c r="C37" i="22"/>
  <c r="C36" i="22"/>
  <c r="C35" i="22"/>
  <c r="C34" i="22"/>
  <c r="C33" i="22"/>
  <c r="C32" i="22"/>
  <c r="C31" i="22"/>
  <c r="F575" i="20" l="1"/>
  <c r="B480" i="20"/>
  <c r="K2593" i="7"/>
  <c r="K2595" i="7"/>
  <c r="K2596" i="7"/>
  <c r="K2597" i="7"/>
  <c r="K2594" i="7"/>
  <c r="N2932" i="7"/>
  <c r="N2930" i="7"/>
  <c r="N2931" i="7"/>
  <c r="N2929" i="7"/>
  <c r="N2927" i="7"/>
  <c r="N2928" i="7"/>
  <c r="N2926" i="7"/>
  <c r="M2933" i="7"/>
  <c r="G2933" i="7"/>
  <c r="H2933" i="7"/>
  <c r="F2933" i="7"/>
  <c r="I2933" i="7"/>
  <c r="B2933" i="7"/>
  <c r="J2933" i="7"/>
  <c r="C2933" i="7"/>
  <c r="K2933" i="7"/>
  <c r="D2933" i="7"/>
  <c r="L2933" i="7"/>
  <c r="E2933" i="7"/>
  <c r="B1898" i="7"/>
  <c r="B1899" i="7"/>
  <c r="B1868" i="7"/>
  <c r="B1867" i="7"/>
  <c r="A200" i="12"/>
  <c r="A1815" i="7" s="1"/>
  <c r="B200" i="12"/>
  <c r="C1815" i="7" s="1"/>
  <c r="A201" i="12"/>
  <c r="A1816" i="7" s="1"/>
  <c r="B201" i="12"/>
  <c r="C1816" i="7" s="1"/>
  <c r="A202" i="12"/>
  <c r="A1817" i="7" s="1"/>
  <c r="B202" i="12"/>
  <c r="C1817" i="7" s="1"/>
  <c r="A203" i="12"/>
  <c r="A1818" i="7" s="1"/>
  <c r="B203" i="12"/>
  <c r="C1818" i="7" s="1"/>
  <c r="B120" i="12"/>
  <c r="C9" i="10"/>
  <c r="F274" i="15"/>
  <c r="C62" i="15"/>
  <c r="A2980" i="7"/>
  <c r="A2981" i="7"/>
  <c r="A2982" i="7"/>
  <c r="A2983" i="7"/>
  <c r="A2984" i="7"/>
  <c r="A2979" i="7"/>
  <c r="A2954" i="7"/>
  <c r="A2955" i="7"/>
  <c r="A2956" i="7"/>
  <c r="A2957" i="7"/>
  <c r="A2953" i="7"/>
  <c r="A2900" i="7"/>
  <c r="A2901" i="7"/>
  <c r="A2902" i="7"/>
  <c r="A2903" i="7"/>
  <c r="A2904" i="7"/>
  <c r="A2899" i="7"/>
  <c r="A2873" i="7"/>
  <c r="A2874" i="7"/>
  <c r="A2875" i="7"/>
  <c r="A2876" i="7"/>
  <c r="A2877" i="7"/>
  <c r="A2872" i="7"/>
  <c r="A2846" i="7"/>
  <c r="A2847" i="7"/>
  <c r="A2848" i="7"/>
  <c r="A2849" i="7"/>
  <c r="A2850" i="7"/>
  <c r="A2845" i="7"/>
  <c r="B2819" i="7"/>
  <c r="C2819" i="7"/>
  <c r="D2819" i="7"/>
  <c r="E2819" i="7"/>
  <c r="F2819" i="7"/>
  <c r="G2819" i="7"/>
  <c r="H2819" i="7"/>
  <c r="I2819" i="7"/>
  <c r="J2819" i="7"/>
  <c r="K2819" i="7"/>
  <c r="L2819" i="7"/>
  <c r="M2819" i="7"/>
  <c r="B2820" i="7"/>
  <c r="C2820" i="7"/>
  <c r="D2820" i="7"/>
  <c r="E2820" i="7"/>
  <c r="F2820" i="7"/>
  <c r="G2820" i="7"/>
  <c r="H2820" i="7"/>
  <c r="I2820" i="7"/>
  <c r="J2820" i="7"/>
  <c r="K2820" i="7"/>
  <c r="L2820" i="7"/>
  <c r="M2820" i="7"/>
  <c r="B2821" i="7"/>
  <c r="C2821" i="7"/>
  <c r="D2821" i="7"/>
  <c r="E2821" i="7"/>
  <c r="F2821" i="7"/>
  <c r="G2821" i="7"/>
  <c r="H2821" i="7"/>
  <c r="I2821" i="7"/>
  <c r="J2821" i="7"/>
  <c r="K2821" i="7"/>
  <c r="L2821" i="7"/>
  <c r="M2821" i="7"/>
  <c r="B2822" i="7"/>
  <c r="C2822" i="7"/>
  <c r="D2822" i="7"/>
  <c r="E2822" i="7"/>
  <c r="F2822" i="7"/>
  <c r="G2822" i="7"/>
  <c r="H2822" i="7"/>
  <c r="I2822" i="7"/>
  <c r="J2822" i="7"/>
  <c r="K2822" i="7"/>
  <c r="L2822" i="7"/>
  <c r="M2822" i="7"/>
  <c r="B2823" i="7"/>
  <c r="C2823" i="7"/>
  <c r="D2823" i="7"/>
  <c r="E2823" i="7"/>
  <c r="F2823" i="7"/>
  <c r="G2823" i="7"/>
  <c r="H2823" i="7"/>
  <c r="I2823" i="7"/>
  <c r="J2823" i="7"/>
  <c r="K2823" i="7"/>
  <c r="L2823" i="7"/>
  <c r="M2823" i="7"/>
  <c r="B2824" i="7"/>
  <c r="C2824" i="7"/>
  <c r="D2824" i="7"/>
  <c r="E2824" i="7"/>
  <c r="F2824" i="7"/>
  <c r="G2824" i="7"/>
  <c r="H2824" i="7"/>
  <c r="I2824" i="7"/>
  <c r="J2824" i="7"/>
  <c r="K2824" i="7"/>
  <c r="L2824" i="7"/>
  <c r="M2824" i="7"/>
  <c r="C2818" i="7"/>
  <c r="D2818" i="7"/>
  <c r="E2818" i="7"/>
  <c r="F2818" i="7"/>
  <c r="G2818" i="7"/>
  <c r="H2818" i="7"/>
  <c r="I2818" i="7"/>
  <c r="J2818" i="7"/>
  <c r="K2818" i="7"/>
  <c r="L2818" i="7"/>
  <c r="M2818" i="7"/>
  <c r="A2819" i="7"/>
  <c r="A2820" i="7"/>
  <c r="A2821" i="7"/>
  <c r="A2822" i="7"/>
  <c r="A2823" i="7"/>
  <c r="A2824" i="7"/>
  <c r="A2818" i="7"/>
  <c r="N389" i="20"/>
  <c r="N390" i="20"/>
  <c r="N391" i="20"/>
  <c r="N392" i="20"/>
  <c r="N393" i="20"/>
  <c r="N394" i="20"/>
  <c r="N388" i="20"/>
  <c r="N289" i="20"/>
  <c r="N290" i="20"/>
  <c r="N291" i="20"/>
  <c r="N292" i="20"/>
  <c r="N293" i="20"/>
  <c r="N294" i="20"/>
  <c r="N288" i="20"/>
  <c r="N188" i="20"/>
  <c r="N189" i="20"/>
  <c r="N190" i="20"/>
  <c r="N191" i="20"/>
  <c r="N192" i="20"/>
  <c r="N193" i="20"/>
  <c r="N187" i="20"/>
  <c r="N87" i="20"/>
  <c r="N88" i="20"/>
  <c r="N89" i="20"/>
  <c r="N90" i="20"/>
  <c r="N91" i="20"/>
  <c r="N92" i="20"/>
  <c r="N86" i="20"/>
  <c r="A2657" i="7"/>
  <c r="A2658" i="7"/>
  <c r="A2659" i="7"/>
  <c r="A2660" i="7"/>
  <c r="A2661" i="7"/>
  <c r="A2662" i="7"/>
  <c r="B2657" i="7"/>
  <c r="C2657" i="7"/>
  <c r="D2657" i="7"/>
  <c r="E2657" i="7"/>
  <c r="F2657" i="7"/>
  <c r="G2657" i="7"/>
  <c r="H2657" i="7"/>
  <c r="I2657" i="7"/>
  <c r="J2657" i="7"/>
  <c r="B2658" i="7"/>
  <c r="C2658" i="7"/>
  <c r="D2658" i="7"/>
  <c r="E2658" i="7"/>
  <c r="F2658" i="7"/>
  <c r="G2658" i="7"/>
  <c r="H2658" i="7"/>
  <c r="I2658" i="7"/>
  <c r="J2658" i="7"/>
  <c r="B2659" i="7"/>
  <c r="C2659" i="7"/>
  <c r="D2659" i="7"/>
  <c r="E2659" i="7"/>
  <c r="F2659" i="7"/>
  <c r="G2659" i="7"/>
  <c r="H2659" i="7"/>
  <c r="I2659" i="7"/>
  <c r="J2659" i="7"/>
  <c r="B2660" i="7"/>
  <c r="C2660" i="7"/>
  <c r="D2660" i="7"/>
  <c r="E2660" i="7"/>
  <c r="F2660" i="7"/>
  <c r="G2660" i="7"/>
  <c r="H2660" i="7"/>
  <c r="I2660" i="7"/>
  <c r="J2660" i="7"/>
  <c r="B2661" i="7"/>
  <c r="C2661" i="7"/>
  <c r="D2661" i="7"/>
  <c r="E2661" i="7"/>
  <c r="F2661" i="7"/>
  <c r="G2661" i="7"/>
  <c r="H2661" i="7"/>
  <c r="I2661" i="7"/>
  <c r="J2661" i="7"/>
  <c r="B2662" i="7"/>
  <c r="C2662" i="7"/>
  <c r="D2662" i="7"/>
  <c r="E2662" i="7"/>
  <c r="F2662" i="7"/>
  <c r="G2662" i="7"/>
  <c r="H2662" i="7"/>
  <c r="I2662" i="7"/>
  <c r="J2662" i="7"/>
  <c r="C2656" i="7"/>
  <c r="D2656" i="7"/>
  <c r="E2656" i="7"/>
  <c r="F2656" i="7"/>
  <c r="G2656" i="7"/>
  <c r="H2656" i="7"/>
  <c r="I2656" i="7"/>
  <c r="J2656" i="7"/>
  <c r="A2656" i="7"/>
  <c r="A2742" i="7"/>
  <c r="A2743" i="7"/>
  <c r="A2744" i="7"/>
  <c r="A2745" i="7"/>
  <c r="N2933" i="7" l="1"/>
  <c r="K2658" i="7"/>
  <c r="K2657" i="7"/>
  <c r="K2662" i="7"/>
  <c r="K2661" i="7"/>
  <c r="K2660" i="7"/>
  <c r="K2659" i="7"/>
  <c r="A2741" i="7"/>
  <c r="A2740" i="7"/>
  <c r="A2739" i="7"/>
  <c r="C2592" i="7"/>
  <c r="D2592" i="7"/>
  <c r="E2592" i="7"/>
  <c r="F2592" i="7"/>
  <c r="G2592" i="7"/>
  <c r="H2592" i="7"/>
  <c r="I2592" i="7"/>
  <c r="J2592" i="7"/>
  <c r="B2598" i="7"/>
  <c r="C2598" i="7"/>
  <c r="D2598" i="7"/>
  <c r="E2598" i="7"/>
  <c r="F2598" i="7"/>
  <c r="G2598" i="7"/>
  <c r="H2598" i="7"/>
  <c r="I2598" i="7"/>
  <c r="J2598" i="7"/>
  <c r="C2698" i="7"/>
  <c r="D2698" i="7"/>
  <c r="E2698" i="7"/>
  <c r="F2698" i="7"/>
  <c r="G2698" i="7"/>
  <c r="H2698" i="7"/>
  <c r="I2698" i="7"/>
  <c r="J2698" i="7"/>
  <c r="K2698" i="7"/>
  <c r="L2698" i="7"/>
  <c r="M2698" i="7"/>
  <c r="C2699" i="7"/>
  <c r="D2699" i="7"/>
  <c r="E2699" i="7"/>
  <c r="F2699" i="7"/>
  <c r="G2699" i="7"/>
  <c r="H2699" i="7"/>
  <c r="I2699" i="7"/>
  <c r="J2699" i="7"/>
  <c r="K2699" i="7"/>
  <c r="L2699" i="7"/>
  <c r="M2699" i="7"/>
  <c r="C2700" i="7"/>
  <c r="D2700" i="7"/>
  <c r="E2700" i="7"/>
  <c r="F2700" i="7"/>
  <c r="G2700" i="7"/>
  <c r="H2700" i="7"/>
  <c r="I2700" i="7"/>
  <c r="J2700" i="7"/>
  <c r="K2700" i="7"/>
  <c r="L2700" i="7"/>
  <c r="M2700" i="7"/>
  <c r="C2701" i="7"/>
  <c r="D2701" i="7"/>
  <c r="E2701" i="7"/>
  <c r="F2701" i="7"/>
  <c r="G2701" i="7"/>
  <c r="H2701" i="7"/>
  <c r="I2701" i="7"/>
  <c r="J2701" i="7"/>
  <c r="K2701" i="7"/>
  <c r="L2701" i="7"/>
  <c r="M2701" i="7"/>
  <c r="C2702" i="7"/>
  <c r="D2702" i="7"/>
  <c r="E2702" i="7"/>
  <c r="F2702" i="7"/>
  <c r="G2702" i="7"/>
  <c r="H2702" i="7"/>
  <c r="I2702" i="7"/>
  <c r="J2702" i="7"/>
  <c r="K2702" i="7"/>
  <c r="L2702" i="7"/>
  <c r="M2702" i="7"/>
  <c r="C2703" i="7"/>
  <c r="D2703" i="7"/>
  <c r="E2703" i="7"/>
  <c r="F2703" i="7"/>
  <c r="G2703" i="7"/>
  <c r="H2703" i="7"/>
  <c r="I2703" i="7"/>
  <c r="J2703" i="7"/>
  <c r="K2703" i="7"/>
  <c r="L2703" i="7"/>
  <c r="M2703" i="7"/>
  <c r="C2704" i="7"/>
  <c r="D2704" i="7"/>
  <c r="E2704" i="7"/>
  <c r="F2704" i="7"/>
  <c r="G2704" i="7"/>
  <c r="H2704" i="7"/>
  <c r="I2704" i="7"/>
  <c r="J2704" i="7"/>
  <c r="K2704" i="7"/>
  <c r="L2704" i="7"/>
  <c r="M2704" i="7"/>
  <c r="B2699" i="7"/>
  <c r="B2700" i="7"/>
  <c r="B2701" i="7"/>
  <c r="B2702" i="7"/>
  <c r="B2703" i="7"/>
  <c r="B2704" i="7"/>
  <c r="A2704" i="7"/>
  <c r="A2703" i="7"/>
  <c r="A2702" i="7"/>
  <c r="A2701" i="7"/>
  <c r="A2700" i="7"/>
  <c r="A2699" i="7"/>
  <c r="A2698" i="7"/>
  <c r="N133" i="19"/>
  <c r="N134" i="19"/>
  <c r="N135" i="19"/>
  <c r="N136" i="19"/>
  <c r="N137" i="19"/>
  <c r="N138" i="19"/>
  <c r="N132" i="19"/>
  <c r="C65" i="15" l="1"/>
  <c r="C24" i="9" l="1"/>
  <c r="B3029" i="7"/>
  <c r="I23" i="22" l="1"/>
  <c r="K23" i="22"/>
  <c r="C12" i="21"/>
  <c r="L23" i="22" s="1"/>
  <c r="M23" i="22" l="1"/>
  <c r="A189" i="12"/>
  <c r="A190" i="12"/>
  <c r="A191" i="12"/>
  <c r="A192" i="12"/>
  <c r="A193" i="12"/>
  <c r="A194" i="12"/>
  <c r="A195" i="12"/>
  <c r="A196" i="12"/>
  <c r="A197" i="12"/>
  <c r="A1812" i="7" s="1"/>
  <c r="A198" i="12"/>
  <c r="A1813" i="7" s="1"/>
  <c r="A199" i="12"/>
  <c r="A1814" i="7" s="1"/>
  <c r="B189" i="12"/>
  <c r="B190" i="12"/>
  <c r="B191" i="12"/>
  <c r="B192" i="12"/>
  <c r="B193" i="12"/>
  <c r="B194" i="12"/>
  <c r="B195" i="12"/>
  <c r="B196" i="12"/>
  <c r="B197" i="12"/>
  <c r="C1812" i="7" s="1"/>
  <c r="B198" i="12"/>
  <c r="C1813" i="7" s="1"/>
  <c r="B199" i="12"/>
  <c r="C1814" i="7" s="1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C3037" i="7"/>
  <c r="D3037" i="7"/>
  <c r="E3037" i="7"/>
  <c r="F3037" i="7"/>
  <c r="G3037" i="7"/>
  <c r="H3037" i="7"/>
  <c r="I3037" i="7"/>
  <c r="J3037" i="7"/>
  <c r="K3037" i="7"/>
  <c r="B3037" i="7"/>
  <c r="C3029" i="7"/>
  <c r="D3029" i="7"/>
  <c r="E3029" i="7"/>
  <c r="F3029" i="7"/>
  <c r="G3029" i="7"/>
  <c r="H3029" i="7"/>
  <c r="I3029" i="7"/>
  <c r="J3029" i="7"/>
  <c r="K3029" i="7"/>
  <c r="B569" i="20"/>
  <c r="B570" i="20"/>
  <c r="B571" i="20"/>
  <c r="B572" i="20"/>
  <c r="B573" i="20"/>
  <c r="B574" i="20"/>
  <c r="D18" i="20"/>
  <c r="E18" i="20"/>
  <c r="E575" i="20" s="1"/>
  <c r="B18" i="20"/>
  <c r="B188" i="23"/>
  <c r="B283" i="20" l="1"/>
  <c r="D575" i="20"/>
  <c r="C575" i="20"/>
  <c r="B182" i="20"/>
  <c r="G18" i="20"/>
  <c r="N194" i="20"/>
  <c r="A204" i="12"/>
  <c r="F19" i="20" l="1"/>
  <c r="E19" i="20"/>
  <c r="D19" i="20"/>
  <c r="C19" i="20"/>
  <c r="B19" i="20"/>
  <c r="E2263" i="7"/>
  <c r="B2979" i="7" l="1"/>
  <c r="C2979" i="7"/>
  <c r="D2979" i="7"/>
  <c r="E2979" i="7"/>
  <c r="F2979" i="7"/>
  <c r="G2979" i="7"/>
  <c r="H2979" i="7"/>
  <c r="I2979" i="7"/>
  <c r="J2979" i="7"/>
  <c r="K2979" i="7"/>
  <c r="L2979" i="7"/>
  <c r="M2979" i="7"/>
  <c r="B2980" i="7"/>
  <c r="C2980" i="7"/>
  <c r="D2980" i="7"/>
  <c r="E2980" i="7"/>
  <c r="F2980" i="7"/>
  <c r="G2980" i="7"/>
  <c r="H2980" i="7"/>
  <c r="I2980" i="7"/>
  <c r="J2980" i="7"/>
  <c r="K2980" i="7"/>
  <c r="L2980" i="7"/>
  <c r="M2980" i="7"/>
  <c r="B2981" i="7"/>
  <c r="C2981" i="7"/>
  <c r="D2981" i="7"/>
  <c r="E2981" i="7"/>
  <c r="F2981" i="7"/>
  <c r="G2981" i="7"/>
  <c r="H2981" i="7"/>
  <c r="I2981" i="7"/>
  <c r="J2981" i="7"/>
  <c r="K2981" i="7"/>
  <c r="L2981" i="7"/>
  <c r="M2981" i="7"/>
  <c r="B2982" i="7"/>
  <c r="C2982" i="7"/>
  <c r="D2982" i="7"/>
  <c r="E2982" i="7"/>
  <c r="F2982" i="7"/>
  <c r="G2982" i="7"/>
  <c r="H2982" i="7"/>
  <c r="I2982" i="7"/>
  <c r="J2982" i="7"/>
  <c r="K2982" i="7"/>
  <c r="L2982" i="7"/>
  <c r="M2982" i="7"/>
  <c r="B2983" i="7"/>
  <c r="C2983" i="7"/>
  <c r="D2983" i="7"/>
  <c r="E2983" i="7"/>
  <c r="F2983" i="7"/>
  <c r="G2983" i="7"/>
  <c r="H2983" i="7"/>
  <c r="I2983" i="7"/>
  <c r="J2983" i="7"/>
  <c r="K2983" i="7"/>
  <c r="L2983" i="7"/>
  <c r="M2983" i="7"/>
  <c r="B2984" i="7"/>
  <c r="C2984" i="7"/>
  <c r="D2984" i="7"/>
  <c r="E2984" i="7"/>
  <c r="F2984" i="7"/>
  <c r="G2984" i="7"/>
  <c r="H2984" i="7"/>
  <c r="I2984" i="7"/>
  <c r="J2984" i="7"/>
  <c r="K2984" i="7"/>
  <c r="L2984" i="7"/>
  <c r="M2984" i="7"/>
  <c r="B2985" i="7"/>
  <c r="C2985" i="7"/>
  <c r="D2985" i="7"/>
  <c r="E2985" i="7"/>
  <c r="F2985" i="7"/>
  <c r="G2985" i="7"/>
  <c r="H2985" i="7"/>
  <c r="I2985" i="7"/>
  <c r="J2985" i="7"/>
  <c r="K2985" i="7"/>
  <c r="L2985" i="7"/>
  <c r="M2985" i="7"/>
  <c r="B2953" i="7"/>
  <c r="C2953" i="7"/>
  <c r="D2953" i="7"/>
  <c r="E2953" i="7"/>
  <c r="F2953" i="7"/>
  <c r="G2953" i="7"/>
  <c r="H2953" i="7"/>
  <c r="I2953" i="7"/>
  <c r="J2953" i="7"/>
  <c r="K2953" i="7"/>
  <c r="L2953" i="7"/>
  <c r="M2953" i="7"/>
  <c r="B2954" i="7"/>
  <c r="C2954" i="7"/>
  <c r="D2954" i="7"/>
  <c r="E2954" i="7"/>
  <c r="F2954" i="7"/>
  <c r="G2954" i="7"/>
  <c r="H2954" i="7"/>
  <c r="I2954" i="7"/>
  <c r="J2954" i="7"/>
  <c r="K2954" i="7"/>
  <c r="L2954" i="7"/>
  <c r="M2954" i="7"/>
  <c r="B2955" i="7"/>
  <c r="C2955" i="7"/>
  <c r="D2955" i="7"/>
  <c r="E2955" i="7"/>
  <c r="F2955" i="7"/>
  <c r="G2955" i="7"/>
  <c r="H2955" i="7"/>
  <c r="I2955" i="7"/>
  <c r="J2955" i="7"/>
  <c r="K2955" i="7"/>
  <c r="L2955" i="7"/>
  <c r="M2955" i="7"/>
  <c r="B2956" i="7"/>
  <c r="C2956" i="7"/>
  <c r="D2956" i="7"/>
  <c r="E2956" i="7"/>
  <c r="F2956" i="7"/>
  <c r="G2956" i="7"/>
  <c r="H2956" i="7"/>
  <c r="I2956" i="7"/>
  <c r="J2956" i="7"/>
  <c r="K2956" i="7"/>
  <c r="L2956" i="7"/>
  <c r="M2956" i="7"/>
  <c r="B2957" i="7"/>
  <c r="C2957" i="7"/>
  <c r="D2957" i="7"/>
  <c r="E2957" i="7"/>
  <c r="F2957" i="7"/>
  <c r="G2957" i="7"/>
  <c r="H2957" i="7"/>
  <c r="I2957" i="7"/>
  <c r="J2957" i="7"/>
  <c r="K2957" i="7"/>
  <c r="L2957" i="7"/>
  <c r="M2957" i="7"/>
  <c r="B2958" i="7"/>
  <c r="C2958" i="7"/>
  <c r="D2958" i="7"/>
  <c r="E2958" i="7"/>
  <c r="F2958" i="7"/>
  <c r="G2958" i="7"/>
  <c r="H2958" i="7"/>
  <c r="I2958" i="7"/>
  <c r="J2958" i="7"/>
  <c r="K2958" i="7"/>
  <c r="L2958" i="7"/>
  <c r="M2958" i="7"/>
  <c r="B2698" i="7"/>
  <c r="N2698" i="7" s="1"/>
  <c r="K2664" i="7"/>
  <c r="B2664" i="7"/>
  <c r="C2664" i="7"/>
  <c r="D2664" i="7"/>
  <c r="E2664" i="7"/>
  <c r="F2664" i="7"/>
  <c r="G2664" i="7"/>
  <c r="H2664" i="7"/>
  <c r="I2664" i="7"/>
  <c r="J2664" i="7"/>
  <c r="B2656" i="7"/>
  <c r="K2656" i="7" s="1"/>
  <c r="B2592" i="7"/>
  <c r="F2558" i="7"/>
  <c r="F2559" i="7"/>
  <c r="F2560" i="7"/>
  <c r="F2561" i="7"/>
  <c r="F2562" i="7"/>
  <c r="F2563" i="7"/>
  <c r="F2557" i="7"/>
  <c r="B575" i="20"/>
  <c r="N664" i="20"/>
  <c r="N663" i="20"/>
  <c r="N662" i="20"/>
  <c r="N661" i="20"/>
  <c r="N660" i="20"/>
  <c r="N659" i="20"/>
  <c r="N627" i="20"/>
  <c r="N628" i="20"/>
  <c r="N629" i="20"/>
  <c r="N630" i="20"/>
  <c r="N631" i="20"/>
  <c r="N632" i="20"/>
  <c r="K148" i="18"/>
  <c r="C46" i="17"/>
  <c r="B149" i="18" l="1"/>
  <c r="E149" i="18"/>
  <c r="I149" i="18"/>
  <c r="F149" i="18"/>
  <c r="C149" i="18"/>
  <c r="D149" i="18"/>
  <c r="H149" i="18"/>
  <c r="G149" i="18"/>
  <c r="N665" i="20"/>
  <c r="D666" i="20" s="1"/>
  <c r="N633" i="20"/>
  <c r="I575" i="20"/>
  <c r="J2986" i="7"/>
  <c r="B2986" i="7"/>
  <c r="F2959" i="7"/>
  <c r="H2986" i="7"/>
  <c r="D2986" i="7"/>
  <c r="L2959" i="7"/>
  <c r="B2959" i="7"/>
  <c r="J2959" i="7"/>
  <c r="D2959" i="7"/>
  <c r="F2986" i="7"/>
  <c r="L2986" i="7"/>
  <c r="H2959" i="7"/>
  <c r="N139" i="19"/>
  <c r="N2955" i="7"/>
  <c r="N2982" i="7"/>
  <c r="G2959" i="7"/>
  <c r="N2984" i="7"/>
  <c r="N2980" i="7"/>
  <c r="N2957" i="7"/>
  <c r="K2959" i="7"/>
  <c r="C2959" i="7"/>
  <c r="N2985" i="7"/>
  <c r="N2983" i="7"/>
  <c r="N2981" i="7"/>
  <c r="N2958" i="7"/>
  <c r="N2956" i="7"/>
  <c r="N2954" i="7"/>
  <c r="M2959" i="7"/>
  <c r="I2959" i="7"/>
  <c r="E2959" i="7"/>
  <c r="C2986" i="7"/>
  <c r="E2986" i="7"/>
  <c r="G2986" i="7"/>
  <c r="I2986" i="7"/>
  <c r="K2986" i="7"/>
  <c r="M2986" i="7"/>
  <c r="N2953" i="7"/>
  <c r="N2979" i="7"/>
  <c r="J2663" i="7"/>
  <c r="F2663" i="7"/>
  <c r="H2663" i="7"/>
  <c r="D2663" i="7"/>
  <c r="C2663" i="7"/>
  <c r="E2663" i="7"/>
  <c r="G2663" i="7"/>
  <c r="I2663" i="7"/>
  <c r="B2663" i="7"/>
  <c r="F2564" i="7"/>
  <c r="J634" i="20"/>
  <c r="J3038" i="7"/>
  <c r="K3038" i="7"/>
  <c r="J3039" i="7"/>
  <c r="K3039" i="7"/>
  <c r="J3040" i="7"/>
  <c r="K3040" i="7"/>
  <c r="B3038" i="7"/>
  <c r="C3038" i="7"/>
  <c r="D3038" i="7"/>
  <c r="E3038" i="7"/>
  <c r="F3038" i="7"/>
  <c r="G3038" i="7"/>
  <c r="H3038" i="7"/>
  <c r="I3038" i="7"/>
  <c r="B3039" i="7"/>
  <c r="C3039" i="7"/>
  <c r="D3039" i="7"/>
  <c r="E3039" i="7"/>
  <c r="F3039" i="7"/>
  <c r="G3039" i="7"/>
  <c r="H3039" i="7"/>
  <c r="I3039" i="7"/>
  <c r="B3030" i="7"/>
  <c r="C3030" i="7"/>
  <c r="D3030" i="7"/>
  <c r="E3030" i="7"/>
  <c r="F3030" i="7"/>
  <c r="G3030" i="7"/>
  <c r="H3030" i="7"/>
  <c r="I3030" i="7"/>
  <c r="J3030" i="7"/>
  <c r="K3030" i="7"/>
  <c r="B3031" i="7"/>
  <c r="C3031" i="7"/>
  <c r="D3031" i="7"/>
  <c r="E3031" i="7"/>
  <c r="F3031" i="7"/>
  <c r="G3031" i="7"/>
  <c r="H3031" i="7"/>
  <c r="I3031" i="7"/>
  <c r="J3031" i="7"/>
  <c r="K3031" i="7"/>
  <c r="F3010" i="7"/>
  <c r="F3011" i="7"/>
  <c r="C3010" i="7"/>
  <c r="C3011" i="7"/>
  <c r="D10" i="21"/>
  <c r="B2899" i="7"/>
  <c r="C2899" i="7"/>
  <c r="D2899" i="7"/>
  <c r="E2899" i="7"/>
  <c r="F2899" i="7"/>
  <c r="G2899" i="7"/>
  <c r="H2899" i="7"/>
  <c r="I2899" i="7"/>
  <c r="J2899" i="7"/>
  <c r="K2899" i="7"/>
  <c r="L2899" i="7"/>
  <c r="M2899" i="7"/>
  <c r="B2900" i="7"/>
  <c r="C2900" i="7"/>
  <c r="D2900" i="7"/>
  <c r="E2900" i="7"/>
  <c r="F2900" i="7"/>
  <c r="G2900" i="7"/>
  <c r="H2900" i="7"/>
  <c r="I2900" i="7"/>
  <c r="J2900" i="7"/>
  <c r="K2900" i="7"/>
  <c r="L2900" i="7"/>
  <c r="M2900" i="7"/>
  <c r="B2901" i="7"/>
  <c r="C2901" i="7"/>
  <c r="D2901" i="7"/>
  <c r="E2901" i="7"/>
  <c r="F2901" i="7"/>
  <c r="G2901" i="7"/>
  <c r="H2901" i="7"/>
  <c r="I2901" i="7"/>
  <c r="J2901" i="7"/>
  <c r="K2901" i="7"/>
  <c r="L2901" i="7"/>
  <c r="M2901" i="7"/>
  <c r="B2902" i="7"/>
  <c r="C2902" i="7"/>
  <c r="D2902" i="7"/>
  <c r="E2902" i="7"/>
  <c r="F2902" i="7"/>
  <c r="G2902" i="7"/>
  <c r="H2902" i="7"/>
  <c r="I2902" i="7"/>
  <c r="J2902" i="7"/>
  <c r="K2902" i="7"/>
  <c r="L2902" i="7"/>
  <c r="M2902" i="7"/>
  <c r="B2903" i="7"/>
  <c r="C2903" i="7"/>
  <c r="D2903" i="7"/>
  <c r="E2903" i="7"/>
  <c r="F2903" i="7"/>
  <c r="G2903" i="7"/>
  <c r="H2903" i="7"/>
  <c r="I2903" i="7"/>
  <c r="J2903" i="7"/>
  <c r="K2903" i="7"/>
  <c r="L2903" i="7"/>
  <c r="M2903" i="7"/>
  <c r="B2904" i="7"/>
  <c r="C2904" i="7"/>
  <c r="D2904" i="7"/>
  <c r="E2904" i="7"/>
  <c r="F2904" i="7"/>
  <c r="G2904" i="7"/>
  <c r="H2904" i="7"/>
  <c r="I2904" i="7"/>
  <c r="J2904" i="7"/>
  <c r="K2904" i="7"/>
  <c r="L2904" i="7"/>
  <c r="M2904" i="7"/>
  <c r="B2905" i="7"/>
  <c r="C2905" i="7"/>
  <c r="D2905" i="7"/>
  <c r="E2905" i="7"/>
  <c r="F2905" i="7"/>
  <c r="G2905" i="7"/>
  <c r="H2905" i="7"/>
  <c r="I2905" i="7"/>
  <c r="J2905" i="7"/>
  <c r="K2905" i="7"/>
  <c r="L2905" i="7"/>
  <c r="M2905" i="7"/>
  <c r="B2872" i="7"/>
  <c r="C2872" i="7"/>
  <c r="D2872" i="7"/>
  <c r="E2872" i="7"/>
  <c r="F2872" i="7"/>
  <c r="G2872" i="7"/>
  <c r="H2872" i="7"/>
  <c r="I2872" i="7"/>
  <c r="J2872" i="7"/>
  <c r="K2872" i="7"/>
  <c r="L2872" i="7"/>
  <c r="M2872" i="7"/>
  <c r="B2873" i="7"/>
  <c r="C2873" i="7"/>
  <c r="D2873" i="7"/>
  <c r="E2873" i="7"/>
  <c r="F2873" i="7"/>
  <c r="G2873" i="7"/>
  <c r="H2873" i="7"/>
  <c r="I2873" i="7"/>
  <c r="J2873" i="7"/>
  <c r="K2873" i="7"/>
  <c r="L2873" i="7"/>
  <c r="M2873" i="7"/>
  <c r="B2874" i="7"/>
  <c r="C2874" i="7"/>
  <c r="D2874" i="7"/>
  <c r="E2874" i="7"/>
  <c r="F2874" i="7"/>
  <c r="G2874" i="7"/>
  <c r="H2874" i="7"/>
  <c r="I2874" i="7"/>
  <c r="J2874" i="7"/>
  <c r="K2874" i="7"/>
  <c r="L2874" i="7"/>
  <c r="M2874" i="7"/>
  <c r="B2875" i="7"/>
  <c r="C2875" i="7"/>
  <c r="D2875" i="7"/>
  <c r="E2875" i="7"/>
  <c r="F2875" i="7"/>
  <c r="G2875" i="7"/>
  <c r="H2875" i="7"/>
  <c r="I2875" i="7"/>
  <c r="J2875" i="7"/>
  <c r="K2875" i="7"/>
  <c r="L2875" i="7"/>
  <c r="M2875" i="7"/>
  <c r="B2876" i="7"/>
  <c r="C2876" i="7"/>
  <c r="D2876" i="7"/>
  <c r="E2876" i="7"/>
  <c r="F2876" i="7"/>
  <c r="G2876" i="7"/>
  <c r="H2876" i="7"/>
  <c r="I2876" i="7"/>
  <c r="J2876" i="7"/>
  <c r="K2876" i="7"/>
  <c r="L2876" i="7"/>
  <c r="M2876" i="7"/>
  <c r="B2877" i="7"/>
  <c r="C2877" i="7"/>
  <c r="D2877" i="7"/>
  <c r="E2877" i="7"/>
  <c r="F2877" i="7"/>
  <c r="G2877" i="7"/>
  <c r="H2877" i="7"/>
  <c r="I2877" i="7"/>
  <c r="J2877" i="7"/>
  <c r="K2877" i="7"/>
  <c r="L2877" i="7"/>
  <c r="M2877" i="7"/>
  <c r="B2878" i="7"/>
  <c r="C2878" i="7"/>
  <c r="D2878" i="7"/>
  <c r="E2878" i="7"/>
  <c r="F2878" i="7"/>
  <c r="G2878" i="7"/>
  <c r="H2878" i="7"/>
  <c r="I2878" i="7"/>
  <c r="J2878" i="7"/>
  <c r="K2878" i="7"/>
  <c r="L2878" i="7"/>
  <c r="M2878" i="7"/>
  <c r="B2845" i="7"/>
  <c r="C2845" i="7"/>
  <c r="D2845" i="7"/>
  <c r="E2845" i="7"/>
  <c r="F2845" i="7"/>
  <c r="G2845" i="7"/>
  <c r="H2845" i="7"/>
  <c r="I2845" i="7"/>
  <c r="J2845" i="7"/>
  <c r="K2845" i="7"/>
  <c r="L2845" i="7"/>
  <c r="M2845" i="7"/>
  <c r="B2846" i="7"/>
  <c r="C2846" i="7"/>
  <c r="D2846" i="7"/>
  <c r="E2846" i="7"/>
  <c r="F2846" i="7"/>
  <c r="G2846" i="7"/>
  <c r="H2846" i="7"/>
  <c r="I2846" i="7"/>
  <c r="J2846" i="7"/>
  <c r="K2846" i="7"/>
  <c r="L2846" i="7"/>
  <c r="M2846" i="7"/>
  <c r="B2847" i="7"/>
  <c r="C2847" i="7"/>
  <c r="D2847" i="7"/>
  <c r="E2847" i="7"/>
  <c r="F2847" i="7"/>
  <c r="G2847" i="7"/>
  <c r="H2847" i="7"/>
  <c r="I2847" i="7"/>
  <c r="J2847" i="7"/>
  <c r="K2847" i="7"/>
  <c r="L2847" i="7"/>
  <c r="M2847" i="7"/>
  <c r="B2848" i="7"/>
  <c r="C2848" i="7"/>
  <c r="D2848" i="7"/>
  <c r="E2848" i="7"/>
  <c r="F2848" i="7"/>
  <c r="G2848" i="7"/>
  <c r="H2848" i="7"/>
  <c r="I2848" i="7"/>
  <c r="J2848" i="7"/>
  <c r="K2848" i="7"/>
  <c r="L2848" i="7"/>
  <c r="M2848" i="7"/>
  <c r="B2849" i="7"/>
  <c r="C2849" i="7"/>
  <c r="D2849" i="7"/>
  <c r="E2849" i="7"/>
  <c r="F2849" i="7"/>
  <c r="G2849" i="7"/>
  <c r="H2849" i="7"/>
  <c r="I2849" i="7"/>
  <c r="J2849" i="7"/>
  <c r="K2849" i="7"/>
  <c r="L2849" i="7"/>
  <c r="M2849" i="7"/>
  <c r="B2850" i="7"/>
  <c r="C2850" i="7"/>
  <c r="D2850" i="7"/>
  <c r="E2850" i="7"/>
  <c r="F2850" i="7"/>
  <c r="G2850" i="7"/>
  <c r="H2850" i="7"/>
  <c r="I2850" i="7"/>
  <c r="J2850" i="7"/>
  <c r="K2850" i="7"/>
  <c r="L2850" i="7"/>
  <c r="M2850" i="7"/>
  <c r="B2851" i="7"/>
  <c r="C2851" i="7"/>
  <c r="D2851" i="7"/>
  <c r="E2851" i="7"/>
  <c r="F2851" i="7"/>
  <c r="G2851" i="7"/>
  <c r="H2851" i="7"/>
  <c r="I2851" i="7"/>
  <c r="J2851" i="7"/>
  <c r="K2851" i="7"/>
  <c r="L2851" i="7"/>
  <c r="M2851" i="7"/>
  <c r="B2818" i="7"/>
  <c r="L2705" i="7"/>
  <c r="M2705" i="7"/>
  <c r="F576" i="20" l="1"/>
  <c r="C576" i="20"/>
  <c r="G576" i="20"/>
  <c r="H576" i="20"/>
  <c r="E576" i="20"/>
  <c r="D576" i="20"/>
  <c r="E140" i="19"/>
  <c r="I140" i="19"/>
  <c r="H140" i="19"/>
  <c r="D3032" i="7"/>
  <c r="I3010" i="7"/>
  <c r="K2879" i="7"/>
  <c r="L2906" i="7"/>
  <c r="L2825" i="7"/>
  <c r="B634" i="20"/>
  <c r="E634" i="20"/>
  <c r="C140" i="19"/>
  <c r="G140" i="19"/>
  <c r="K140" i="19"/>
  <c r="D140" i="19"/>
  <c r="L140" i="19"/>
  <c r="M140" i="19"/>
  <c r="J140" i="19"/>
  <c r="F140" i="19"/>
  <c r="B140" i="19"/>
  <c r="J149" i="18"/>
  <c r="N2986" i="7"/>
  <c r="N2959" i="7"/>
  <c r="F3041" i="7"/>
  <c r="C3012" i="7"/>
  <c r="J3041" i="7"/>
  <c r="B3041" i="7"/>
  <c r="B3032" i="7"/>
  <c r="H3041" i="7"/>
  <c r="D3041" i="7"/>
  <c r="K2663" i="7"/>
  <c r="I3041" i="7"/>
  <c r="G3041" i="7"/>
  <c r="E3041" i="7"/>
  <c r="C3041" i="7"/>
  <c r="K3041" i="7"/>
  <c r="H3032" i="7"/>
  <c r="J3032" i="7"/>
  <c r="F3032" i="7"/>
  <c r="K3032" i="7"/>
  <c r="I3032" i="7"/>
  <c r="G3032" i="7"/>
  <c r="E3032" i="7"/>
  <c r="C3032" i="7"/>
  <c r="B576" i="20"/>
  <c r="M634" i="20"/>
  <c r="I634" i="20"/>
  <c r="H634" i="20"/>
  <c r="K634" i="20"/>
  <c r="G634" i="20"/>
  <c r="C634" i="20"/>
  <c r="D634" i="20"/>
  <c r="L634" i="20"/>
  <c r="F634" i="20"/>
  <c r="K666" i="20"/>
  <c r="G666" i="20"/>
  <c r="C666" i="20"/>
  <c r="J666" i="20"/>
  <c r="F666" i="20"/>
  <c r="B666" i="20"/>
  <c r="M666" i="20"/>
  <c r="I666" i="20"/>
  <c r="E666" i="20"/>
  <c r="L666" i="20"/>
  <c r="H666" i="20"/>
  <c r="C2879" i="7"/>
  <c r="G2879" i="7"/>
  <c r="G2852" i="7"/>
  <c r="I3011" i="7"/>
  <c r="F3012" i="7"/>
  <c r="K2852" i="7"/>
  <c r="C2852" i="7"/>
  <c r="I2879" i="7"/>
  <c r="E2879" i="7"/>
  <c r="N2851" i="7"/>
  <c r="H2852" i="7"/>
  <c r="D2906" i="7"/>
  <c r="N2847" i="7"/>
  <c r="L2852" i="7"/>
  <c r="D2852" i="7"/>
  <c r="N2878" i="7"/>
  <c r="N2902" i="7"/>
  <c r="H2906" i="7"/>
  <c r="D2825" i="7"/>
  <c r="N2849" i="7"/>
  <c r="J2852" i="7"/>
  <c r="F2852" i="7"/>
  <c r="B2852" i="7"/>
  <c r="N2874" i="7"/>
  <c r="L2879" i="7"/>
  <c r="J2879" i="7"/>
  <c r="H2879" i="7"/>
  <c r="F2879" i="7"/>
  <c r="D2879" i="7"/>
  <c r="B2879" i="7"/>
  <c r="J2906" i="7"/>
  <c r="F2906" i="7"/>
  <c r="B2906" i="7"/>
  <c r="H2825" i="7"/>
  <c r="N2850" i="7"/>
  <c r="N2848" i="7"/>
  <c r="N2846" i="7"/>
  <c r="M2852" i="7"/>
  <c r="I2852" i="7"/>
  <c r="E2852" i="7"/>
  <c r="M2879" i="7"/>
  <c r="N2876" i="7"/>
  <c r="N2872" i="7"/>
  <c r="N2904" i="7"/>
  <c r="N2900" i="7"/>
  <c r="N2877" i="7"/>
  <c r="N2875" i="7"/>
  <c r="N2873" i="7"/>
  <c r="N2905" i="7"/>
  <c r="N2903" i="7"/>
  <c r="N2901" i="7"/>
  <c r="M2906" i="7"/>
  <c r="K2906" i="7"/>
  <c r="I2906" i="7"/>
  <c r="G2906" i="7"/>
  <c r="E2906" i="7"/>
  <c r="C2906" i="7"/>
  <c r="N2899" i="7"/>
  <c r="J2825" i="7"/>
  <c r="F2825" i="7"/>
  <c r="B2825" i="7"/>
  <c r="I2825" i="7"/>
  <c r="N2845" i="7"/>
  <c r="N2821" i="7"/>
  <c r="N2819" i="7"/>
  <c r="N2823" i="7"/>
  <c r="M2825" i="7"/>
  <c r="E2825" i="7"/>
  <c r="N2824" i="7"/>
  <c r="N2822" i="7"/>
  <c r="N2820" i="7"/>
  <c r="K2825" i="7"/>
  <c r="G2825" i="7"/>
  <c r="C2825" i="7"/>
  <c r="N2818" i="7"/>
  <c r="E2705" i="7"/>
  <c r="I2705" i="7"/>
  <c r="N2704" i="7"/>
  <c r="N2703" i="7"/>
  <c r="N2702" i="7"/>
  <c r="N2701" i="7"/>
  <c r="N2700" i="7"/>
  <c r="N2699" i="7"/>
  <c r="G2705" i="7"/>
  <c r="C2705" i="7"/>
  <c r="C2599" i="7"/>
  <c r="D2705" i="7"/>
  <c r="F2705" i="7"/>
  <c r="H2705" i="7"/>
  <c r="J2705" i="7"/>
  <c r="G2599" i="7"/>
  <c r="B2705" i="7"/>
  <c r="K2598" i="7"/>
  <c r="I2599" i="7"/>
  <c r="E2599" i="7"/>
  <c r="J2599" i="7"/>
  <c r="H2599" i="7"/>
  <c r="F2599" i="7"/>
  <c r="D2599" i="7"/>
  <c r="B2599" i="7"/>
  <c r="K2592" i="7"/>
  <c r="D626" i="7"/>
  <c r="D625" i="7"/>
  <c r="C3042" i="7" l="1"/>
  <c r="N140" i="19"/>
  <c r="N2705" i="7"/>
  <c r="E3033" i="7"/>
  <c r="K3042" i="7"/>
  <c r="K2599" i="7"/>
  <c r="K3033" i="7"/>
  <c r="I3033" i="7"/>
  <c r="E3042" i="7"/>
  <c r="C3033" i="7"/>
  <c r="I3012" i="7"/>
  <c r="G3042" i="7"/>
  <c r="I3042" i="7"/>
  <c r="G3033" i="7"/>
  <c r="I576" i="20"/>
  <c r="N2879" i="7"/>
  <c r="N2852" i="7"/>
  <c r="N2906" i="7"/>
  <c r="N2825" i="7"/>
  <c r="K2705" i="7"/>
  <c r="B422" i="20"/>
  <c r="B378" i="20"/>
  <c r="B379" i="20"/>
  <c r="B380" i="20"/>
  <c r="B381" i="20"/>
  <c r="B382" i="20"/>
  <c r="B383" i="20"/>
  <c r="D465" i="20"/>
  <c r="C465" i="20"/>
  <c r="B465" i="20"/>
  <c r="D464" i="20"/>
  <c r="C464" i="20"/>
  <c r="B464" i="20"/>
  <c r="D463" i="20"/>
  <c r="C463" i="20"/>
  <c r="B463" i="20"/>
  <c r="D462" i="20"/>
  <c r="C462" i="20"/>
  <c r="B462" i="20"/>
  <c r="D461" i="20"/>
  <c r="C461" i="20"/>
  <c r="B461" i="20"/>
  <c r="D460" i="20"/>
  <c r="C460" i="20"/>
  <c r="B460" i="20"/>
  <c r="D459" i="20"/>
  <c r="C459" i="20"/>
  <c r="B459" i="20"/>
  <c r="D458" i="20"/>
  <c r="C458" i="20"/>
  <c r="B458" i="20"/>
  <c r="D453" i="20"/>
  <c r="C453" i="20"/>
  <c r="B453" i="20"/>
  <c r="D452" i="20"/>
  <c r="C452" i="20"/>
  <c r="B452" i="20"/>
  <c r="D451" i="20"/>
  <c r="C451" i="20"/>
  <c r="B451" i="20"/>
  <c r="D450" i="20"/>
  <c r="C450" i="20"/>
  <c r="B450" i="20"/>
  <c r="D449" i="20"/>
  <c r="C449" i="20"/>
  <c r="B449" i="20"/>
  <c r="D448" i="20"/>
  <c r="C448" i="20"/>
  <c r="B448" i="20"/>
  <c r="D447" i="20"/>
  <c r="C447" i="20"/>
  <c r="B447" i="20"/>
  <c r="D446" i="20"/>
  <c r="C446" i="20"/>
  <c r="B446" i="20"/>
  <c r="D441" i="20"/>
  <c r="C441" i="20"/>
  <c r="B441" i="20"/>
  <c r="D440" i="20"/>
  <c r="C440" i="20"/>
  <c r="B440" i="20"/>
  <c r="D439" i="20"/>
  <c r="C439" i="20"/>
  <c r="B439" i="20"/>
  <c r="D438" i="20"/>
  <c r="C438" i="20"/>
  <c r="B438" i="20"/>
  <c r="D437" i="20"/>
  <c r="C437" i="20"/>
  <c r="B437" i="20"/>
  <c r="D436" i="20"/>
  <c r="C436" i="20"/>
  <c r="B436" i="20"/>
  <c r="D435" i="20"/>
  <c r="C435" i="20"/>
  <c r="B435" i="20"/>
  <c r="D434" i="20"/>
  <c r="C434" i="20"/>
  <c r="B434" i="20"/>
  <c r="D429" i="20"/>
  <c r="C429" i="20"/>
  <c r="B429" i="20"/>
  <c r="D428" i="20"/>
  <c r="C428" i="20"/>
  <c r="B428" i="20"/>
  <c r="D427" i="20"/>
  <c r="C427" i="20"/>
  <c r="B427" i="20"/>
  <c r="D426" i="20"/>
  <c r="C426" i="20"/>
  <c r="B426" i="20"/>
  <c r="D425" i="20"/>
  <c r="C425" i="20"/>
  <c r="B425" i="20"/>
  <c r="D424" i="20"/>
  <c r="C424" i="20"/>
  <c r="B424" i="20"/>
  <c r="D423" i="20"/>
  <c r="C423" i="20"/>
  <c r="B423" i="20"/>
  <c r="D422" i="20"/>
  <c r="C422" i="20"/>
  <c r="N395" i="20"/>
  <c r="K56" i="18"/>
  <c r="B58" i="18" s="1"/>
  <c r="M396" i="20" l="1"/>
  <c r="F493" i="20"/>
  <c r="M493" i="20"/>
  <c r="E493" i="20"/>
  <c r="G493" i="20"/>
  <c r="L493" i="20"/>
  <c r="D493" i="20"/>
  <c r="K493" i="20"/>
  <c r="C493" i="20"/>
  <c r="H493" i="20"/>
  <c r="J493" i="20"/>
  <c r="B493" i="20"/>
  <c r="I493" i="20"/>
  <c r="K149" i="18"/>
  <c r="J58" i="18"/>
  <c r="B396" i="20"/>
  <c r="K396" i="20"/>
  <c r="I396" i="20"/>
  <c r="G396" i="20"/>
  <c r="E396" i="20"/>
  <c r="C396" i="20"/>
  <c r="L396" i="20"/>
  <c r="J396" i="20"/>
  <c r="H396" i="20"/>
  <c r="F396" i="20"/>
  <c r="D396" i="20"/>
  <c r="N493" i="20" l="1"/>
  <c r="C1608" i="7"/>
  <c r="D1608" i="7"/>
  <c r="E1608" i="7"/>
  <c r="F1608" i="7"/>
  <c r="G1608" i="7"/>
  <c r="H1608" i="7"/>
  <c r="I1608" i="7"/>
  <c r="J1608" i="7"/>
  <c r="C1609" i="7"/>
  <c r="D1609" i="7"/>
  <c r="E1609" i="7"/>
  <c r="F1609" i="7"/>
  <c r="G1609" i="7"/>
  <c r="H1609" i="7"/>
  <c r="I1609" i="7"/>
  <c r="J1609" i="7"/>
  <c r="B1608" i="7"/>
  <c r="B1609" i="7"/>
  <c r="C278" i="9"/>
  <c r="C279" i="9"/>
  <c r="C280" i="9"/>
  <c r="C281" i="9"/>
  <c r="C282" i="9"/>
  <c r="C283" i="9"/>
  <c r="C284" i="9"/>
  <c r="C285" i="9"/>
  <c r="C286" i="9"/>
  <c r="C287" i="9"/>
  <c r="C224" i="9"/>
  <c r="C225" i="9"/>
  <c r="C226" i="9"/>
  <c r="C227" i="9"/>
  <c r="C228" i="9"/>
  <c r="C229" i="9"/>
  <c r="C230" i="9"/>
  <c r="C231" i="9"/>
  <c r="C232" i="9"/>
  <c r="C233" i="9"/>
  <c r="C60" i="14" l="1"/>
  <c r="C19" i="14"/>
  <c r="B188" i="12"/>
  <c r="A188" i="12"/>
  <c r="A120" i="12"/>
  <c r="C83" i="12"/>
  <c r="D83" i="12"/>
  <c r="E83" i="12"/>
  <c r="F83" i="12"/>
  <c r="G83" i="12"/>
  <c r="H83" i="12"/>
  <c r="I83" i="12"/>
  <c r="J83" i="12"/>
  <c r="K83" i="12"/>
  <c r="C84" i="12"/>
  <c r="D84" i="12"/>
  <c r="E84" i="12"/>
  <c r="F84" i="12"/>
  <c r="G84" i="12"/>
  <c r="H84" i="12"/>
  <c r="I84" i="12"/>
  <c r="J84" i="12"/>
  <c r="K84" i="12"/>
  <c r="C85" i="12"/>
  <c r="D85" i="12"/>
  <c r="E85" i="12"/>
  <c r="F85" i="12"/>
  <c r="G85" i="12"/>
  <c r="H85" i="12"/>
  <c r="I85" i="12"/>
  <c r="J85" i="12"/>
  <c r="K85" i="12"/>
  <c r="C86" i="12"/>
  <c r="D86" i="12"/>
  <c r="E86" i="12"/>
  <c r="F86" i="12"/>
  <c r="G86" i="12"/>
  <c r="H86" i="12"/>
  <c r="I86" i="12"/>
  <c r="J86" i="12"/>
  <c r="K86" i="12"/>
  <c r="C87" i="12"/>
  <c r="D87" i="12"/>
  <c r="E87" i="12"/>
  <c r="F87" i="12"/>
  <c r="G87" i="12"/>
  <c r="H87" i="12"/>
  <c r="I87" i="12"/>
  <c r="J87" i="12"/>
  <c r="K87" i="12"/>
  <c r="C88" i="12"/>
  <c r="D88" i="12"/>
  <c r="E88" i="12"/>
  <c r="F88" i="12"/>
  <c r="G88" i="12"/>
  <c r="H88" i="12"/>
  <c r="I88" i="12"/>
  <c r="J88" i="12"/>
  <c r="K88" i="12"/>
  <c r="C89" i="12"/>
  <c r="D89" i="12"/>
  <c r="E89" i="12"/>
  <c r="F89" i="12"/>
  <c r="G89" i="12"/>
  <c r="H89" i="12"/>
  <c r="I89" i="12"/>
  <c r="J89" i="12"/>
  <c r="K89" i="12"/>
  <c r="C90" i="12"/>
  <c r="D90" i="12"/>
  <c r="E90" i="12"/>
  <c r="F90" i="12"/>
  <c r="G90" i="12"/>
  <c r="H90" i="12"/>
  <c r="I90" i="12"/>
  <c r="J90" i="12"/>
  <c r="K90" i="12"/>
  <c r="C91" i="12"/>
  <c r="D91" i="12"/>
  <c r="E91" i="12"/>
  <c r="F91" i="12"/>
  <c r="G91" i="12"/>
  <c r="H91" i="12"/>
  <c r="I91" i="12"/>
  <c r="J91" i="12"/>
  <c r="K91" i="12"/>
  <c r="C92" i="12"/>
  <c r="D92" i="12"/>
  <c r="E92" i="12"/>
  <c r="F92" i="12"/>
  <c r="G92" i="12"/>
  <c r="H92" i="12"/>
  <c r="I92" i="12"/>
  <c r="J92" i="12"/>
  <c r="K92" i="12"/>
  <c r="J46" i="12"/>
  <c r="J47" i="12"/>
  <c r="J48" i="12"/>
  <c r="J40" i="12"/>
  <c r="J41" i="12"/>
  <c r="J42" i="12"/>
  <c r="J43" i="12"/>
  <c r="J44" i="12"/>
  <c r="J45" i="12"/>
  <c r="I46" i="12"/>
  <c r="I47" i="12"/>
  <c r="I48" i="12"/>
  <c r="I40" i="12"/>
  <c r="I41" i="12"/>
  <c r="I42" i="12"/>
  <c r="I43" i="12"/>
  <c r="I44" i="12"/>
  <c r="I45" i="12"/>
  <c r="H46" i="12"/>
  <c r="H47" i="12"/>
  <c r="H48" i="12"/>
  <c r="H40" i="12"/>
  <c r="H41" i="12"/>
  <c r="H42" i="12"/>
  <c r="H43" i="12"/>
  <c r="H44" i="12"/>
  <c r="H45" i="12"/>
  <c r="G46" i="12"/>
  <c r="G47" i="12"/>
  <c r="G48" i="12"/>
  <c r="G40" i="12"/>
  <c r="G41" i="12"/>
  <c r="G42" i="12"/>
  <c r="G43" i="12"/>
  <c r="G44" i="12"/>
  <c r="G45" i="12"/>
  <c r="F46" i="12"/>
  <c r="F47" i="12"/>
  <c r="F48" i="12"/>
  <c r="F40" i="12"/>
  <c r="F41" i="12"/>
  <c r="F42" i="12"/>
  <c r="F43" i="12"/>
  <c r="F44" i="12"/>
  <c r="F45" i="12"/>
  <c r="D46" i="12"/>
  <c r="D47" i="12"/>
  <c r="D48" i="12"/>
  <c r="D40" i="12"/>
  <c r="D41" i="12"/>
  <c r="D42" i="12"/>
  <c r="D43" i="12"/>
  <c r="D44" i="12"/>
  <c r="D45" i="12"/>
  <c r="C58" i="12" l="1"/>
  <c r="D58" i="12"/>
  <c r="E14" i="11"/>
  <c r="C41" i="12" s="1"/>
  <c r="E15" i="11"/>
  <c r="C42" i="12" s="1"/>
  <c r="E16" i="11"/>
  <c r="E17" i="11"/>
  <c r="E18" i="11"/>
  <c r="E13" i="11"/>
  <c r="C40" i="12" s="1"/>
  <c r="C443" i="9"/>
  <c r="C444" i="9"/>
  <c r="C445" i="9"/>
  <c r="C446" i="9"/>
  <c r="C447" i="9"/>
  <c r="C448" i="9"/>
  <c r="C449" i="9"/>
  <c r="C450" i="9"/>
  <c r="C451" i="9"/>
  <c r="C452" i="9"/>
  <c r="C386" i="9"/>
  <c r="C387" i="9"/>
  <c r="C388" i="9"/>
  <c r="C389" i="9"/>
  <c r="C390" i="9"/>
  <c r="C391" i="9"/>
  <c r="C392" i="9"/>
  <c r="C393" i="9"/>
  <c r="C394" i="9"/>
  <c r="C395" i="9"/>
  <c r="C332" i="9"/>
  <c r="C333" i="9"/>
  <c r="C334" i="9"/>
  <c r="C335" i="9"/>
  <c r="C336" i="9"/>
  <c r="C337" i="9"/>
  <c r="C338" i="9"/>
  <c r="C339" i="9"/>
  <c r="C340" i="9"/>
  <c r="C341" i="9"/>
  <c r="C170" i="9"/>
  <c r="C171" i="9"/>
  <c r="C172" i="9"/>
  <c r="C173" i="9"/>
  <c r="C174" i="9"/>
  <c r="C175" i="9"/>
  <c r="C176" i="9"/>
  <c r="C177" i="9"/>
  <c r="C178" i="9"/>
  <c r="C179" i="9"/>
  <c r="C116" i="9"/>
  <c r="C117" i="9"/>
  <c r="C118" i="9"/>
  <c r="C119" i="9"/>
  <c r="C120" i="9"/>
  <c r="C121" i="9"/>
  <c r="C122" i="9"/>
  <c r="C123" i="9"/>
  <c r="C124" i="9"/>
  <c r="C125" i="9"/>
  <c r="C62" i="9"/>
  <c r="C63" i="9"/>
  <c r="C64" i="9"/>
  <c r="C65" i="9"/>
  <c r="C66" i="9"/>
  <c r="C67" i="9"/>
  <c r="C68" i="9"/>
  <c r="C69" i="9"/>
  <c r="C70" i="9"/>
  <c r="C71" i="9"/>
  <c r="C8" i="9"/>
  <c r="C9" i="9"/>
  <c r="C10" i="9"/>
  <c r="C11" i="9"/>
  <c r="C12" i="9"/>
  <c r="C13" i="9"/>
  <c r="C14" i="9"/>
  <c r="C15" i="9"/>
  <c r="C16" i="9"/>
  <c r="C17" i="9"/>
  <c r="C43" i="12" l="1"/>
  <c r="C46" i="12"/>
  <c r="C45" i="12"/>
  <c r="C48" i="12"/>
  <c r="C44" i="12"/>
  <c r="C47" i="12"/>
  <c r="E2505" i="7"/>
  <c r="E2504" i="7"/>
  <c r="E2503" i="7"/>
  <c r="E2502" i="7"/>
  <c r="E2501" i="7"/>
  <c r="E2500" i="7"/>
  <c r="E2499" i="7"/>
  <c r="E2498" i="7"/>
  <c r="E2497" i="7"/>
  <c r="C2497" i="7"/>
  <c r="C2498" i="7"/>
  <c r="C2499" i="7"/>
  <c r="C2500" i="7"/>
  <c r="C2501" i="7"/>
  <c r="C2502" i="7"/>
  <c r="C2503" i="7"/>
  <c r="C2504" i="7"/>
  <c r="C2505" i="7"/>
  <c r="E2479" i="7"/>
  <c r="E2478" i="7"/>
  <c r="E2477" i="7"/>
  <c r="E2476" i="7"/>
  <c r="E2475" i="7"/>
  <c r="E2474" i="7"/>
  <c r="E2473" i="7"/>
  <c r="E2472" i="7"/>
  <c r="E2471" i="7"/>
  <c r="C2471" i="7"/>
  <c r="C2472" i="7"/>
  <c r="C2473" i="7"/>
  <c r="C2474" i="7"/>
  <c r="C2475" i="7"/>
  <c r="C2476" i="7"/>
  <c r="C2477" i="7"/>
  <c r="C2478" i="7"/>
  <c r="C2479" i="7"/>
  <c r="E2437" i="7"/>
  <c r="E2436" i="7"/>
  <c r="E2435" i="7"/>
  <c r="E2434" i="7"/>
  <c r="E2433" i="7"/>
  <c r="E2432" i="7"/>
  <c r="E2431" i="7"/>
  <c r="E2430" i="7"/>
  <c r="E2429" i="7"/>
  <c r="C2429" i="7"/>
  <c r="C2430" i="7"/>
  <c r="C2431" i="7"/>
  <c r="C2432" i="7"/>
  <c r="C2433" i="7"/>
  <c r="C2434" i="7"/>
  <c r="C2435" i="7"/>
  <c r="C2436" i="7"/>
  <c r="C2437" i="7"/>
  <c r="E2411" i="7"/>
  <c r="E2410" i="7"/>
  <c r="E2409" i="7"/>
  <c r="E2408" i="7"/>
  <c r="E2407" i="7"/>
  <c r="E2406" i="7"/>
  <c r="E2405" i="7"/>
  <c r="E2404" i="7"/>
  <c r="E2403" i="7"/>
  <c r="C2403" i="7"/>
  <c r="C2404" i="7"/>
  <c r="C2405" i="7"/>
  <c r="C2406" i="7"/>
  <c r="C2407" i="7"/>
  <c r="C2408" i="7"/>
  <c r="C2409" i="7"/>
  <c r="C2410" i="7"/>
  <c r="C2411" i="7"/>
  <c r="E2367" i="7"/>
  <c r="E2366" i="7"/>
  <c r="E2365" i="7"/>
  <c r="E2364" i="7"/>
  <c r="E2363" i="7"/>
  <c r="E2362" i="7"/>
  <c r="E2361" i="7"/>
  <c r="E2360" i="7"/>
  <c r="E2359" i="7"/>
  <c r="C2359" i="7"/>
  <c r="C2360" i="7"/>
  <c r="C2361" i="7"/>
  <c r="C2362" i="7"/>
  <c r="C2363" i="7"/>
  <c r="C2364" i="7"/>
  <c r="C2365" i="7"/>
  <c r="C2366" i="7"/>
  <c r="C2367" i="7"/>
  <c r="E2341" i="7"/>
  <c r="E2340" i="7"/>
  <c r="E2339" i="7"/>
  <c r="E2338" i="7"/>
  <c r="E2337" i="7"/>
  <c r="E2336" i="7"/>
  <c r="E2335" i="7"/>
  <c r="E2334" i="7"/>
  <c r="E2333" i="7"/>
  <c r="C2333" i="7"/>
  <c r="C2334" i="7"/>
  <c r="C2335" i="7"/>
  <c r="C2336" i="7"/>
  <c r="C2337" i="7"/>
  <c r="C2338" i="7"/>
  <c r="C2339" i="7"/>
  <c r="C2340" i="7"/>
  <c r="C2341" i="7"/>
  <c r="E2297" i="7"/>
  <c r="E2296" i="7"/>
  <c r="E2295" i="7"/>
  <c r="E2294" i="7"/>
  <c r="E2293" i="7"/>
  <c r="E2292" i="7"/>
  <c r="E2291" i="7"/>
  <c r="E2290" i="7"/>
  <c r="E2289" i="7"/>
  <c r="C2289" i="7"/>
  <c r="C2290" i="7"/>
  <c r="C2291" i="7"/>
  <c r="C2292" i="7"/>
  <c r="C2293" i="7"/>
  <c r="C2294" i="7"/>
  <c r="C2295" i="7"/>
  <c r="C2296" i="7"/>
  <c r="C2297" i="7"/>
  <c r="E2271" i="7"/>
  <c r="E2270" i="7"/>
  <c r="E2269" i="7"/>
  <c r="E2268" i="7"/>
  <c r="E2267" i="7"/>
  <c r="E2266" i="7"/>
  <c r="E2265" i="7"/>
  <c r="E2264" i="7"/>
  <c r="C2263" i="7"/>
  <c r="C2264" i="7"/>
  <c r="C2265" i="7"/>
  <c r="C2266" i="7"/>
  <c r="C2267" i="7"/>
  <c r="C2268" i="7"/>
  <c r="C2269" i="7"/>
  <c r="C2270" i="7"/>
  <c r="C2271" i="7"/>
  <c r="D2217" i="7"/>
  <c r="F2217" i="7"/>
  <c r="H2217" i="7"/>
  <c r="D2218" i="7"/>
  <c r="F2218" i="7"/>
  <c r="H2218" i="7"/>
  <c r="D2219" i="7"/>
  <c r="F2219" i="7"/>
  <c r="H2219" i="7"/>
  <c r="D2220" i="7"/>
  <c r="F2220" i="7"/>
  <c r="H2220" i="7"/>
  <c r="D2221" i="7"/>
  <c r="F2221" i="7"/>
  <c r="H2221" i="7"/>
  <c r="D2222" i="7"/>
  <c r="F2222" i="7"/>
  <c r="H2222" i="7"/>
  <c r="D2223" i="7"/>
  <c r="F2223" i="7"/>
  <c r="H2223" i="7"/>
  <c r="D2224" i="7"/>
  <c r="F2224" i="7"/>
  <c r="H2224" i="7"/>
  <c r="H2216" i="7"/>
  <c r="F2216" i="7"/>
  <c r="D2216" i="7"/>
  <c r="B2216" i="7"/>
  <c r="B2217" i="7"/>
  <c r="B2218" i="7"/>
  <c r="B2219" i="7"/>
  <c r="B2220" i="7"/>
  <c r="B2221" i="7"/>
  <c r="B2222" i="7"/>
  <c r="B2223" i="7"/>
  <c r="B2224" i="7"/>
  <c r="D2190" i="7"/>
  <c r="F2190" i="7"/>
  <c r="H2190" i="7"/>
  <c r="D2191" i="7"/>
  <c r="F2191" i="7"/>
  <c r="H2191" i="7"/>
  <c r="D2192" i="7"/>
  <c r="F2192" i="7"/>
  <c r="H2192" i="7"/>
  <c r="D2193" i="7"/>
  <c r="F2193" i="7"/>
  <c r="H2193" i="7"/>
  <c r="D2194" i="7"/>
  <c r="F2194" i="7"/>
  <c r="H2194" i="7"/>
  <c r="D2195" i="7"/>
  <c r="F2195" i="7"/>
  <c r="H2195" i="7"/>
  <c r="D2196" i="7"/>
  <c r="F2196" i="7"/>
  <c r="H2196" i="7"/>
  <c r="D2197" i="7"/>
  <c r="F2197" i="7"/>
  <c r="H2197" i="7"/>
  <c r="H2189" i="7"/>
  <c r="F2189" i="7"/>
  <c r="D2189" i="7"/>
  <c r="B2189" i="7"/>
  <c r="B2190" i="7"/>
  <c r="B2191" i="7"/>
  <c r="B2192" i="7"/>
  <c r="B2193" i="7"/>
  <c r="B2194" i="7"/>
  <c r="B2195" i="7"/>
  <c r="B2196" i="7"/>
  <c r="B2197" i="7"/>
  <c r="E2157" i="7"/>
  <c r="E2156" i="7"/>
  <c r="E2155" i="7"/>
  <c r="E2154" i="7"/>
  <c r="E2153" i="7"/>
  <c r="E2152" i="7"/>
  <c r="E2151" i="7"/>
  <c r="E2150" i="7"/>
  <c r="E2149" i="7"/>
  <c r="C2149" i="7"/>
  <c r="C2150" i="7"/>
  <c r="C2151" i="7"/>
  <c r="C2152" i="7"/>
  <c r="C2153" i="7"/>
  <c r="C2154" i="7"/>
  <c r="C2155" i="7"/>
  <c r="C2156" i="7"/>
  <c r="C2157" i="7"/>
  <c r="E2123" i="7"/>
  <c r="E2124" i="7"/>
  <c r="E2125" i="7"/>
  <c r="E2126" i="7"/>
  <c r="E2127" i="7"/>
  <c r="E2128" i="7"/>
  <c r="E2129" i="7"/>
  <c r="E2130" i="7"/>
  <c r="E2131" i="7"/>
  <c r="C2123" i="7"/>
  <c r="C2124" i="7"/>
  <c r="C2125" i="7"/>
  <c r="C2126" i="7"/>
  <c r="C2127" i="7"/>
  <c r="C2128" i="7"/>
  <c r="C2129" i="7"/>
  <c r="C2130" i="7"/>
  <c r="C2131" i="7"/>
  <c r="E2103" i="7"/>
  <c r="E2102" i="7"/>
  <c r="E2101" i="7"/>
  <c r="C2101" i="7"/>
  <c r="C2102" i="7"/>
  <c r="C2103" i="7"/>
  <c r="E2085" i="7"/>
  <c r="E2084" i="7"/>
  <c r="E2083" i="7"/>
  <c r="C2083" i="7"/>
  <c r="C2084" i="7"/>
  <c r="C2085" i="7"/>
  <c r="E2074" i="7"/>
  <c r="E2073" i="7"/>
  <c r="E2072" i="7"/>
  <c r="E2071" i="7"/>
  <c r="E2070" i="7"/>
  <c r="E2069" i="7"/>
  <c r="E2068" i="7"/>
  <c r="E2067" i="7"/>
  <c r="E2066" i="7"/>
  <c r="C2066" i="7"/>
  <c r="C2067" i="7"/>
  <c r="C2068" i="7"/>
  <c r="C2069" i="7"/>
  <c r="C2070" i="7"/>
  <c r="C2071" i="7"/>
  <c r="C2072" i="7"/>
  <c r="C2073" i="7"/>
  <c r="C2074" i="7"/>
  <c r="E2059" i="7"/>
  <c r="E2058" i="7"/>
  <c r="E2057" i="7"/>
  <c r="E2056" i="7"/>
  <c r="E2055" i="7"/>
  <c r="E2054" i="7"/>
  <c r="E2053" i="7"/>
  <c r="E2052" i="7"/>
  <c r="E2051" i="7"/>
  <c r="C2051" i="7"/>
  <c r="C2052" i="7"/>
  <c r="C2053" i="7"/>
  <c r="C2054" i="7"/>
  <c r="C2055" i="7"/>
  <c r="C2056" i="7"/>
  <c r="C2057" i="7"/>
  <c r="C2058" i="7"/>
  <c r="C2059" i="7"/>
  <c r="E2038" i="7"/>
  <c r="E2036" i="7"/>
  <c r="E2035" i="7"/>
  <c r="E2029" i="7"/>
  <c r="C2038" i="7"/>
  <c r="C2036" i="7"/>
  <c r="C2035" i="7"/>
  <c r="C2029" i="7"/>
  <c r="C2014" i="7"/>
  <c r="C2015" i="7"/>
  <c r="C2018" i="7"/>
  <c r="E2023" i="7"/>
  <c r="E2021" i="7"/>
  <c r="E2020" i="7"/>
  <c r="E2018" i="7"/>
  <c r="E2015" i="7"/>
  <c r="E2014" i="7"/>
  <c r="C2023" i="7"/>
  <c r="C2021" i="7"/>
  <c r="C2020" i="7"/>
  <c r="E2007" i="7"/>
  <c r="E2006" i="7"/>
  <c r="E2005" i="7"/>
  <c r="E2004" i="7"/>
  <c r="E2003" i="7"/>
  <c r="E2002" i="7"/>
  <c r="E2001" i="7"/>
  <c r="E2000" i="7"/>
  <c r="E1999" i="7"/>
  <c r="C1999" i="7"/>
  <c r="C2000" i="7"/>
  <c r="C2001" i="7"/>
  <c r="C2002" i="7"/>
  <c r="C2003" i="7"/>
  <c r="C2004" i="7"/>
  <c r="C2005" i="7"/>
  <c r="C2006" i="7"/>
  <c r="C2007" i="7"/>
  <c r="E1992" i="7"/>
  <c r="E1991" i="7"/>
  <c r="E1990" i="7"/>
  <c r="E1989" i="7"/>
  <c r="E1988" i="7"/>
  <c r="E1987" i="7"/>
  <c r="E1986" i="7"/>
  <c r="E1985" i="7"/>
  <c r="E1984" i="7"/>
  <c r="C1984" i="7"/>
  <c r="C1985" i="7"/>
  <c r="C1986" i="7"/>
  <c r="C1987" i="7"/>
  <c r="C1988" i="7"/>
  <c r="C1989" i="7"/>
  <c r="C1990" i="7"/>
  <c r="C1991" i="7"/>
  <c r="C1992" i="7"/>
  <c r="E1946" i="7"/>
  <c r="E1945" i="7"/>
  <c r="E1944" i="7"/>
  <c r="E1943" i="7"/>
  <c r="E1942" i="7"/>
  <c r="E1941" i="7"/>
  <c r="E1940" i="7"/>
  <c r="E1939" i="7"/>
  <c r="E1938" i="7"/>
  <c r="C1938" i="7"/>
  <c r="C1939" i="7"/>
  <c r="C1940" i="7"/>
  <c r="C1941" i="7"/>
  <c r="C1942" i="7"/>
  <c r="C1943" i="7"/>
  <c r="C1944" i="7"/>
  <c r="C1945" i="7"/>
  <c r="C1946" i="7"/>
  <c r="E1920" i="7"/>
  <c r="E1919" i="7"/>
  <c r="E1918" i="7"/>
  <c r="E1917" i="7"/>
  <c r="E1916" i="7"/>
  <c r="E1915" i="7"/>
  <c r="E1914" i="7"/>
  <c r="E1913" i="7"/>
  <c r="E1912" i="7"/>
  <c r="C1912" i="7"/>
  <c r="C1913" i="7"/>
  <c r="C1914" i="7"/>
  <c r="C1915" i="7"/>
  <c r="C1916" i="7"/>
  <c r="C1917" i="7"/>
  <c r="C1918" i="7"/>
  <c r="C1919" i="7"/>
  <c r="C1920" i="7"/>
  <c r="B1865" i="7"/>
  <c r="B1864" i="7"/>
  <c r="B1863" i="7"/>
  <c r="B1862" i="7"/>
  <c r="B1861" i="7"/>
  <c r="B1860" i="7"/>
  <c r="B1859" i="7"/>
  <c r="B1858" i="7"/>
  <c r="B1857" i="7"/>
  <c r="B1856" i="7"/>
  <c r="B1855" i="7"/>
  <c r="B1854" i="7"/>
  <c r="B1853" i="7"/>
  <c r="B1852" i="7"/>
  <c r="B1851" i="7"/>
  <c r="B1850" i="7"/>
  <c r="B1849" i="7"/>
  <c r="B1848" i="7"/>
  <c r="B1847" i="7"/>
  <c r="B1846" i="7"/>
  <c r="B1845" i="7"/>
  <c r="B1844" i="7"/>
  <c r="B1843" i="7"/>
  <c r="B1842" i="7"/>
  <c r="B1896" i="7"/>
  <c r="B1895" i="7"/>
  <c r="B1894" i="7"/>
  <c r="B1893" i="7"/>
  <c r="B1892" i="7"/>
  <c r="B1891" i="7"/>
  <c r="B1890" i="7"/>
  <c r="B1889" i="7"/>
  <c r="B1888" i="7"/>
  <c r="B1887" i="7"/>
  <c r="B1886" i="7"/>
  <c r="B1885" i="7"/>
  <c r="B1884" i="7"/>
  <c r="B1883" i="7"/>
  <c r="B1882" i="7"/>
  <c r="B1881" i="7"/>
  <c r="B1880" i="7"/>
  <c r="B1879" i="7"/>
  <c r="B1878" i="7"/>
  <c r="B1877" i="7"/>
  <c r="B1876" i="7"/>
  <c r="B1875" i="7"/>
  <c r="B1874" i="7"/>
  <c r="B1873" i="7"/>
  <c r="G2503" i="7" l="1"/>
  <c r="G2499" i="7"/>
  <c r="G2023" i="7"/>
  <c r="E1993" i="7"/>
  <c r="G1986" i="7"/>
  <c r="G1988" i="7"/>
  <c r="G1990" i="7"/>
  <c r="G1992" i="7"/>
  <c r="G2101" i="7"/>
  <c r="G2265" i="7"/>
  <c r="G2269" i="7"/>
  <c r="G2289" i="7"/>
  <c r="G2293" i="7"/>
  <c r="G2297" i="7"/>
  <c r="G2339" i="7"/>
  <c r="G2363" i="7"/>
  <c r="G2367" i="7"/>
  <c r="E2438" i="7"/>
  <c r="G2473" i="7"/>
  <c r="G2475" i="7"/>
  <c r="G2477" i="7"/>
  <c r="G2479" i="7"/>
  <c r="E2506" i="7"/>
  <c r="G2501" i="7"/>
  <c r="G2505" i="7"/>
  <c r="G2497" i="7"/>
  <c r="G2478" i="7"/>
  <c r="G2474" i="7"/>
  <c r="E2480" i="7"/>
  <c r="G2431" i="7"/>
  <c r="G2433" i="7"/>
  <c r="G2435" i="7"/>
  <c r="G2437" i="7"/>
  <c r="G2403" i="7"/>
  <c r="G2407" i="7"/>
  <c r="G2411" i="7"/>
  <c r="G2366" i="7"/>
  <c r="E2368" i="7"/>
  <c r="G2296" i="7"/>
  <c r="J2222" i="7"/>
  <c r="E2298" i="7"/>
  <c r="C2480" i="7"/>
  <c r="G1984" i="7"/>
  <c r="E2412" i="7"/>
  <c r="G2359" i="7"/>
  <c r="G2295" i="7"/>
  <c r="G2291" i="7"/>
  <c r="G2341" i="7"/>
  <c r="G2337" i="7"/>
  <c r="G2335" i="7"/>
  <c r="G2333" i="7"/>
  <c r="E2342" i="7"/>
  <c r="G2365" i="7"/>
  <c r="G2361" i="7"/>
  <c r="G2290" i="7"/>
  <c r="G2292" i="7"/>
  <c r="G2294" i="7"/>
  <c r="C2368" i="7"/>
  <c r="J2189" i="7"/>
  <c r="F2198" i="7"/>
  <c r="J2218" i="7"/>
  <c r="J2216" i="7"/>
  <c r="G2271" i="7"/>
  <c r="G2267" i="7"/>
  <c r="G2263" i="7"/>
  <c r="C2298" i="7"/>
  <c r="G2360" i="7"/>
  <c r="G2362" i="7"/>
  <c r="G2364" i="7"/>
  <c r="G2409" i="7"/>
  <c r="G2405" i="7"/>
  <c r="C2412" i="7"/>
  <c r="G2404" i="7"/>
  <c r="G2406" i="7"/>
  <c r="G2408" i="7"/>
  <c r="G2410" i="7"/>
  <c r="J2224" i="7"/>
  <c r="J2220" i="7"/>
  <c r="H2225" i="7"/>
  <c r="C2506" i="7"/>
  <c r="G2471" i="7"/>
  <c r="G2429" i="7"/>
  <c r="G2083" i="7"/>
  <c r="C2342" i="7"/>
  <c r="C2438" i="7"/>
  <c r="G2472" i="7"/>
  <c r="G2476" i="7"/>
  <c r="G2504" i="7"/>
  <c r="G2502" i="7"/>
  <c r="G2500" i="7"/>
  <c r="G2498" i="7"/>
  <c r="G2436" i="7"/>
  <c r="G2434" i="7"/>
  <c r="G2432" i="7"/>
  <c r="G2430" i="7"/>
  <c r="G2340" i="7"/>
  <c r="G2338" i="7"/>
  <c r="G2336" i="7"/>
  <c r="G2334" i="7"/>
  <c r="G2270" i="7"/>
  <c r="G2268" i="7"/>
  <c r="G2266" i="7"/>
  <c r="G2264" i="7"/>
  <c r="J2223" i="7"/>
  <c r="J2221" i="7"/>
  <c r="J2219" i="7"/>
  <c r="J2217" i="7"/>
  <c r="G2102" i="7"/>
  <c r="G2084" i="7"/>
  <c r="G1991" i="7"/>
  <c r="G1989" i="7"/>
  <c r="G1987" i="7"/>
  <c r="G1985" i="7"/>
  <c r="B1897" i="7"/>
  <c r="B1866" i="7"/>
  <c r="A1804" i="7"/>
  <c r="A1805" i="7"/>
  <c r="A1806" i="7"/>
  <c r="A1807" i="7"/>
  <c r="A1808" i="7"/>
  <c r="A1809" i="7"/>
  <c r="A1810" i="7"/>
  <c r="A1811" i="7"/>
  <c r="A1803" i="7"/>
  <c r="A1778" i="7"/>
  <c r="A1779" i="7"/>
  <c r="A1780" i="7"/>
  <c r="A1781" i="7"/>
  <c r="A1782" i="7"/>
  <c r="A1783" i="7"/>
  <c r="A1784" i="7"/>
  <c r="A1785" i="7"/>
  <c r="A1786" i="7"/>
  <c r="A1787" i="7"/>
  <c r="A1788" i="7"/>
  <c r="A1789" i="7"/>
  <c r="A1790" i="7"/>
  <c r="A1791" i="7"/>
  <c r="A1792" i="7"/>
  <c r="A1793" i="7"/>
  <c r="A1794" i="7"/>
  <c r="A1795" i="7"/>
  <c r="A1796" i="7"/>
  <c r="B1760" i="7"/>
  <c r="C1760" i="7"/>
  <c r="D1760" i="7"/>
  <c r="E1760" i="7"/>
  <c r="F1760" i="7"/>
  <c r="G1760" i="7"/>
  <c r="H1760" i="7"/>
  <c r="I1760" i="7"/>
  <c r="J1760" i="7"/>
  <c r="J1758" i="7"/>
  <c r="I1758" i="7"/>
  <c r="H1758" i="7"/>
  <c r="G1758" i="7"/>
  <c r="F1758" i="7"/>
  <c r="E1758" i="7"/>
  <c r="D1758" i="7"/>
  <c r="C1758" i="7"/>
  <c r="B1758" i="7"/>
  <c r="J1757" i="7"/>
  <c r="I1757" i="7"/>
  <c r="H1757" i="7"/>
  <c r="G1757" i="7"/>
  <c r="F1757" i="7"/>
  <c r="E1757" i="7"/>
  <c r="D1757" i="7"/>
  <c r="C1757" i="7"/>
  <c r="B1757" i="7"/>
  <c r="B1754" i="7"/>
  <c r="C1754" i="7"/>
  <c r="D1754" i="7"/>
  <c r="E1754" i="7"/>
  <c r="F1754" i="7"/>
  <c r="G1754" i="7"/>
  <c r="H1754" i="7"/>
  <c r="I1754" i="7"/>
  <c r="J1754" i="7"/>
  <c r="B1755" i="7"/>
  <c r="C1755" i="7"/>
  <c r="D1755" i="7"/>
  <c r="E1755" i="7"/>
  <c r="F1755" i="7"/>
  <c r="G1755" i="7"/>
  <c r="H1755" i="7"/>
  <c r="I1755" i="7"/>
  <c r="J1755" i="7"/>
  <c r="I1733" i="7"/>
  <c r="H1733" i="7"/>
  <c r="G1733" i="7"/>
  <c r="F1733" i="7"/>
  <c r="E1733" i="7"/>
  <c r="C1733" i="7"/>
  <c r="B1733" i="7"/>
  <c r="I1732" i="7"/>
  <c r="H1732" i="7"/>
  <c r="G1732" i="7"/>
  <c r="F1732" i="7"/>
  <c r="E1732" i="7"/>
  <c r="C1732" i="7"/>
  <c r="B1732" i="7"/>
  <c r="B1729" i="7"/>
  <c r="C1729" i="7"/>
  <c r="E1729" i="7"/>
  <c r="F1729" i="7"/>
  <c r="G1729" i="7"/>
  <c r="H1729" i="7"/>
  <c r="I1729" i="7"/>
  <c r="B1730" i="7"/>
  <c r="C1730" i="7"/>
  <c r="E1730" i="7"/>
  <c r="F1730" i="7"/>
  <c r="G1730" i="7"/>
  <c r="H1730" i="7"/>
  <c r="I1730" i="7"/>
  <c r="B1683" i="7"/>
  <c r="C1683" i="7"/>
  <c r="D1683" i="7"/>
  <c r="E1683" i="7"/>
  <c r="F1683" i="7"/>
  <c r="G1683" i="7"/>
  <c r="H1683" i="7"/>
  <c r="I1683" i="7"/>
  <c r="J1683" i="7"/>
  <c r="J1681" i="7"/>
  <c r="I1681" i="7"/>
  <c r="H1681" i="7"/>
  <c r="G1681" i="7"/>
  <c r="F1681" i="7"/>
  <c r="E1681" i="7"/>
  <c r="D1681" i="7"/>
  <c r="C1681" i="7"/>
  <c r="B1681" i="7"/>
  <c r="J1680" i="7"/>
  <c r="I1680" i="7"/>
  <c r="H1680" i="7"/>
  <c r="G1680" i="7"/>
  <c r="F1680" i="7"/>
  <c r="E1680" i="7"/>
  <c r="D1680" i="7"/>
  <c r="C1680" i="7"/>
  <c r="B1680" i="7"/>
  <c r="B1677" i="7"/>
  <c r="C1677" i="7"/>
  <c r="D1677" i="7"/>
  <c r="E1677" i="7"/>
  <c r="F1677" i="7"/>
  <c r="G1677" i="7"/>
  <c r="H1677" i="7"/>
  <c r="I1677" i="7"/>
  <c r="J1677" i="7"/>
  <c r="B1678" i="7"/>
  <c r="C1678" i="7"/>
  <c r="D1678" i="7"/>
  <c r="E1678" i="7"/>
  <c r="F1678" i="7"/>
  <c r="G1678" i="7"/>
  <c r="H1678" i="7"/>
  <c r="I1678" i="7"/>
  <c r="J1678" i="7"/>
  <c r="B1659" i="7"/>
  <c r="C1659" i="7"/>
  <c r="D1659" i="7"/>
  <c r="E1659" i="7"/>
  <c r="F1659" i="7"/>
  <c r="G1659" i="7"/>
  <c r="H1659" i="7"/>
  <c r="I1659" i="7"/>
  <c r="J1659" i="7"/>
  <c r="K1659" i="7"/>
  <c r="L1659" i="7"/>
  <c r="M1659" i="7"/>
  <c r="M1657" i="7"/>
  <c r="L1657" i="7"/>
  <c r="K1657" i="7"/>
  <c r="J1657" i="7"/>
  <c r="I1657" i="7"/>
  <c r="H1657" i="7"/>
  <c r="G1657" i="7"/>
  <c r="F1657" i="7"/>
  <c r="E1657" i="7"/>
  <c r="D1657" i="7"/>
  <c r="C1657" i="7"/>
  <c r="B1657" i="7"/>
  <c r="M1656" i="7"/>
  <c r="L1656" i="7"/>
  <c r="K1656" i="7"/>
  <c r="J1656" i="7"/>
  <c r="I1656" i="7"/>
  <c r="H1656" i="7"/>
  <c r="G1656" i="7"/>
  <c r="F1656" i="7"/>
  <c r="E1656" i="7"/>
  <c r="D1656" i="7"/>
  <c r="C1656" i="7"/>
  <c r="B1656" i="7"/>
  <c r="B1653" i="7"/>
  <c r="C1653" i="7"/>
  <c r="D1653" i="7"/>
  <c r="E1653" i="7"/>
  <c r="F1653" i="7"/>
  <c r="G1653" i="7"/>
  <c r="H1653" i="7"/>
  <c r="I1653" i="7"/>
  <c r="J1653" i="7"/>
  <c r="K1653" i="7"/>
  <c r="L1653" i="7"/>
  <c r="M1653" i="7"/>
  <c r="B1654" i="7"/>
  <c r="C1654" i="7"/>
  <c r="D1654" i="7"/>
  <c r="E1654" i="7"/>
  <c r="F1654" i="7"/>
  <c r="G1654" i="7"/>
  <c r="H1654" i="7"/>
  <c r="I1654" i="7"/>
  <c r="J1654" i="7"/>
  <c r="K1654" i="7"/>
  <c r="L1654" i="7"/>
  <c r="M1654" i="7"/>
  <c r="C1643" i="7"/>
  <c r="C1642" i="7"/>
  <c r="C1639" i="7"/>
  <c r="C1640" i="7"/>
  <c r="C1645" i="7"/>
  <c r="N1659" i="7" s="1"/>
  <c r="K1683" i="7" s="1"/>
  <c r="C1614" i="7"/>
  <c r="D1614" i="7"/>
  <c r="E1614" i="7"/>
  <c r="F1614" i="7"/>
  <c r="G1614" i="7"/>
  <c r="H1614" i="7"/>
  <c r="I1614" i="7"/>
  <c r="J1614" i="7"/>
  <c r="B1614" i="7"/>
  <c r="J1612" i="7"/>
  <c r="I1612" i="7"/>
  <c r="H1612" i="7"/>
  <c r="G1612" i="7"/>
  <c r="F1612" i="7"/>
  <c r="E1612" i="7"/>
  <c r="D1612" i="7"/>
  <c r="C1612" i="7"/>
  <c r="B1612" i="7"/>
  <c r="J1611" i="7"/>
  <c r="I1611" i="7"/>
  <c r="H1611" i="7"/>
  <c r="G1611" i="7"/>
  <c r="F1611" i="7"/>
  <c r="E1611" i="7"/>
  <c r="D1611" i="7"/>
  <c r="C1611" i="7"/>
  <c r="B1611" i="7"/>
  <c r="B1590" i="7"/>
  <c r="C1590" i="7"/>
  <c r="D1590" i="7"/>
  <c r="E1590" i="7"/>
  <c r="F1590" i="7"/>
  <c r="G1590" i="7"/>
  <c r="H1590" i="7"/>
  <c r="I1590" i="7"/>
  <c r="J1590" i="7"/>
  <c r="K1590" i="7"/>
  <c r="L1590" i="7"/>
  <c r="M1590" i="7"/>
  <c r="M1588" i="7"/>
  <c r="L1588" i="7"/>
  <c r="K1588" i="7"/>
  <c r="J1588" i="7"/>
  <c r="I1588" i="7"/>
  <c r="H1588" i="7"/>
  <c r="G1588" i="7"/>
  <c r="F1588" i="7"/>
  <c r="E1588" i="7"/>
  <c r="D1588" i="7"/>
  <c r="C1588" i="7"/>
  <c r="B1588" i="7"/>
  <c r="M1587" i="7"/>
  <c r="L1587" i="7"/>
  <c r="K1587" i="7"/>
  <c r="J1587" i="7"/>
  <c r="I1587" i="7"/>
  <c r="H1587" i="7"/>
  <c r="G1587" i="7"/>
  <c r="F1587" i="7"/>
  <c r="E1587" i="7"/>
  <c r="D1587" i="7"/>
  <c r="C1587" i="7"/>
  <c r="B1587" i="7"/>
  <c r="B1584" i="7"/>
  <c r="C1584" i="7"/>
  <c r="D1584" i="7"/>
  <c r="E1584" i="7"/>
  <c r="F1584" i="7"/>
  <c r="G1584" i="7"/>
  <c r="H1584" i="7"/>
  <c r="I1584" i="7"/>
  <c r="J1584" i="7"/>
  <c r="K1584" i="7"/>
  <c r="L1584" i="7"/>
  <c r="M1584" i="7"/>
  <c r="B1585" i="7"/>
  <c r="C1585" i="7"/>
  <c r="D1585" i="7"/>
  <c r="E1585" i="7"/>
  <c r="F1585" i="7"/>
  <c r="G1585" i="7"/>
  <c r="H1585" i="7"/>
  <c r="I1585" i="7"/>
  <c r="J1585" i="7"/>
  <c r="K1585" i="7"/>
  <c r="L1585" i="7"/>
  <c r="M1585" i="7"/>
  <c r="C1576" i="7"/>
  <c r="N1590" i="7" s="1"/>
  <c r="K1614" i="7" s="1"/>
  <c r="C1574" i="7"/>
  <c r="C1573" i="7"/>
  <c r="C1570" i="7"/>
  <c r="C1571" i="7"/>
  <c r="B1544" i="7"/>
  <c r="C1544" i="7"/>
  <c r="D1544" i="7"/>
  <c r="E1544" i="7"/>
  <c r="F1544" i="7"/>
  <c r="G1544" i="7"/>
  <c r="H1544" i="7"/>
  <c r="I1544" i="7"/>
  <c r="J1544" i="7"/>
  <c r="J1542" i="7"/>
  <c r="I1542" i="7"/>
  <c r="H1542" i="7"/>
  <c r="G1542" i="7"/>
  <c r="F1542" i="7"/>
  <c r="E1542" i="7"/>
  <c r="D1542" i="7"/>
  <c r="C1542" i="7"/>
  <c r="B1542" i="7"/>
  <c r="J1541" i="7"/>
  <c r="I1541" i="7"/>
  <c r="H1541" i="7"/>
  <c r="G1541" i="7"/>
  <c r="F1541" i="7"/>
  <c r="E1541" i="7"/>
  <c r="D1541" i="7"/>
  <c r="C1541" i="7"/>
  <c r="B1541" i="7"/>
  <c r="B1538" i="7"/>
  <c r="C1538" i="7"/>
  <c r="D1538" i="7"/>
  <c r="E1538" i="7"/>
  <c r="F1538" i="7"/>
  <c r="G1538" i="7"/>
  <c r="H1538" i="7"/>
  <c r="I1538" i="7"/>
  <c r="J1538" i="7"/>
  <c r="B1539" i="7"/>
  <c r="C1539" i="7"/>
  <c r="D1539" i="7"/>
  <c r="E1539" i="7"/>
  <c r="F1539" i="7"/>
  <c r="G1539" i="7"/>
  <c r="H1539" i="7"/>
  <c r="I1539" i="7"/>
  <c r="J1539" i="7"/>
  <c r="B1520" i="7"/>
  <c r="C1520" i="7"/>
  <c r="D1520" i="7"/>
  <c r="E1520" i="7"/>
  <c r="F1520" i="7"/>
  <c r="G1520" i="7"/>
  <c r="H1520" i="7"/>
  <c r="I1520" i="7"/>
  <c r="J1520" i="7"/>
  <c r="K1520" i="7"/>
  <c r="L1520" i="7"/>
  <c r="M1520" i="7"/>
  <c r="M1518" i="7"/>
  <c r="L1518" i="7"/>
  <c r="K1518" i="7"/>
  <c r="J1518" i="7"/>
  <c r="I1518" i="7"/>
  <c r="H1518" i="7"/>
  <c r="G1518" i="7"/>
  <c r="F1518" i="7"/>
  <c r="E1518" i="7"/>
  <c r="D1518" i="7"/>
  <c r="C1518" i="7"/>
  <c r="B1518" i="7"/>
  <c r="M1517" i="7"/>
  <c r="L1517" i="7"/>
  <c r="K1517" i="7"/>
  <c r="J1517" i="7"/>
  <c r="I1517" i="7"/>
  <c r="H1517" i="7"/>
  <c r="G1517" i="7"/>
  <c r="F1517" i="7"/>
  <c r="E1517" i="7"/>
  <c r="D1517" i="7"/>
  <c r="C1517" i="7"/>
  <c r="B1517" i="7"/>
  <c r="B1514" i="7"/>
  <c r="C1514" i="7"/>
  <c r="D1514" i="7"/>
  <c r="E1514" i="7"/>
  <c r="F1514" i="7"/>
  <c r="G1514" i="7"/>
  <c r="H1514" i="7"/>
  <c r="I1514" i="7"/>
  <c r="J1514" i="7"/>
  <c r="K1514" i="7"/>
  <c r="L1514" i="7"/>
  <c r="M1514" i="7"/>
  <c r="B1515" i="7"/>
  <c r="C1515" i="7"/>
  <c r="D1515" i="7"/>
  <c r="E1515" i="7"/>
  <c r="F1515" i="7"/>
  <c r="G1515" i="7"/>
  <c r="H1515" i="7"/>
  <c r="I1515" i="7"/>
  <c r="J1515" i="7"/>
  <c r="K1515" i="7"/>
  <c r="L1515" i="7"/>
  <c r="M1515" i="7"/>
  <c r="C1506" i="7"/>
  <c r="N1520" i="7" s="1"/>
  <c r="K1544" i="7" s="1"/>
  <c r="C1504" i="7"/>
  <c r="C1503" i="7"/>
  <c r="C1500" i="7"/>
  <c r="C1501" i="7"/>
  <c r="B1474" i="7"/>
  <c r="C1474" i="7"/>
  <c r="D1474" i="7"/>
  <c r="E1474" i="7"/>
  <c r="F1474" i="7"/>
  <c r="G1474" i="7"/>
  <c r="H1474" i="7"/>
  <c r="I1474" i="7"/>
  <c r="J1474" i="7"/>
  <c r="J1472" i="7"/>
  <c r="I1472" i="7"/>
  <c r="H1472" i="7"/>
  <c r="G1472" i="7"/>
  <c r="F1472" i="7"/>
  <c r="E1472" i="7"/>
  <c r="D1472" i="7"/>
  <c r="C1472" i="7"/>
  <c r="B1472" i="7"/>
  <c r="J1471" i="7"/>
  <c r="I1471" i="7"/>
  <c r="H1471" i="7"/>
  <c r="G1471" i="7"/>
  <c r="F1471" i="7"/>
  <c r="E1471" i="7"/>
  <c r="D1471" i="7"/>
  <c r="C1471" i="7"/>
  <c r="B1471" i="7"/>
  <c r="B1468" i="7"/>
  <c r="C1468" i="7"/>
  <c r="D1468" i="7"/>
  <c r="E1468" i="7"/>
  <c r="F1468" i="7"/>
  <c r="G1468" i="7"/>
  <c r="H1468" i="7"/>
  <c r="I1468" i="7"/>
  <c r="J1468" i="7"/>
  <c r="B1469" i="7"/>
  <c r="C1469" i="7"/>
  <c r="D1469" i="7"/>
  <c r="E1469" i="7"/>
  <c r="F1469" i="7"/>
  <c r="G1469" i="7"/>
  <c r="H1469" i="7"/>
  <c r="I1469" i="7"/>
  <c r="J1469" i="7"/>
  <c r="B1450" i="7"/>
  <c r="C1450" i="7"/>
  <c r="D1450" i="7"/>
  <c r="E1450" i="7"/>
  <c r="F1450" i="7"/>
  <c r="G1450" i="7"/>
  <c r="H1450" i="7"/>
  <c r="I1450" i="7"/>
  <c r="J1450" i="7"/>
  <c r="K1450" i="7"/>
  <c r="L1450" i="7"/>
  <c r="M1450" i="7"/>
  <c r="M1448" i="7"/>
  <c r="L1448" i="7"/>
  <c r="K1448" i="7"/>
  <c r="J1448" i="7"/>
  <c r="I1448" i="7"/>
  <c r="H1448" i="7"/>
  <c r="G1448" i="7"/>
  <c r="F1448" i="7"/>
  <c r="E1448" i="7"/>
  <c r="D1448" i="7"/>
  <c r="C1448" i="7"/>
  <c r="B1448" i="7"/>
  <c r="M1447" i="7"/>
  <c r="L1447" i="7"/>
  <c r="K1447" i="7"/>
  <c r="J1447" i="7"/>
  <c r="I1447" i="7"/>
  <c r="H1447" i="7"/>
  <c r="G1447" i="7"/>
  <c r="F1447" i="7"/>
  <c r="E1447" i="7"/>
  <c r="D1447" i="7"/>
  <c r="C1447" i="7"/>
  <c r="B1447" i="7"/>
  <c r="B1444" i="7"/>
  <c r="C1444" i="7"/>
  <c r="D1444" i="7"/>
  <c r="E1444" i="7"/>
  <c r="F1444" i="7"/>
  <c r="G1444" i="7"/>
  <c r="H1444" i="7"/>
  <c r="I1444" i="7"/>
  <c r="J1444" i="7"/>
  <c r="K1444" i="7"/>
  <c r="L1444" i="7"/>
  <c r="M1444" i="7"/>
  <c r="B1445" i="7"/>
  <c r="C1445" i="7"/>
  <c r="D1445" i="7"/>
  <c r="E1445" i="7"/>
  <c r="F1445" i="7"/>
  <c r="G1445" i="7"/>
  <c r="H1445" i="7"/>
  <c r="I1445" i="7"/>
  <c r="J1445" i="7"/>
  <c r="K1445" i="7"/>
  <c r="L1445" i="7"/>
  <c r="M1445" i="7"/>
  <c r="C1436" i="7"/>
  <c r="N1450" i="7" s="1"/>
  <c r="K1474" i="7" s="1"/>
  <c r="C1434" i="7"/>
  <c r="C1433" i="7"/>
  <c r="C1430" i="7"/>
  <c r="C1431" i="7"/>
  <c r="B1404" i="7"/>
  <c r="C1404" i="7"/>
  <c r="D1404" i="7"/>
  <c r="E1404" i="7"/>
  <c r="F1404" i="7"/>
  <c r="G1404" i="7"/>
  <c r="H1404" i="7"/>
  <c r="I1404" i="7"/>
  <c r="J1404" i="7"/>
  <c r="J1402" i="7"/>
  <c r="I1402" i="7"/>
  <c r="H1402" i="7"/>
  <c r="G1402" i="7"/>
  <c r="F1402" i="7"/>
  <c r="E1402" i="7"/>
  <c r="D1402" i="7"/>
  <c r="C1402" i="7"/>
  <c r="B1402" i="7"/>
  <c r="J1401" i="7"/>
  <c r="I1401" i="7"/>
  <c r="H1401" i="7"/>
  <c r="G1401" i="7"/>
  <c r="F1401" i="7"/>
  <c r="E1401" i="7"/>
  <c r="D1401" i="7"/>
  <c r="C1401" i="7"/>
  <c r="B1401" i="7"/>
  <c r="B1398" i="7"/>
  <c r="C1398" i="7"/>
  <c r="D1398" i="7"/>
  <c r="E1398" i="7"/>
  <c r="F1398" i="7"/>
  <c r="G1398" i="7"/>
  <c r="H1398" i="7"/>
  <c r="I1398" i="7"/>
  <c r="J1398" i="7"/>
  <c r="B1399" i="7"/>
  <c r="C1399" i="7"/>
  <c r="D1399" i="7"/>
  <c r="E1399" i="7"/>
  <c r="F1399" i="7"/>
  <c r="G1399" i="7"/>
  <c r="H1399" i="7"/>
  <c r="I1399" i="7"/>
  <c r="J1399" i="7"/>
  <c r="B1380" i="7"/>
  <c r="C1380" i="7"/>
  <c r="D1380" i="7"/>
  <c r="E1380" i="7"/>
  <c r="F1380" i="7"/>
  <c r="G1380" i="7"/>
  <c r="H1380" i="7"/>
  <c r="I1380" i="7"/>
  <c r="J1380" i="7"/>
  <c r="K1380" i="7"/>
  <c r="L1380" i="7"/>
  <c r="M1380" i="7"/>
  <c r="M1378" i="7"/>
  <c r="L1378" i="7"/>
  <c r="K1378" i="7"/>
  <c r="J1378" i="7"/>
  <c r="I1378" i="7"/>
  <c r="H1378" i="7"/>
  <c r="G1378" i="7"/>
  <c r="F1378" i="7"/>
  <c r="E1378" i="7"/>
  <c r="D1378" i="7"/>
  <c r="C1378" i="7"/>
  <c r="B1378" i="7"/>
  <c r="M1377" i="7"/>
  <c r="L1377" i="7"/>
  <c r="K1377" i="7"/>
  <c r="J1377" i="7"/>
  <c r="I1377" i="7"/>
  <c r="H1377" i="7"/>
  <c r="G1377" i="7"/>
  <c r="F1377" i="7"/>
  <c r="E1377" i="7"/>
  <c r="D1377" i="7"/>
  <c r="C1377" i="7"/>
  <c r="B1377" i="7"/>
  <c r="B1374" i="7"/>
  <c r="C1374" i="7"/>
  <c r="D1374" i="7"/>
  <c r="E1374" i="7"/>
  <c r="F1374" i="7"/>
  <c r="G1374" i="7"/>
  <c r="H1374" i="7"/>
  <c r="I1374" i="7"/>
  <c r="J1374" i="7"/>
  <c r="K1374" i="7"/>
  <c r="L1374" i="7"/>
  <c r="M1374" i="7"/>
  <c r="B1375" i="7"/>
  <c r="C1375" i="7"/>
  <c r="D1375" i="7"/>
  <c r="E1375" i="7"/>
  <c r="F1375" i="7"/>
  <c r="G1375" i="7"/>
  <c r="H1375" i="7"/>
  <c r="I1375" i="7"/>
  <c r="J1375" i="7"/>
  <c r="K1375" i="7"/>
  <c r="L1375" i="7"/>
  <c r="M1375" i="7"/>
  <c r="C1366" i="7"/>
  <c r="N1380" i="7" s="1"/>
  <c r="K1404" i="7" s="1"/>
  <c r="C1364" i="7"/>
  <c r="C1363" i="7"/>
  <c r="C1360" i="7"/>
  <c r="C1361" i="7"/>
  <c r="B1334" i="7"/>
  <c r="C1334" i="7"/>
  <c r="D1334" i="7"/>
  <c r="E1334" i="7"/>
  <c r="F1334" i="7"/>
  <c r="G1334" i="7"/>
  <c r="H1334" i="7"/>
  <c r="I1334" i="7"/>
  <c r="J1334" i="7"/>
  <c r="J1332" i="7"/>
  <c r="I1332" i="7"/>
  <c r="H1332" i="7"/>
  <c r="G1332" i="7"/>
  <c r="F1332" i="7"/>
  <c r="E1332" i="7"/>
  <c r="D1332" i="7"/>
  <c r="C1332" i="7"/>
  <c r="B1332" i="7"/>
  <c r="J1331" i="7"/>
  <c r="I1331" i="7"/>
  <c r="H1331" i="7"/>
  <c r="G1331" i="7"/>
  <c r="F1331" i="7"/>
  <c r="E1331" i="7"/>
  <c r="D1331" i="7"/>
  <c r="C1331" i="7"/>
  <c r="B1331" i="7"/>
  <c r="B1328" i="7"/>
  <c r="C1328" i="7"/>
  <c r="D1328" i="7"/>
  <c r="E1328" i="7"/>
  <c r="F1328" i="7"/>
  <c r="G1328" i="7"/>
  <c r="H1328" i="7"/>
  <c r="I1328" i="7"/>
  <c r="J1328" i="7"/>
  <c r="B1329" i="7"/>
  <c r="C1329" i="7"/>
  <c r="D1329" i="7"/>
  <c r="E1329" i="7"/>
  <c r="F1329" i="7"/>
  <c r="G1329" i="7"/>
  <c r="H1329" i="7"/>
  <c r="I1329" i="7"/>
  <c r="J1329" i="7"/>
  <c r="B1310" i="7"/>
  <c r="C1310" i="7"/>
  <c r="D1310" i="7"/>
  <c r="E1310" i="7"/>
  <c r="F1310" i="7"/>
  <c r="G1310" i="7"/>
  <c r="H1310" i="7"/>
  <c r="I1310" i="7"/>
  <c r="J1310" i="7"/>
  <c r="K1310" i="7"/>
  <c r="L1310" i="7"/>
  <c r="M1310" i="7"/>
  <c r="M1308" i="7"/>
  <c r="L1308" i="7"/>
  <c r="K1308" i="7"/>
  <c r="J1308" i="7"/>
  <c r="I1308" i="7"/>
  <c r="H1308" i="7"/>
  <c r="G1308" i="7"/>
  <c r="F1308" i="7"/>
  <c r="E1308" i="7"/>
  <c r="D1308" i="7"/>
  <c r="C1308" i="7"/>
  <c r="B1308" i="7"/>
  <c r="M1307" i="7"/>
  <c r="L1307" i="7"/>
  <c r="K1307" i="7"/>
  <c r="J1307" i="7"/>
  <c r="I1307" i="7"/>
  <c r="H1307" i="7"/>
  <c r="G1307" i="7"/>
  <c r="F1307" i="7"/>
  <c r="E1307" i="7"/>
  <c r="D1307" i="7"/>
  <c r="C1307" i="7"/>
  <c r="B1307" i="7"/>
  <c r="B1304" i="7"/>
  <c r="C1304" i="7"/>
  <c r="D1304" i="7"/>
  <c r="E1304" i="7"/>
  <c r="F1304" i="7"/>
  <c r="G1304" i="7"/>
  <c r="H1304" i="7"/>
  <c r="I1304" i="7"/>
  <c r="J1304" i="7"/>
  <c r="K1304" i="7"/>
  <c r="L1304" i="7"/>
  <c r="M1304" i="7"/>
  <c r="B1305" i="7"/>
  <c r="C1305" i="7"/>
  <c r="D1305" i="7"/>
  <c r="E1305" i="7"/>
  <c r="F1305" i="7"/>
  <c r="G1305" i="7"/>
  <c r="H1305" i="7"/>
  <c r="I1305" i="7"/>
  <c r="J1305" i="7"/>
  <c r="K1305" i="7"/>
  <c r="L1305" i="7"/>
  <c r="M1305" i="7"/>
  <c r="C1296" i="7"/>
  <c r="N1310" i="7" s="1"/>
  <c r="K1334" i="7" s="1"/>
  <c r="C1294" i="7"/>
  <c r="C1293" i="7"/>
  <c r="C1290" i="7"/>
  <c r="C1291" i="7"/>
  <c r="B1266" i="7"/>
  <c r="C1266" i="7"/>
  <c r="D1266" i="7"/>
  <c r="E1266" i="7"/>
  <c r="F1266" i="7"/>
  <c r="G1266" i="7"/>
  <c r="H1266" i="7"/>
  <c r="I1266" i="7"/>
  <c r="J1266" i="7"/>
  <c r="J1264" i="7"/>
  <c r="I1264" i="7"/>
  <c r="H1264" i="7"/>
  <c r="G1264" i="7"/>
  <c r="F1264" i="7"/>
  <c r="E1264" i="7"/>
  <c r="D1264" i="7"/>
  <c r="C1264" i="7"/>
  <c r="B1264" i="7"/>
  <c r="J1263" i="7"/>
  <c r="I1263" i="7"/>
  <c r="H1263" i="7"/>
  <c r="G1263" i="7"/>
  <c r="F1263" i="7"/>
  <c r="E1263" i="7"/>
  <c r="D1263" i="7"/>
  <c r="C1263" i="7"/>
  <c r="B1263" i="7"/>
  <c r="B1260" i="7"/>
  <c r="C1260" i="7"/>
  <c r="D1260" i="7"/>
  <c r="E1260" i="7"/>
  <c r="F1260" i="7"/>
  <c r="G1260" i="7"/>
  <c r="H1260" i="7"/>
  <c r="I1260" i="7"/>
  <c r="J1260" i="7"/>
  <c r="B1261" i="7"/>
  <c r="C1261" i="7"/>
  <c r="D1261" i="7"/>
  <c r="E1261" i="7"/>
  <c r="F1261" i="7"/>
  <c r="G1261" i="7"/>
  <c r="H1261" i="7"/>
  <c r="I1261" i="7"/>
  <c r="J1261" i="7"/>
  <c r="B1242" i="7"/>
  <c r="C1242" i="7"/>
  <c r="D1242" i="7"/>
  <c r="E1242" i="7"/>
  <c r="F1242" i="7"/>
  <c r="G1242" i="7"/>
  <c r="H1242" i="7"/>
  <c r="I1242" i="7"/>
  <c r="J1242" i="7"/>
  <c r="K1242" i="7"/>
  <c r="L1242" i="7"/>
  <c r="M1242" i="7"/>
  <c r="M1240" i="7"/>
  <c r="L1240" i="7"/>
  <c r="K1240" i="7"/>
  <c r="J1240" i="7"/>
  <c r="I1240" i="7"/>
  <c r="H1240" i="7"/>
  <c r="G1240" i="7"/>
  <c r="F1240" i="7"/>
  <c r="E1240" i="7"/>
  <c r="D1240" i="7"/>
  <c r="C1240" i="7"/>
  <c r="B1240" i="7"/>
  <c r="M1239" i="7"/>
  <c r="L1239" i="7"/>
  <c r="K1239" i="7"/>
  <c r="J1239" i="7"/>
  <c r="I1239" i="7"/>
  <c r="H1239" i="7"/>
  <c r="G1239" i="7"/>
  <c r="F1239" i="7"/>
  <c r="E1239" i="7"/>
  <c r="D1239" i="7"/>
  <c r="C1239" i="7"/>
  <c r="B1239" i="7"/>
  <c r="B1236" i="7"/>
  <c r="C1236" i="7"/>
  <c r="D1236" i="7"/>
  <c r="E1236" i="7"/>
  <c r="F1236" i="7"/>
  <c r="G1236" i="7"/>
  <c r="H1236" i="7"/>
  <c r="I1236" i="7"/>
  <c r="J1236" i="7"/>
  <c r="K1236" i="7"/>
  <c r="L1236" i="7"/>
  <c r="M1236" i="7"/>
  <c r="B1237" i="7"/>
  <c r="C1237" i="7"/>
  <c r="D1237" i="7"/>
  <c r="E1237" i="7"/>
  <c r="F1237" i="7"/>
  <c r="G1237" i="7"/>
  <c r="H1237" i="7"/>
  <c r="I1237" i="7"/>
  <c r="J1237" i="7"/>
  <c r="K1237" i="7"/>
  <c r="L1237" i="7"/>
  <c r="M1237" i="7"/>
  <c r="C1658" i="7" l="1"/>
  <c r="G1589" i="7"/>
  <c r="G2342" i="7"/>
  <c r="D1658" i="7"/>
  <c r="F1589" i="7"/>
  <c r="B1658" i="7"/>
  <c r="E1589" i="7"/>
  <c r="B1589" i="7"/>
  <c r="C1589" i="7"/>
  <c r="G1658" i="7"/>
  <c r="F1658" i="7"/>
  <c r="E1658" i="7"/>
  <c r="D1589" i="7"/>
  <c r="G2368" i="7"/>
  <c r="G2438" i="7"/>
  <c r="G2506" i="7"/>
  <c r="G2480" i="7"/>
  <c r="G2412" i="7"/>
  <c r="G2298" i="7"/>
  <c r="J2225" i="7"/>
  <c r="C1470" i="7"/>
  <c r="G1470" i="7"/>
  <c r="K1471" i="7"/>
  <c r="D1473" i="7"/>
  <c r="H1473" i="7"/>
  <c r="C1731" i="7"/>
  <c r="C1734" i="7"/>
  <c r="B1655" i="7"/>
  <c r="C1737" i="7"/>
  <c r="C1736" i="7"/>
  <c r="F1655" i="7"/>
  <c r="E1586" i="7"/>
  <c r="E1591" i="7" s="1"/>
  <c r="N1587" i="7"/>
  <c r="G1586" i="7"/>
  <c r="G1591" i="7" s="1"/>
  <c r="C1586" i="7"/>
  <c r="D1655" i="7"/>
  <c r="D1660" i="7" s="1"/>
  <c r="N1585" i="7"/>
  <c r="F1586" i="7"/>
  <c r="D1586" i="7"/>
  <c r="N1584" i="7"/>
  <c r="G1655" i="7"/>
  <c r="E1655" i="7"/>
  <c r="C1655" i="7"/>
  <c r="J1470" i="7"/>
  <c r="H1470" i="7"/>
  <c r="F1470" i="7"/>
  <c r="D1470" i="7"/>
  <c r="B1470" i="7"/>
  <c r="I1470" i="7"/>
  <c r="E1470" i="7"/>
  <c r="B1473" i="7"/>
  <c r="F1473" i="7"/>
  <c r="J1473" i="7"/>
  <c r="K1472" i="7"/>
  <c r="E1473" i="7"/>
  <c r="G1473" i="7"/>
  <c r="I1473" i="7"/>
  <c r="I1475" i="7" s="1"/>
  <c r="K1468" i="7"/>
  <c r="K1469" i="7"/>
  <c r="B1586" i="7"/>
  <c r="C1473" i="7"/>
  <c r="C1660" i="7" l="1"/>
  <c r="B1591" i="7"/>
  <c r="C1591" i="7"/>
  <c r="B1660" i="7"/>
  <c r="G1660" i="7"/>
  <c r="F1591" i="7"/>
  <c r="E1660" i="7"/>
  <c r="F1660" i="7"/>
  <c r="D1591" i="7"/>
  <c r="F1475" i="7"/>
  <c r="G1475" i="7"/>
  <c r="H1475" i="7"/>
  <c r="C1475" i="7"/>
  <c r="D1475" i="7"/>
  <c r="N1586" i="7"/>
  <c r="C1735" i="7"/>
  <c r="K1473" i="7"/>
  <c r="E1475" i="7"/>
  <c r="B1475" i="7"/>
  <c r="J1475" i="7"/>
  <c r="K1470" i="7"/>
  <c r="K1475" i="7" l="1"/>
  <c r="E1226" i="7"/>
  <c r="E1225" i="7"/>
  <c r="E1223" i="7"/>
  <c r="E1222" i="7"/>
  <c r="E1228" i="7"/>
  <c r="G1228" i="7"/>
  <c r="N1242" i="7" s="1"/>
  <c r="K1266" i="7" s="1"/>
  <c r="C1228" i="7"/>
  <c r="C1226" i="7"/>
  <c r="C1225" i="7"/>
  <c r="C1222" i="7"/>
  <c r="C1223" i="7"/>
  <c r="E1184" i="7"/>
  <c r="E1182" i="7"/>
  <c r="E1181" i="7"/>
  <c r="E1178" i="7"/>
  <c r="E1179" i="7"/>
  <c r="E1154" i="7"/>
  <c r="E1152" i="7"/>
  <c r="E1151" i="7"/>
  <c r="E1148" i="7"/>
  <c r="E1149" i="7"/>
  <c r="E1114" i="7"/>
  <c r="E1112" i="7"/>
  <c r="E1111" i="7"/>
  <c r="E1108" i="7"/>
  <c r="E1109" i="7"/>
  <c r="E1084" i="7"/>
  <c r="E1082" i="7"/>
  <c r="E1081" i="7"/>
  <c r="E1078" i="7"/>
  <c r="E1079" i="7"/>
  <c r="E1044" i="7"/>
  <c r="E1042" i="7"/>
  <c r="E1041" i="7"/>
  <c r="E1038" i="7"/>
  <c r="E1039" i="7"/>
  <c r="E1014" i="7"/>
  <c r="E1012" i="7"/>
  <c r="E1011" i="7"/>
  <c r="E1008" i="7"/>
  <c r="E1009" i="7"/>
  <c r="E974" i="7"/>
  <c r="E972" i="7"/>
  <c r="E971" i="7"/>
  <c r="E968" i="7"/>
  <c r="E969" i="7"/>
  <c r="E944" i="7"/>
  <c r="E942" i="7"/>
  <c r="E941" i="7"/>
  <c r="E938" i="7"/>
  <c r="E939" i="7"/>
  <c r="E904" i="7"/>
  <c r="E902" i="7"/>
  <c r="E901" i="7"/>
  <c r="E898" i="7"/>
  <c r="E899" i="7"/>
  <c r="E872" i="7"/>
  <c r="E871" i="7"/>
  <c r="E874" i="7"/>
  <c r="E868" i="7"/>
  <c r="E869" i="7"/>
  <c r="E837" i="7"/>
  <c r="E835" i="7"/>
  <c r="E834" i="7"/>
  <c r="E831" i="7"/>
  <c r="E832" i="7"/>
  <c r="E807" i="7"/>
  <c r="E801" i="7"/>
  <c r="C1224" i="7" l="1"/>
  <c r="G1222" i="7"/>
  <c r="E805" i="7"/>
  <c r="E804" i="7"/>
  <c r="E802" i="7"/>
  <c r="D734" i="7"/>
  <c r="D732" i="7"/>
  <c r="D731" i="7"/>
  <c r="D728" i="7"/>
  <c r="D729" i="7"/>
  <c r="D698" i="7"/>
  <c r="D696" i="7"/>
  <c r="D695" i="7"/>
  <c r="D692" i="7"/>
  <c r="D693" i="7"/>
  <c r="D664" i="7"/>
  <c r="D662" i="7"/>
  <c r="D661" i="7"/>
  <c r="D658" i="7"/>
  <c r="D659" i="7"/>
  <c r="D628" i="7"/>
  <c r="D622" i="7"/>
  <c r="D623" i="7"/>
  <c r="D594" i="7"/>
  <c r="D591" i="7"/>
  <c r="D592" i="7"/>
  <c r="D588" i="7"/>
  <c r="D589" i="7"/>
  <c r="E1187" i="7" l="1"/>
  <c r="E1186" i="7"/>
  <c r="E1183" i="7"/>
  <c r="E1180" i="7"/>
  <c r="E1157" i="7"/>
  <c r="E1156" i="7"/>
  <c r="E1153" i="7"/>
  <c r="E1150" i="7"/>
  <c r="E1117" i="7"/>
  <c r="E1116" i="7"/>
  <c r="E1113" i="7"/>
  <c r="E1110" i="7"/>
  <c r="E1087" i="7"/>
  <c r="E1086" i="7"/>
  <c r="E1083" i="7"/>
  <c r="E1080" i="7"/>
  <c r="E1047" i="7"/>
  <c r="E1046" i="7"/>
  <c r="E1043" i="7"/>
  <c r="E1040" i="7"/>
  <c r="E1017" i="7"/>
  <c r="E1016" i="7"/>
  <c r="E1013" i="7"/>
  <c r="E1010" i="7"/>
  <c r="E977" i="7"/>
  <c r="E976" i="7"/>
  <c r="E973" i="7"/>
  <c r="E970" i="7"/>
  <c r="E947" i="7"/>
  <c r="E946" i="7"/>
  <c r="E943" i="7"/>
  <c r="E940" i="7"/>
  <c r="E907" i="7"/>
  <c r="E906" i="7"/>
  <c r="E903" i="7"/>
  <c r="E900" i="7"/>
  <c r="E877" i="7"/>
  <c r="E876" i="7"/>
  <c r="E873" i="7"/>
  <c r="E870" i="7"/>
  <c r="E840" i="7"/>
  <c r="E839" i="7"/>
  <c r="E836" i="7"/>
  <c r="E833" i="7"/>
  <c r="N743" i="7"/>
  <c r="B741" i="7"/>
  <c r="C741" i="7"/>
  <c r="D741" i="7"/>
  <c r="E741" i="7"/>
  <c r="F741" i="7"/>
  <c r="G741" i="7"/>
  <c r="H741" i="7"/>
  <c r="I741" i="7"/>
  <c r="J741" i="7"/>
  <c r="K741" i="7"/>
  <c r="L741" i="7"/>
  <c r="M741" i="7"/>
  <c r="B742" i="7"/>
  <c r="C742" i="7"/>
  <c r="D742" i="7"/>
  <c r="E742" i="7"/>
  <c r="F742" i="7"/>
  <c r="G742" i="7"/>
  <c r="H742" i="7"/>
  <c r="I742" i="7"/>
  <c r="J742" i="7"/>
  <c r="K742" i="7"/>
  <c r="L742" i="7"/>
  <c r="M742" i="7"/>
  <c r="B743" i="7"/>
  <c r="C743" i="7"/>
  <c r="D743" i="7"/>
  <c r="E743" i="7"/>
  <c r="F743" i="7"/>
  <c r="G743" i="7"/>
  <c r="H743" i="7"/>
  <c r="I743" i="7"/>
  <c r="J743" i="7"/>
  <c r="K743" i="7"/>
  <c r="L743" i="7"/>
  <c r="M743" i="7"/>
  <c r="B744" i="7"/>
  <c r="C744" i="7"/>
  <c r="D744" i="7"/>
  <c r="E744" i="7"/>
  <c r="F744" i="7"/>
  <c r="G744" i="7"/>
  <c r="H744" i="7"/>
  <c r="I744" i="7"/>
  <c r="J744" i="7"/>
  <c r="K744" i="7"/>
  <c r="L744" i="7"/>
  <c r="M744" i="7"/>
  <c r="N707" i="7"/>
  <c r="B705" i="7"/>
  <c r="C705" i="7"/>
  <c r="D705" i="7"/>
  <c r="E705" i="7"/>
  <c r="F705" i="7"/>
  <c r="G705" i="7"/>
  <c r="H705" i="7"/>
  <c r="I705" i="7"/>
  <c r="J705" i="7"/>
  <c r="K705" i="7"/>
  <c r="L705" i="7"/>
  <c r="M705" i="7"/>
  <c r="B706" i="7"/>
  <c r="C706" i="7"/>
  <c r="D706" i="7"/>
  <c r="E706" i="7"/>
  <c r="F706" i="7"/>
  <c r="G706" i="7"/>
  <c r="H706" i="7"/>
  <c r="I706" i="7"/>
  <c r="J706" i="7"/>
  <c r="K706" i="7"/>
  <c r="L706" i="7"/>
  <c r="M706" i="7"/>
  <c r="B707" i="7"/>
  <c r="C707" i="7"/>
  <c r="D707" i="7"/>
  <c r="E707" i="7"/>
  <c r="F707" i="7"/>
  <c r="G707" i="7"/>
  <c r="H707" i="7"/>
  <c r="I707" i="7"/>
  <c r="J707" i="7"/>
  <c r="K707" i="7"/>
  <c r="L707" i="7"/>
  <c r="M707" i="7"/>
  <c r="B708" i="7"/>
  <c r="C708" i="7"/>
  <c r="D708" i="7"/>
  <c r="E708" i="7"/>
  <c r="F708" i="7"/>
  <c r="G708" i="7"/>
  <c r="H708" i="7"/>
  <c r="I708" i="7"/>
  <c r="J708" i="7"/>
  <c r="K708" i="7"/>
  <c r="L708" i="7"/>
  <c r="M708" i="7"/>
  <c r="N673" i="7"/>
  <c r="B671" i="7"/>
  <c r="C671" i="7"/>
  <c r="D671" i="7"/>
  <c r="E671" i="7"/>
  <c r="F671" i="7"/>
  <c r="G671" i="7"/>
  <c r="H671" i="7"/>
  <c r="I671" i="7"/>
  <c r="J671" i="7"/>
  <c r="K671" i="7"/>
  <c r="L671" i="7"/>
  <c r="M671" i="7"/>
  <c r="B672" i="7"/>
  <c r="C672" i="7"/>
  <c r="D672" i="7"/>
  <c r="E672" i="7"/>
  <c r="F672" i="7"/>
  <c r="G672" i="7"/>
  <c r="H672" i="7"/>
  <c r="I672" i="7"/>
  <c r="J672" i="7"/>
  <c r="K672" i="7"/>
  <c r="L672" i="7"/>
  <c r="M672" i="7"/>
  <c r="B673" i="7"/>
  <c r="C673" i="7"/>
  <c r="D673" i="7"/>
  <c r="E673" i="7"/>
  <c r="F673" i="7"/>
  <c r="G673" i="7"/>
  <c r="H673" i="7"/>
  <c r="I673" i="7"/>
  <c r="J673" i="7"/>
  <c r="K673" i="7"/>
  <c r="L673" i="7"/>
  <c r="M673" i="7"/>
  <c r="B674" i="7"/>
  <c r="C674" i="7"/>
  <c r="D674" i="7"/>
  <c r="E674" i="7"/>
  <c r="F674" i="7"/>
  <c r="G674" i="7"/>
  <c r="H674" i="7"/>
  <c r="I674" i="7"/>
  <c r="J674" i="7"/>
  <c r="K674" i="7"/>
  <c r="L674" i="7"/>
  <c r="M674" i="7"/>
  <c r="N637" i="7"/>
  <c r="B635" i="7"/>
  <c r="C635" i="7"/>
  <c r="D635" i="7"/>
  <c r="E635" i="7"/>
  <c r="F635" i="7"/>
  <c r="G635" i="7"/>
  <c r="H635" i="7"/>
  <c r="I635" i="7"/>
  <c r="J635" i="7"/>
  <c r="K635" i="7"/>
  <c r="L635" i="7"/>
  <c r="M635" i="7"/>
  <c r="B636" i="7"/>
  <c r="C636" i="7"/>
  <c r="D636" i="7"/>
  <c r="E636" i="7"/>
  <c r="F636" i="7"/>
  <c r="G636" i="7"/>
  <c r="H636" i="7"/>
  <c r="I636" i="7"/>
  <c r="J636" i="7"/>
  <c r="K636" i="7"/>
  <c r="L636" i="7"/>
  <c r="M636" i="7"/>
  <c r="B637" i="7"/>
  <c r="C637" i="7"/>
  <c r="D637" i="7"/>
  <c r="E637" i="7"/>
  <c r="F637" i="7"/>
  <c r="G637" i="7"/>
  <c r="H637" i="7"/>
  <c r="I637" i="7"/>
  <c r="J637" i="7"/>
  <c r="K637" i="7"/>
  <c r="L637" i="7"/>
  <c r="M637" i="7"/>
  <c r="B638" i="7"/>
  <c r="C638" i="7"/>
  <c r="D638" i="7"/>
  <c r="E638" i="7"/>
  <c r="F638" i="7"/>
  <c r="G638" i="7"/>
  <c r="H638" i="7"/>
  <c r="I638" i="7"/>
  <c r="J638" i="7"/>
  <c r="K638" i="7"/>
  <c r="L638" i="7"/>
  <c r="M638" i="7"/>
  <c r="N603" i="7"/>
  <c r="B601" i="7"/>
  <c r="C601" i="7"/>
  <c r="D601" i="7"/>
  <c r="E601" i="7"/>
  <c r="F601" i="7"/>
  <c r="G601" i="7"/>
  <c r="H601" i="7"/>
  <c r="I601" i="7"/>
  <c r="J601" i="7"/>
  <c r="K601" i="7"/>
  <c r="L601" i="7"/>
  <c r="M601" i="7"/>
  <c r="B602" i="7"/>
  <c r="C602" i="7"/>
  <c r="D602" i="7"/>
  <c r="E602" i="7"/>
  <c r="F602" i="7"/>
  <c r="G602" i="7"/>
  <c r="H602" i="7"/>
  <c r="I602" i="7"/>
  <c r="J602" i="7"/>
  <c r="K602" i="7"/>
  <c r="L602" i="7"/>
  <c r="M602" i="7"/>
  <c r="B603" i="7"/>
  <c r="C603" i="7"/>
  <c r="D603" i="7"/>
  <c r="E603" i="7"/>
  <c r="F603" i="7"/>
  <c r="G603" i="7"/>
  <c r="H603" i="7"/>
  <c r="I603" i="7"/>
  <c r="J603" i="7"/>
  <c r="K603" i="7"/>
  <c r="L603" i="7"/>
  <c r="M603" i="7"/>
  <c r="B604" i="7"/>
  <c r="C604" i="7"/>
  <c r="D604" i="7"/>
  <c r="E604" i="7"/>
  <c r="F604" i="7"/>
  <c r="G604" i="7"/>
  <c r="H604" i="7"/>
  <c r="I604" i="7"/>
  <c r="J604" i="7"/>
  <c r="K604" i="7"/>
  <c r="L604" i="7"/>
  <c r="M604" i="7"/>
  <c r="B565" i="7"/>
  <c r="C565" i="7"/>
  <c r="D565" i="7"/>
  <c r="E565" i="7"/>
  <c r="F565" i="7"/>
  <c r="G565" i="7"/>
  <c r="H565" i="7"/>
  <c r="I565" i="7"/>
  <c r="J565" i="7"/>
  <c r="K565" i="7"/>
  <c r="L565" i="7"/>
  <c r="M565" i="7"/>
  <c r="B566" i="7"/>
  <c r="C566" i="7"/>
  <c r="D566" i="7"/>
  <c r="E566" i="7"/>
  <c r="F566" i="7"/>
  <c r="G566" i="7"/>
  <c r="H566" i="7"/>
  <c r="I566" i="7"/>
  <c r="J566" i="7"/>
  <c r="K566" i="7"/>
  <c r="L566" i="7"/>
  <c r="M566" i="7"/>
  <c r="B567" i="7"/>
  <c r="C567" i="7"/>
  <c r="D567" i="7"/>
  <c r="E567" i="7"/>
  <c r="F567" i="7"/>
  <c r="G567" i="7"/>
  <c r="H567" i="7"/>
  <c r="I567" i="7"/>
  <c r="J567" i="7"/>
  <c r="K567" i="7"/>
  <c r="L567" i="7"/>
  <c r="M567" i="7"/>
  <c r="B568" i="7"/>
  <c r="C568" i="7"/>
  <c r="D568" i="7"/>
  <c r="E568" i="7"/>
  <c r="F568" i="7"/>
  <c r="G568" i="7"/>
  <c r="H568" i="7"/>
  <c r="I568" i="7"/>
  <c r="J568" i="7"/>
  <c r="K568" i="7"/>
  <c r="L568" i="7"/>
  <c r="M568" i="7"/>
  <c r="D558" i="7"/>
  <c r="N567" i="7" s="1"/>
  <c r="D555" i="7"/>
  <c r="D556" i="7"/>
  <c r="D552" i="7"/>
  <c r="D553" i="7"/>
  <c r="B531" i="7"/>
  <c r="C531" i="7"/>
  <c r="D531" i="7"/>
  <c r="E531" i="7"/>
  <c r="F531" i="7"/>
  <c r="G531" i="7"/>
  <c r="H531" i="7"/>
  <c r="I531" i="7"/>
  <c r="J531" i="7"/>
  <c r="K531" i="7"/>
  <c r="L531" i="7"/>
  <c r="M531" i="7"/>
  <c r="B532" i="7"/>
  <c r="C532" i="7"/>
  <c r="D532" i="7"/>
  <c r="E532" i="7"/>
  <c r="F532" i="7"/>
  <c r="G532" i="7"/>
  <c r="H532" i="7"/>
  <c r="I532" i="7"/>
  <c r="J532" i="7"/>
  <c r="K532" i="7"/>
  <c r="L532" i="7"/>
  <c r="M532" i="7"/>
  <c r="B533" i="7"/>
  <c r="C533" i="7"/>
  <c r="D533" i="7"/>
  <c r="E533" i="7"/>
  <c r="F533" i="7"/>
  <c r="G533" i="7"/>
  <c r="H533" i="7"/>
  <c r="I533" i="7"/>
  <c r="J533" i="7"/>
  <c r="K533" i="7"/>
  <c r="L533" i="7"/>
  <c r="M533" i="7"/>
  <c r="B534" i="7"/>
  <c r="C534" i="7"/>
  <c r="D534" i="7"/>
  <c r="E534" i="7"/>
  <c r="F534" i="7"/>
  <c r="G534" i="7"/>
  <c r="H534" i="7"/>
  <c r="I534" i="7"/>
  <c r="J534" i="7"/>
  <c r="K534" i="7"/>
  <c r="L534" i="7"/>
  <c r="M534" i="7"/>
  <c r="D524" i="7"/>
  <c r="N533" i="7" s="1"/>
  <c r="D521" i="7"/>
  <c r="D522" i="7"/>
  <c r="D518" i="7"/>
  <c r="D519" i="7"/>
  <c r="B498" i="7"/>
  <c r="C498" i="7"/>
  <c r="D498" i="7"/>
  <c r="E498" i="7"/>
  <c r="F498" i="7"/>
  <c r="G498" i="7"/>
  <c r="H498" i="7"/>
  <c r="I498" i="7"/>
  <c r="J498" i="7"/>
  <c r="K498" i="7"/>
  <c r="L498" i="7"/>
  <c r="M498" i="7"/>
  <c r="B499" i="7"/>
  <c r="C499" i="7"/>
  <c r="D499" i="7"/>
  <c r="E499" i="7"/>
  <c r="F499" i="7"/>
  <c r="G499" i="7"/>
  <c r="H499" i="7"/>
  <c r="I499" i="7"/>
  <c r="J499" i="7"/>
  <c r="K499" i="7"/>
  <c r="L499" i="7"/>
  <c r="M499" i="7"/>
  <c r="B500" i="7"/>
  <c r="C500" i="7"/>
  <c r="D500" i="7"/>
  <c r="E500" i="7"/>
  <c r="F500" i="7"/>
  <c r="G500" i="7"/>
  <c r="H500" i="7"/>
  <c r="I500" i="7"/>
  <c r="J500" i="7"/>
  <c r="K500" i="7"/>
  <c r="L500" i="7"/>
  <c r="M500" i="7"/>
  <c r="B501" i="7"/>
  <c r="C501" i="7"/>
  <c r="D501" i="7"/>
  <c r="E501" i="7"/>
  <c r="F501" i="7"/>
  <c r="G501" i="7"/>
  <c r="H501" i="7"/>
  <c r="I501" i="7"/>
  <c r="J501" i="7"/>
  <c r="K501" i="7"/>
  <c r="L501" i="7"/>
  <c r="M501" i="7"/>
  <c r="D491" i="7"/>
  <c r="N500" i="7" s="1"/>
  <c r="D488" i="7"/>
  <c r="D489" i="7"/>
  <c r="D485" i="7"/>
  <c r="D486" i="7"/>
  <c r="D597" i="7"/>
  <c r="D596" i="7"/>
  <c r="D593" i="7"/>
  <c r="D590" i="7"/>
  <c r="D631" i="7"/>
  <c r="D630" i="7"/>
  <c r="D627" i="7"/>
  <c r="D624" i="7"/>
  <c r="D667" i="7"/>
  <c r="D666" i="7"/>
  <c r="D663" i="7"/>
  <c r="D660" i="7"/>
  <c r="D697" i="7"/>
  <c r="D694" i="7"/>
  <c r="D733" i="7"/>
  <c r="D730" i="7"/>
  <c r="E810" i="7"/>
  <c r="E809" i="7"/>
  <c r="E806" i="7"/>
  <c r="E803" i="7"/>
  <c r="B464" i="7"/>
  <c r="C464" i="7"/>
  <c r="D464" i="7"/>
  <c r="E464" i="7"/>
  <c r="F464" i="7"/>
  <c r="G464" i="7"/>
  <c r="H464" i="7"/>
  <c r="I464" i="7"/>
  <c r="J464" i="7"/>
  <c r="K464" i="7"/>
  <c r="L464" i="7"/>
  <c r="M464" i="7"/>
  <c r="B465" i="7"/>
  <c r="C465" i="7"/>
  <c r="D465" i="7"/>
  <c r="E465" i="7"/>
  <c r="F465" i="7"/>
  <c r="G465" i="7"/>
  <c r="H465" i="7"/>
  <c r="I465" i="7"/>
  <c r="J465" i="7"/>
  <c r="K465" i="7"/>
  <c r="L465" i="7"/>
  <c r="M465" i="7"/>
  <c r="B466" i="7"/>
  <c r="C466" i="7"/>
  <c r="D466" i="7"/>
  <c r="E466" i="7"/>
  <c r="F466" i="7"/>
  <c r="G466" i="7"/>
  <c r="H466" i="7"/>
  <c r="I466" i="7"/>
  <c r="J466" i="7"/>
  <c r="K466" i="7"/>
  <c r="L466" i="7"/>
  <c r="M466" i="7"/>
  <c r="B467" i="7"/>
  <c r="C467" i="7"/>
  <c r="D467" i="7"/>
  <c r="E467" i="7"/>
  <c r="F467" i="7"/>
  <c r="G467" i="7"/>
  <c r="H467" i="7"/>
  <c r="I467" i="7"/>
  <c r="J467" i="7"/>
  <c r="K467" i="7"/>
  <c r="L467" i="7"/>
  <c r="M467" i="7"/>
  <c r="D457" i="7"/>
  <c r="N466" i="7" s="1"/>
  <c r="D454" i="7"/>
  <c r="D455" i="7"/>
  <c r="D451" i="7"/>
  <c r="D452" i="7"/>
  <c r="C14" i="8"/>
  <c r="D459" i="7" l="1"/>
  <c r="D527" i="7"/>
  <c r="K1760" i="7"/>
  <c r="L89" i="12"/>
  <c r="D561" i="7"/>
  <c r="I390" i="7"/>
  <c r="E1185" i="7"/>
  <c r="D526" i="7"/>
  <c r="D557" i="7"/>
  <c r="D456" i="7"/>
  <c r="D523" i="7"/>
  <c r="D560" i="7"/>
  <c r="D453" i="7"/>
  <c r="D487" i="7"/>
  <c r="D490" i="7"/>
  <c r="D554" i="7"/>
  <c r="D665" i="7"/>
  <c r="D629" i="7"/>
  <c r="D595" i="7"/>
  <c r="D520" i="7"/>
  <c r="E875" i="7"/>
  <c r="E905" i="7"/>
  <c r="E945" i="7"/>
  <c r="E975" i="7"/>
  <c r="E1015" i="7"/>
  <c r="E1085" i="7"/>
  <c r="E1115" i="7"/>
  <c r="E1155" i="7"/>
  <c r="E1045" i="7"/>
  <c r="E838" i="7"/>
  <c r="E808" i="7"/>
  <c r="D735" i="7"/>
  <c r="D699" i="7"/>
  <c r="D559" i="7" l="1"/>
  <c r="D525" i="7"/>
  <c r="D492" i="7"/>
  <c r="D458" i="7"/>
  <c r="D545" i="15"/>
  <c r="D544" i="15"/>
  <c r="D543" i="15"/>
  <c r="D542" i="15"/>
  <c r="D541" i="15"/>
  <c r="D540" i="15"/>
  <c r="D539" i="15"/>
  <c r="D538" i="15"/>
  <c r="D537" i="15"/>
  <c r="D536" i="15"/>
  <c r="D510" i="15"/>
  <c r="D509" i="15"/>
  <c r="D508" i="15"/>
  <c r="D507" i="15"/>
  <c r="D506" i="15"/>
  <c r="D505" i="15"/>
  <c r="D504" i="15"/>
  <c r="D503" i="15"/>
  <c r="D502" i="15"/>
  <c r="D501" i="15"/>
  <c r="D471" i="15"/>
  <c r="D470" i="15"/>
  <c r="D469" i="15"/>
  <c r="D468" i="15"/>
  <c r="D467" i="15"/>
  <c r="D466" i="15"/>
  <c r="D465" i="15"/>
  <c r="D464" i="15"/>
  <c r="D463" i="15"/>
  <c r="D462" i="15"/>
  <c r="D436" i="15"/>
  <c r="D435" i="15"/>
  <c r="D434" i="15"/>
  <c r="D433" i="15"/>
  <c r="D432" i="15"/>
  <c r="D431" i="15"/>
  <c r="D430" i="15"/>
  <c r="D429" i="15"/>
  <c r="D428" i="15"/>
  <c r="D427" i="15"/>
  <c r="C82" i="22" l="1"/>
  <c r="C81" i="22"/>
  <c r="C80" i="22"/>
  <c r="C79" i="22"/>
  <c r="C78" i="22"/>
  <c r="C77" i="22"/>
  <c r="C76" i="22"/>
  <c r="C75" i="22"/>
  <c r="C74" i="22"/>
  <c r="G23" i="22"/>
  <c r="G24" i="22" s="1"/>
  <c r="E23" i="22"/>
  <c r="C23" i="22"/>
  <c r="C24" i="22" s="1"/>
  <c r="K14" i="22"/>
  <c r="I14" i="22"/>
  <c r="G14" i="22"/>
  <c r="E14" i="22"/>
  <c r="C14" i="22"/>
  <c r="D11" i="21"/>
  <c r="D365" i="20"/>
  <c r="C365" i="20"/>
  <c r="B365" i="20"/>
  <c r="D364" i="20"/>
  <c r="C364" i="20"/>
  <c r="B364" i="20"/>
  <c r="D363" i="20"/>
  <c r="C363" i="20"/>
  <c r="B363" i="20"/>
  <c r="D362" i="20"/>
  <c r="C362" i="20"/>
  <c r="B362" i="20"/>
  <c r="D361" i="20"/>
  <c r="C361" i="20"/>
  <c r="B361" i="20"/>
  <c r="D360" i="20"/>
  <c r="C360" i="20"/>
  <c r="B360" i="20"/>
  <c r="D359" i="20"/>
  <c r="C359" i="20"/>
  <c r="B359" i="20"/>
  <c r="D358" i="20"/>
  <c r="C358" i="20"/>
  <c r="B358" i="20"/>
  <c r="D353" i="20"/>
  <c r="C353" i="20"/>
  <c r="B353" i="20"/>
  <c r="D352" i="20"/>
  <c r="C352" i="20"/>
  <c r="B352" i="20"/>
  <c r="D351" i="20"/>
  <c r="C351" i="20"/>
  <c r="B351" i="20"/>
  <c r="D350" i="20"/>
  <c r="C350" i="20"/>
  <c r="B350" i="20"/>
  <c r="D349" i="20"/>
  <c r="C349" i="20"/>
  <c r="B349" i="20"/>
  <c r="D348" i="20"/>
  <c r="C348" i="20"/>
  <c r="B348" i="20"/>
  <c r="D347" i="20"/>
  <c r="C347" i="20"/>
  <c r="B347" i="20"/>
  <c r="D346" i="20"/>
  <c r="C346" i="20"/>
  <c r="B346" i="20"/>
  <c r="D341" i="20"/>
  <c r="C341" i="20"/>
  <c r="B341" i="20"/>
  <c r="D340" i="20"/>
  <c r="C340" i="20"/>
  <c r="B340" i="20"/>
  <c r="D339" i="20"/>
  <c r="C339" i="20"/>
  <c r="B339" i="20"/>
  <c r="D338" i="20"/>
  <c r="C338" i="20"/>
  <c r="B338" i="20"/>
  <c r="D337" i="20"/>
  <c r="C337" i="20"/>
  <c r="B337" i="20"/>
  <c r="D336" i="20"/>
  <c r="C336" i="20"/>
  <c r="B336" i="20"/>
  <c r="D335" i="20"/>
  <c r="C335" i="20"/>
  <c r="B335" i="20"/>
  <c r="D334" i="20"/>
  <c r="C334" i="20"/>
  <c r="B334" i="20"/>
  <c r="D329" i="20"/>
  <c r="C329" i="20"/>
  <c r="B329" i="20"/>
  <c r="D328" i="20"/>
  <c r="C328" i="20"/>
  <c r="B328" i="20"/>
  <c r="D327" i="20"/>
  <c r="C327" i="20"/>
  <c r="B327" i="20"/>
  <c r="D326" i="20"/>
  <c r="C326" i="20"/>
  <c r="B326" i="20"/>
  <c r="D325" i="20"/>
  <c r="C325" i="20"/>
  <c r="B325" i="20"/>
  <c r="D324" i="20"/>
  <c r="C324" i="20"/>
  <c r="B324" i="20"/>
  <c r="D323" i="20"/>
  <c r="C323" i="20"/>
  <c r="B323" i="20"/>
  <c r="D322" i="20"/>
  <c r="C322" i="20"/>
  <c r="B322" i="20"/>
  <c r="N295" i="20"/>
  <c r="D264" i="20"/>
  <c r="C264" i="20"/>
  <c r="B264" i="20"/>
  <c r="D263" i="20"/>
  <c r="C263" i="20"/>
  <c r="B263" i="20"/>
  <c r="D262" i="20"/>
  <c r="C262" i="20"/>
  <c r="B262" i="20"/>
  <c r="D261" i="20"/>
  <c r="C261" i="20"/>
  <c r="B261" i="20"/>
  <c r="D260" i="20"/>
  <c r="C260" i="20"/>
  <c r="B260" i="20"/>
  <c r="D259" i="20"/>
  <c r="C259" i="20"/>
  <c r="B259" i="20"/>
  <c r="D258" i="20"/>
  <c r="C258" i="20"/>
  <c r="B258" i="20"/>
  <c r="D257" i="20"/>
  <c r="C257" i="20"/>
  <c r="B257" i="20"/>
  <c r="D252" i="20"/>
  <c r="C252" i="20"/>
  <c r="B252" i="20"/>
  <c r="D251" i="20"/>
  <c r="C251" i="20"/>
  <c r="B251" i="20"/>
  <c r="D250" i="20"/>
  <c r="C250" i="20"/>
  <c r="B250" i="20"/>
  <c r="D249" i="20"/>
  <c r="C249" i="20"/>
  <c r="B249" i="20"/>
  <c r="D248" i="20"/>
  <c r="C248" i="20"/>
  <c r="B248" i="20"/>
  <c r="D247" i="20"/>
  <c r="C247" i="20"/>
  <c r="B247" i="20"/>
  <c r="D246" i="20"/>
  <c r="C246" i="20"/>
  <c r="B246" i="20"/>
  <c r="D245" i="20"/>
  <c r="C245" i="20"/>
  <c r="B245" i="20"/>
  <c r="D240" i="20"/>
  <c r="C240" i="20"/>
  <c r="B240" i="20"/>
  <c r="D239" i="20"/>
  <c r="C239" i="20"/>
  <c r="B239" i="20"/>
  <c r="D238" i="20"/>
  <c r="C238" i="20"/>
  <c r="B238" i="20"/>
  <c r="D237" i="20"/>
  <c r="C237" i="20"/>
  <c r="B237" i="20"/>
  <c r="D236" i="20"/>
  <c r="C236" i="20"/>
  <c r="B236" i="20"/>
  <c r="D235" i="20"/>
  <c r="C235" i="20"/>
  <c r="B235" i="20"/>
  <c r="D234" i="20"/>
  <c r="C234" i="20"/>
  <c r="B234" i="20"/>
  <c r="D233" i="20"/>
  <c r="C233" i="20"/>
  <c r="B233" i="20"/>
  <c r="D228" i="20"/>
  <c r="C228" i="20"/>
  <c r="B228" i="20"/>
  <c r="D227" i="20"/>
  <c r="C227" i="20"/>
  <c r="B227" i="20"/>
  <c r="D226" i="20"/>
  <c r="C226" i="20"/>
  <c r="B226" i="20"/>
  <c r="D225" i="20"/>
  <c r="C225" i="20"/>
  <c r="B225" i="20"/>
  <c r="D224" i="20"/>
  <c r="C224" i="20"/>
  <c r="B224" i="20"/>
  <c r="D223" i="20"/>
  <c r="C223" i="20"/>
  <c r="B223" i="20"/>
  <c r="D222" i="20"/>
  <c r="C222" i="20"/>
  <c r="B222" i="20"/>
  <c r="D221" i="20"/>
  <c r="C221" i="20"/>
  <c r="B221" i="20"/>
  <c r="K195" i="20"/>
  <c r="D163" i="20"/>
  <c r="C163" i="20"/>
  <c r="B163" i="20"/>
  <c r="D162" i="20"/>
  <c r="C162" i="20"/>
  <c r="B162" i="20"/>
  <c r="D161" i="20"/>
  <c r="C161" i="20"/>
  <c r="B161" i="20"/>
  <c r="D160" i="20"/>
  <c r="C160" i="20"/>
  <c r="B160" i="20"/>
  <c r="D159" i="20"/>
  <c r="C159" i="20"/>
  <c r="B159" i="20"/>
  <c r="D158" i="20"/>
  <c r="C158" i="20"/>
  <c r="B158" i="20"/>
  <c r="D157" i="20"/>
  <c r="C157" i="20"/>
  <c r="B157" i="20"/>
  <c r="D156" i="20"/>
  <c r="C156" i="20"/>
  <c r="B156" i="20"/>
  <c r="D151" i="20"/>
  <c r="C151" i="20"/>
  <c r="B151" i="20"/>
  <c r="D150" i="20"/>
  <c r="C150" i="20"/>
  <c r="B150" i="20"/>
  <c r="D149" i="20"/>
  <c r="C149" i="20"/>
  <c r="B149" i="20"/>
  <c r="D148" i="20"/>
  <c r="C148" i="20"/>
  <c r="B148" i="20"/>
  <c r="D147" i="20"/>
  <c r="C147" i="20"/>
  <c r="B147" i="20"/>
  <c r="D146" i="20"/>
  <c r="C146" i="20"/>
  <c r="B146" i="20"/>
  <c r="D145" i="20"/>
  <c r="C145" i="20"/>
  <c r="B145" i="20"/>
  <c r="D144" i="20"/>
  <c r="C144" i="20"/>
  <c r="B144" i="20"/>
  <c r="D139" i="20"/>
  <c r="C139" i="20"/>
  <c r="B139" i="20"/>
  <c r="D138" i="20"/>
  <c r="C138" i="20"/>
  <c r="B138" i="20"/>
  <c r="D137" i="20"/>
  <c r="C137" i="20"/>
  <c r="B137" i="20"/>
  <c r="D136" i="20"/>
  <c r="C136" i="20"/>
  <c r="B136" i="20"/>
  <c r="D135" i="20"/>
  <c r="C135" i="20"/>
  <c r="B135" i="20"/>
  <c r="D134" i="20"/>
  <c r="C134" i="20"/>
  <c r="B134" i="20"/>
  <c r="D133" i="20"/>
  <c r="C133" i="20"/>
  <c r="B133" i="20"/>
  <c r="D132" i="20"/>
  <c r="C132" i="20"/>
  <c r="B132" i="20"/>
  <c r="D127" i="20"/>
  <c r="C127" i="20"/>
  <c r="B127" i="20"/>
  <c r="D126" i="20"/>
  <c r="C126" i="20"/>
  <c r="B126" i="20"/>
  <c r="D125" i="20"/>
  <c r="C125" i="20"/>
  <c r="B125" i="20"/>
  <c r="D124" i="20"/>
  <c r="C124" i="20"/>
  <c r="B124" i="20"/>
  <c r="D123" i="20"/>
  <c r="C123" i="20"/>
  <c r="B123" i="20"/>
  <c r="D122" i="20"/>
  <c r="C122" i="20"/>
  <c r="B122" i="20"/>
  <c r="D121" i="20"/>
  <c r="C121" i="20"/>
  <c r="B121" i="20"/>
  <c r="D120" i="20"/>
  <c r="C120" i="20"/>
  <c r="B120" i="20"/>
  <c r="N93" i="20"/>
  <c r="M85" i="19"/>
  <c r="L85" i="19"/>
  <c r="K85" i="19"/>
  <c r="D85" i="19"/>
  <c r="C85" i="19"/>
  <c r="B85" i="19"/>
  <c r="M84" i="19"/>
  <c r="M2745" i="7" s="1"/>
  <c r="L84" i="19"/>
  <c r="L2745" i="7" s="1"/>
  <c r="K84" i="19"/>
  <c r="K2745" i="7" s="1"/>
  <c r="J2745" i="7"/>
  <c r="I2745" i="7"/>
  <c r="H2745" i="7"/>
  <c r="G2745" i="7"/>
  <c r="F2745" i="7"/>
  <c r="E2745" i="7"/>
  <c r="D84" i="19"/>
  <c r="D2745" i="7" s="1"/>
  <c r="C84" i="19"/>
  <c r="C2745" i="7" s="1"/>
  <c r="B84" i="19"/>
  <c r="B2745" i="7" s="1"/>
  <c r="M83" i="19"/>
  <c r="M2744" i="7" s="1"/>
  <c r="L83" i="19"/>
  <c r="L2744" i="7" s="1"/>
  <c r="K83" i="19"/>
  <c r="K2744" i="7" s="1"/>
  <c r="J2744" i="7"/>
  <c r="I2744" i="7"/>
  <c r="H2744" i="7"/>
  <c r="G2744" i="7"/>
  <c r="F2744" i="7"/>
  <c r="E2744" i="7"/>
  <c r="D83" i="19"/>
  <c r="D2744" i="7" s="1"/>
  <c r="C83" i="19"/>
  <c r="C2744" i="7" s="1"/>
  <c r="B83" i="19"/>
  <c r="B2744" i="7" s="1"/>
  <c r="M82" i="19"/>
  <c r="M2743" i="7" s="1"/>
  <c r="L82" i="19"/>
  <c r="L2743" i="7" s="1"/>
  <c r="K82" i="19"/>
  <c r="K2743" i="7" s="1"/>
  <c r="J2743" i="7"/>
  <c r="I2743" i="7"/>
  <c r="H2743" i="7"/>
  <c r="G2743" i="7"/>
  <c r="F2743" i="7"/>
  <c r="E2743" i="7"/>
  <c r="D82" i="19"/>
  <c r="D2743" i="7" s="1"/>
  <c r="C82" i="19"/>
  <c r="C2743" i="7" s="1"/>
  <c r="B82" i="19"/>
  <c r="B2743" i="7" s="1"/>
  <c r="M81" i="19"/>
  <c r="M2742" i="7" s="1"/>
  <c r="L81" i="19"/>
  <c r="L2742" i="7" s="1"/>
  <c r="K81" i="19"/>
  <c r="K2742" i="7" s="1"/>
  <c r="J2742" i="7"/>
  <c r="I2742" i="7"/>
  <c r="H2742" i="7"/>
  <c r="G2742" i="7"/>
  <c r="F2742" i="7"/>
  <c r="E2742" i="7"/>
  <c r="D81" i="19"/>
  <c r="D2742" i="7" s="1"/>
  <c r="C81" i="19"/>
  <c r="C2742" i="7" s="1"/>
  <c r="B81" i="19"/>
  <c r="B2742" i="7" s="1"/>
  <c r="M80" i="19"/>
  <c r="M2741" i="7" s="1"/>
  <c r="L80" i="19"/>
  <c r="L2741" i="7" s="1"/>
  <c r="K80" i="19"/>
  <c r="K2741" i="7" s="1"/>
  <c r="J2741" i="7"/>
  <c r="I2741" i="7"/>
  <c r="H2741" i="7"/>
  <c r="G2741" i="7"/>
  <c r="F2741" i="7"/>
  <c r="E2741" i="7"/>
  <c r="D80" i="19"/>
  <c r="D2741" i="7" s="1"/>
  <c r="C80" i="19"/>
  <c r="C2741" i="7" s="1"/>
  <c r="B80" i="19"/>
  <c r="B2741" i="7" s="1"/>
  <c r="M79" i="19"/>
  <c r="M2740" i="7" s="1"/>
  <c r="L79" i="19"/>
  <c r="L2740" i="7" s="1"/>
  <c r="K79" i="19"/>
  <c r="K2740" i="7" s="1"/>
  <c r="J2740" i="7"/>
  <c r="I2740" i="7"/>
  <c r="H2740" i="7"/>
  <c r="G2740" i="7"/>
  <c r="F2740" i="7"/>
  <c r="E2740" i="7"/>
  <c r="D79" i="19"/>
  <c r="D2740" i="7" s="1"/>
  <c r="C79" i="19"/>
  <c r="C2740" i="7" s="1"/>
  <c r="B79" i="19"/>
  <c r="B2740" i="7" s="1"/>
  <c r="M78" i="19"/>
  <c r="L78" i="19"/>
  <c r="K78" i="19"/>
  <c r="K2739" i="7" s="1"/>
  <c r="H2739" i="7"/>
  <c r="F2739" i="7"/>
  <c r="D78" i="19"/>
  <c r="D2739" i="7" s="1"/>
  <c r="B2739" i="7"/>
  <c r="I58" i="18"/>
  <c r="H58" i="18"/>
  <c r="G58" i="18"/>
  <c r="F58" i="18"/>
  <c r="E58" i="18"/>
  <c r="D58" i="18"/>
  <c r="C58" i="18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D19" i="16"/>
  <c r="D18" i="16"/>
  <c r="D17" i="16"/>
  <c r="D16" i="16"/>
  <c r="D15" i="16"/>
  <c r="D14" i="16"/>
  <c r="D13" i="16"/>
  <c r="D12" i="16"/>
  <c r="D11" i="16"/>
  <c r="D10" i="16"/>
  <c r="D396" i="15"/>
  <c r="D395" i="15"/>
  <c r="D394" i="15"/>
  <c r="D393" i="15"/>
  <c r="D392" i="15"/>
  <c r="D391" i="15"/>
  <c r="D390" i="15"/>
  <c r="D389" i="15"/>
  <c r="D388" i="15"/>
  <c r="D387" i="15"/>
  <c r="D361" i="15"/>
  <c r="D360" i="15"/>
  <c r="D359" i="15"/>
  <c r="D358" i="15"/>
  <c r="D357" i="15"/>
  <c r="D356" i="15"/>
  <c r="D355" i="15"/>
  <c r="D354" i="15"/>
  <c r="D353" i="15"/>
  <c r="D352" i="15"/>
  <c r="F317" i="15"/>
  <c r="F316" i="15"/>
  <c r="F315" i="15"/>
  <c r="F314" i="15"/>
  <c r="F313" i="15"/>
  <c r="F312" i="15"/>
  <c r="F311" i="15"/>
  <c r="F310" i="15"/>
  <c r="F309" i="15"/>
  <c r="F282" i="15"/>
  <c r="F281" i="15"/>
  <c r="F280" i="15"/>
  <c r="F279" i="15"/>
  <c r="F278" i="15"/>
  <c r="F277" i="15"/>
  <c r="F276" i="15"/>
  <c r="F275" i="15"/>
  <c r="D247" i="15"/>
  <c r="D246" i="15"/>
  <c r="D245" i="15"/>
  <c r="D244" i="15"/>
  <c r="D243" i="15"/>
  <c r="D242" i="15"/>
  <c r="D241" i="15"/>
  <c r="D240" i="15"/>
  <c r="D239" i="15"/>
  <c r="D238" i="15"/>
  <c r="D212" i="15"/>
  <c r="D211" i="15"/>
  <c r="D210" i="15"/>
  <c r="D209" i="15"/>
  <c r="D208" i="15"/>
  <c r="D207" i="15"/>
  <c r="D206" i="15"/>
  <c r="D205" i="15"/>
  <c r="D204" i="15"/>
  <c r="D203" i="15"/>
  <c r="C179" i="15"/>
  <c r="E177" i="15" s="1"/>
  <c r="D177" i="15"/>
  <c r="D176" i="15"/>
  <c r="D157" i="15"/>
  <c r="E156" i="15"/>
  <c r="E155" i="15"/>
  <c r="D155" i="15"/>
  <c r="E154" i="15"/>
  <c r="D154" i="15"/>
  <c r="D135" i="15"/>
  <c r="E134" i="15"/>
  <c r="D134" i="15"/>
  <c r="E133" i="15"/>
  <c r="D133" i="15"/>
  <c r="E132" i="15"/>
  <c r="D132" i="15"/>
  <c r="E131" i="15"/>
  <c r="D131" i="15"/>
  <c r="E130" i="15"/>
  <c r="D130" i="15"/>
  <c r="E129" i="15"/>
  <c r="D129" i="15"/>
  <c r="E128" i="15"/>
  <c r="D128" i="15"/>
  <c r="E127" i="15"/>
  <c r="D127" i="15"/>
  <c r="E126" i="15"/>
  <c r="D126" i="15"/>
  <c r="D113" i="15"/>
  <c r="E112" i="15"/>
  <c r="D112" i="15"/>
  <c r="E111" i="15"/>
  <c r="D111" i="15"/>
  <c r="E110" i="15"/>
  <c r="D110" i="15"/>
  <c r="E109" i="15"/>
  <c r="D109" i="15"/>
  <c r="E108" i="15"/>
  <c r="D108" i="15"/>
  <c r="E107" i="15"/>
  <c r="D107" i="15"/>
  <c r="E106" i="15"/>
  <c r="D106" i="15"/>
  <c r="E105" i="15"/>
  <c r="D105" i="15"/>
  <c r="E104" i="15"/>
  <c r="D104" i="15"/>
  <c r="D88" i="15"/>
  <c r="D87" i="15"/>
  <c r="D86" i="15"/>
  <c r="D85" i="15"/>
  <c r="C2033" i="7"/>
  <c r="E2032" i="7"/>
  <c r="C2032" i="7"/>
  <c r="C2031" i="7"/>
  <c r="E2030" i="7"/>
  <c r="D79" i="15"/>
  <c r="D66" i="15"/>
  <c r="D65" i="15"/>
  <c r="D64" i="15"/>
  <c r="D63" i="15"/>
  <c r="D61" i="15"/>
  <c r="E2017" i="7"/>
  <c r="C2017" i="7"/>
  <c r="E2016" i="7"/>
  <c r="C2016" i="7"/>
  <c r="D58" i="15"/>
  <c r="D57" i="15"/>
  <c r="E45" i="15"/>
  <c r="D45" i="15"/>
  <c r="E44" i="15"/>
  <c r="D44" i="15"/>
  <c r="E43" i="15"/>
  <c r="D43" i="15"/>
  <c r="E42" i="15"/>
  <c r="D42" i="15"/>
  <c r="E41" i="15"/>
  <c r="D41" i="15"/>
  <c r="E40" i="15"/>
  <c r="D40" i="15"/>
  <c r="E39" i="15"/>
  <c r="D39" i="15"/>
  <c r="E38" i="15"/>
  <c r="D38" i="15"/>
  <c r="E37" i="15"/>
  <c r="D37" i="15"/>
  <c r="E36" i="15"/>
  <c r="D36" i="15"/>
  <c r="D23" i="15"/>
  <c r="E22" i="15"/>
  <c r="D22" i="15"/>
  <c r="E21" i="15"/>
  <c r="D21" i="15"/>
  <c r="E20" i="15"/>
  <c r="D20" i="15"/>
  <c r="E19" i="15"/>
  <c r="D19" i="15"/>
  <c r="E18" i="15"/>
  <c r="D18" i="15"/>
  <c r="E17" i="15"/>
  <c r="D17" i="15"/>
  <c r="E16" i="15"/>
  <c r="D16" i="15"/>
  <c r="E15" i="15"/>
  <c r="D15" i="15"/>
  <c r="E14" i="15"/>
  <c r="D60" i="14"/>
  <c r="D59" i="14"/>
  <c r="D58" i="14"/>
  <c r="D57" i="14"/>
  <c r="D56" i="14"/>
  <c r="D55" i="14"/>
  <c r="D54" i="14"/>
  <c r="D53" i="14"/>
  <c r="D52" i="14"/>
  <c r="D51" i="14"/>
  <c r="D19" i="14"/>
  <c r="D18" i="14"/>
  <c r="D17" i="14"/>
  <c r="D16" i="14"/>
  <c r="D15" i="14"/>
  <c r="D14" i="14"/>
  <c r="D13" i="14"/>
  <c r="D12" i="14"/>
  <c r="D11" i="14"/>
  <c r="D10" i="14"/>
  <c r="C1811" i="7"/>
  <c r="C1810" i="7"/>
  <c r="C1809" i="7"/>
  <c r="C1808" i="7"/>
  <c r="C1807" i="7"/>
  <c r="C1806" i="7"/>
  <c r="C1805" i="7"/>
  <c r="C1804" i="7"/>
  <c r="C1803" i="7"/>
  <c r="C1796" i="7"/>
  <c r="C1795" i="7"/>
  <c r="C1794" i="7"/>
  <c r="C1793" i="7"/>
  <c r="C1792" i="7"/>
  <c r="C1791" i="7"/>
  <c r="C1790" i="7"/>
  <c r="C1789" i="7"/>
  <c r="C1788" i="7"/>
  <c r="C1787" i="7"/>
  <c r="C1786" i="7"/>
  <c r="C1785" i="7"/>
  <c r="C1784" i="7"/>
  <c r="C1783" i="7"/>
  <c r="C1782" i="7"/>
  <c r="C1781" i="7"/>
  <c r="C1780" i="7"/>
  <c r="C1779" i="7"/>
  <c r="C1778" i="7"/>
  <c r="K94" i="12"/>
  <c r="J94" i="12"/>
  <c r="I94" i="12"/>
  <c r="H94" i="12"/>
  <c r="G94" i="12"/>
  <c r="F94" i="12"/>
  <c r="E94" i="12"/>
  <c r="D94" i="12"/>
  <c r="C94" i="12"/>
  <c r="K93" i="12"/>
  <c r="J93" i="12"/>
  <c r="I93" i="12"/>
  <c r="H93" i="12"/>
  <c r="G93" i="12"/>
  <c r="F93" i="12"/>
  <c r="E93" i="12"/>
  <c r="D93" i="12"/>
  <c r="C93" i="12"/>
  <c r="L88" i="12"/>
  <c r="L87" i="12"/>
  <c r="L86" i="12"/>
  <c r="L85" i="12"/>
  <c r="L84" i="12"/>
  <c r="L83" i="12"/>
  <c r="D57" i="12"/>
  <c r="C57" i="12"/>
  <c r="D56" i="12"/>
  <c r="C56" i="12"/>
  <c r="D55" i="12"/>
  <c r="C55" i="12"/>
  <c r="D54" i="12"/>
  <c r="C54" i="12"/>
  <c r="E45" i="12"/>
  <c r="D1733" i="7" s="1"/>
  <c r="E44" i="12"/>
  <c r="E43" i="12"/>
  <c r="E42" i="12"/>
  <c r="E41" i="12"/>
  <c r="E40" i="12"/>
  <c r="K40" i="12" s="1"/>
  <c r="O572" i="11"/>
  <c r="N578" i="11" s="1"/>
  <c r="O569" i="11"/>
  <c r="M577" i="11" s="1"/>
  <c r="O487" i="11"/>
  <c r="O484" i="11"/>
  <c r="J492" i="11" s="1"/>
  <c r="O402" i="11"/>
  <c r="O399" i="11"/>
  <c r="M407" i="11" s="1"/>
  <c r="O317" i="11"/>
  <c r="O314" i="11"/>
  <c r="M322" i="11" s="1"/>
  <c r="L270" i="11"/>
  <c r="K276" i="11" s="1"/>
  <c r="K275" i="11"/>
  <c r="O230" i="11"/>
  <c r="H236" i="11" s="1"/>
  <c r="O227" i="11"/>
  <c r="M235" i="11" s="1"/>
  <c r="O139" i="11"/>
  <c r="L145" i="11" s="1"/>
  <c r="O136" i="11"/>
  <c r="M144" i="11" s="1"/>
  <c r="O50" i="11"/>
  <c r="H56" i="11" s="1"/>
  <c r="O47" i="11"/>
  <c r="M55" i="11" s="1"/>
  <c r="D216" i="10"/>
  <c r="D215" i="10"/>
  <c r="D214" i="10"/>
  <c r="D213" i="10"/>
  <c r="D212" i="10"/>
  <c r="D211" i="10"/>
  <c r="D210" i="10"/>
  <c r="D209" i="10"/>
  <c r="D208" i="10"/>
  <c r="D207" i="10"/>
  <c r="D198" i="10"/>
  <c r="D197" i="10"/>
  <c r="D196" i="10"/>
  <c r="D195" i="10"/>
  <c r="D194" i="10"/>
  <c r="D193" i="10"/>
  <c r="D192" i="10"/>
  <c r="D191" i="10"/>
  <c r="D190" i="10"/>
  <c r="D189" i="10"/>
  <c r="D180" i="10"/>
  <c r="D179" i="10"/>
  <c r="D178" i="10"/>
  <c r="D177" i="10"/>
  <c r="D176" i="10"/>
  <c r="D175" i="10"/>
  <c r="D174" i="10"/>
  <c r="D173" i="10"/>
  <c r="D172" i="10"/>
  <c r="D171" i="10"/>
  <c r="D162" i="10"/>
  <c r="D161" i="10"/>
  <c r="D160" i="10"/>
  <c r="D159" i="10"/>
  <c r="D158" i="10"/>
  <c r="D157" i="10"/>
  <c r="D156" i="10"/>
  <c r="D155" i="10"/>
  <c r="D154" i="10"/>
  <c r="D153" i="10"/>
  <c r="D144" i="10"/>
  <c r="D143" i="10"/>
  <c r="D142" i="10"/>
  <c r="D141" i="10"/>
  <c r="D140" i="10"/>
  <c r="D139" i="10"/>
  <c r="D138" i="10"/>
  <c r="D137" i="10"/>
  <c r="D136" i="10"/>
  <c r="D135" i="10"/>
  <c r="D126" i="10"/>
  <c r="D125" i="10"/>
  <c r="D124" i="10"/>
  <c r="D123" i="10"/>
  <c r="D122" i="10"/>
  <c r="D121" i="10"/>
  <c r="D120" i="10"/>
  <c r="D119" i="10"/>
  <c r="D118" i="10"/>
  <c r="D117" i="10"/>
  <c r="D108" i="10"/>
  <c r="D107" i="10"/>
  <c r="D106" i="10"/>
  <c r="D105" i="10"/>
  <c r="D104" i="10"/>
  <c r="D103" i="10"/>
  <c r="D102" i="10"/>
  <c r="D101" i="10"/>
  <c r="D100" i="10"/>
  <c r="D99" i="10"/>
  <c r="D90" i="10"/>
  <c r="D89" i="10"/>
  <c r="D88" i="10"/>
  <c r="D87" i="10"/>
  <c r="D86" i="10"/>
  <c r="D85" i="10"/>
  <c r="D84" i="10"/>
  <c r="D83" i="10"/>
  <c r="D82" i="10"/>
  <c r="D81" i="10"/>
  <c r="D72" i="10"/>
  <c r="D71" i="10"/>
  <c r="D70" i="10"/>
  <c r="D69" i="10"/>
  <c r="D68" i="10"/>
  <c r="D67" i="10"/>
  <c r="D66" i="10"/>
  <c r="D65" i="10"/>
  <c r="D64" i="10"/>
  <c r="D63" i="10"/>
  <c r="D54" i="10"/>
  <c r="D53" i="10"/>
  <c r="D52" i="10"/>
  <c r="D51" i="10"/>
  <c r="D50" i="10"/>
  <c r="D49" i="10"/>
  <c r="D48" i="10"/>
  <c r="D47" i="10"/>
  <c r="D46" i="10"/>
  <c r="D45" i="10"/>
  <c r="D36" i="10"/>
  <c r="D35" i="10"/>
  <c r="D34" i="10"/>
  <c r="D33" i="10"/>
  <c r="D32" i="10"/>
  <c r="D31" i="10"/>
  <c r="D30" i="10"/>
  <c r="D29" i="10"/>
  <c r="D28" i="10"/>
  <c r="D27" i="10"/>
  <c r="D18" i="10"/>
  <c r="C18" i="10"/>
  <c r="D17" i="10"/>
  <c r="C17" i="10"/>
  <c r="D16" i="10"/>
  <c r="C16" i="10"/>
  <c r="D15" i="10"/>
  <c r="C15" i="10"/>
  <c r="M807" i="7" s="1"/>
  <c r="C14" i="10"/>
  <c r="M805" i="7" s="1"/>
  <c r="C13" i="10"/>
  <c r="M804" i="7" s="1"/>
  <c r="C12" i="10"/>
  <c r="C11" i="10"/>
  <c r="M802" i="7" s="1"/>
  <c r="C10" i="10"/>
  <c r="M801" i="7" s="1"/>
  <c r="C462" i="9"/>
  <c r="C461" i="9"/>
  <c r="C460" i="9"/>
  <c r="C459" i="9"/>
  <c r="C458" i="9"/>
  <c r="C457" i="9"/>
  <c r="C408" i="9"/>
  <c r="C407" i="9"/>
  <c r="C406" i="9"/>
  <c r="C405" i="9"/>
  <c r="C404" i="9"/>
  <c r="C403" i="9"/>
  <c r="C351" i="9"/>
  <c r="C350" i="9"/>
  <c r="C349" i="9"/>
  <c r="C348" i="9"/>
  <c r="C347" i="9"/>
  <c r="C346" i="9"/>
  <c r="C297" i="9"/>
  <c r="C296" i="9"/>
  <c r="C295" i="9"/>
  <c r="C294" i="9"/>
  <c r="C293" i="9"/>
  <c r="C292" i="9"/>
  <c r="C243" i="9"/>
  <c r="C242" i="9"/>
  <c r="C241" i="9"/>
  <c r="C240" i="9"/>
  <c r="C239" i="9"/>
  <c r="C238" i="9"/>
  <c r="C189" i="9"/>
  <c r="C188" i="9"/>
  <c r="C187" i="9"/>
  <c r="C186" i="9"/>
  <c r="C185" i="9"/>
  <c r="C184" i="9"/>
  <c r="C135" i="9"/>
  <c r="C134" i="9"/>
  <c r="C133" i="9"/>
  <c r="C132" i="9"/>
  <c r="C131" i="9"/>
  <c r="C130" i="9"/>
  <c r="C81" i="9"/>
  <c r="C80" i="9"/>
  <c r="C79" i="9"/>
  <c r="C78" i="9"/>
  <c r="C77" i="9"/>
  <c r="C76" i="9"/>
  <c r="C29" i="9"/>
  <c r="C28" i="9"/>
  <c r="C27" i="9"/>
  <c r="C26" i="9"/>
  <c r="C25" i="9"/>
  <c r="C10" i="8"/>
  <c r="H385" i="7" s="1"/>
  <c r="C9" i="8"/>
  <c r="H384" i="7" s="1"/>
  <c r="C8" i="8"/>
  <c r="K19" i="8" s="1"/>
  <c r="E463" i="9" l="1"/>
  <c r="H463" i="9"/>
  <c r="D463" i="9"/>
  <c r="F463" i="9"/>
  <c r="G463" i="9"/>
  <c r="I463" i="9"/>
  <c r="G409" i="9"/>
  <c r="H409" i="9"/>
  <c r="F409" i="9"/>
  <c r="I409" i="9"/>
  <c r="D409" i="9"/>
  <c r="E409" i="9"/>
  <c r="I352" i="9"/>
  <c r="D352" i="9"/>
  <c r="E352" i="9"/>
  <c r="G352" i="9"/>
  <c r="F352" i="9"/>
  <c r="H352" i="9"/>
  <c r="E298" i="9"/>
  <c r="H298" i="9"/>
  <c r="F298" i="9"/>
  <c r="G298" i="9"/>
  <c r="I298" i="9"/>
  <c r="D298" i="9"/>
  <c r="E244" i="9"/>
  <c r="I244" i="9"/>
  <c r="F244" i="9"/>
  <c r="D244" i="9"/>
  <c r="G244" i="9"/>
  <c r="H244" i="9"/>
  <c r="G190" i="9"/>
  <c r="H190" i="9"/>
  <c r="E190" i="9"/>
  <c r="I190" i="9"/>
  <c r="D190" i="9"/>
  <c r="F190" i="9"/>
  <c r="I136" i="9"/>
  <c r="F136" i="9"/>
  <c r="H136" i="9"/>
  <c r="D136" i="9"/>
  <c r="G136" i="9"/>
  <c r="E136" i="9"/>
  <c r="I82" i="9"/>
  <c r="E82" i="9"/>
  <c r="F82" i="9"/>
  <c r="D82" i="9"/>
  <c r="G82" i="9"/>
  <c r="H82" i="9"/>
  <c r="F318" i="15"/>
  <c r="B319" i="15" s="1"/>
  <c r="M94" i="20"/>
  <c r="B94" i="20"/>
  <c r="M2739" i="7"/>
  <c r="M2746" i="7" s="1"/>
  <c r="L2739" i="7"/>
  <c r="L2746" i="7" s="1"/>
  <c r="J2739" i="7"/>
  <c r="J2746" i="7" s="1"/>
  <c r="I2739" i="7"/>
  <c r="G2739" i="7"/>
  <c r="G2746" i="7" s="1"/>
  <c r="E2739" i="7"/>
  <c r="E2746" i="7" s="1"/>
  <c r="C2739" i="7"/>
  <c r="C2746" i="7" s="1"/>
  <c r="C1819" i="7"/>
  <c r="K2746" i="7"/>
  <c r="H2746" i="7"/>
  <c r="E61" i="16"/>
  <c r="E113" i="15"/>
  <c r="H19" i="8"/>
  <c r="F2746" i="7"/>
  <c r="D2746" i="7"/>
  <c r="B2746" i="7"/>
  <c r="N2740" i="7"/>
  <c r="N2741" i="7"/>
  <c r="N2742" i="7"/>
  <c r="N2743" i="7"/>
  <c r="N2744" i="7"/>
  <c r="N2745" i="7"/>
  <c r="N85" i="19"/>
  <c r="F86" i="19" s="1"/>
  <c r="E178" i="15"/>
  <c r="E157" i="15"/>
  <c r="E135" i="15"/>
  <c r="E23" i="15"/>
  <c r="C53" i="12"/>
  <c r="L90" i="12"/>
  <c r="D19" i="8"/>
  <c r="L92" i="12"/>
  <c r="D12" i="21"/>
  <c r="G19" i="20"/>
  <c r="K58" i="18"/>
  <c r="F275" i="11"/>
  <c r="J275" i="11"/>
  <c r="D1730" i="7"/>
  <c r="D53" i="12"/>
  <c r="F19" i="8"/>
  <c r="J19" i="8"/>
  <c r="I15" i="22"/>
  <c r="K24" i="22"/>
  <c r="K15" i="22"/>
  <c r="G15" i="22"/>
  <c r="E15" i="22"/>
  <c r="C15" i="22"/>
  <c r="F283" i="15"/>
  <c r="B284" i="15" s="1"/>
  <c r="E176" i="15"/>
  <c r="E179" i="15" s="1"/>
  <c r="D179" i="15"/>
  <c r="I577" i="11"/>
  <c r="L236" i="11"/>
  <c r="D236" i="11"/>
  <c r="F144" i="11"/>
  <c r="N144" i="11"/>
  <c r="J144" i="11"/>
  <c r="L56" i="11"/>
  <c r="D56" i="11"/>
  <c r="C2030" i="7"/>
  <c r="G195" i="20"/>
  <c r="C16" i="8"/>
  <c r="I392" i="7" s="1"/>
  <c r="C12" i="8"/>
  <c r="H387" i="7" s="1"/>
  <c r="M1178" i="7"/>
  <c r="M938" i="7"/>
  <c r="M868" i="7"/>
  <c r="M1148" i="7"/>
  <c r="M831" i="7"/>
  <c r="M968" i="7"/>
  <c r="M1108" i="7"/>
  <c r="M1078" i="7"/>
  <c r="M1008" i="7"/>
  <c r="M898" i="7"/>
  <c r="M1038" i="7"/>
  <c r="M803" i="7"/>
  <c r="M1149" i="7"/>
  <c r="M832" i="7"/>
  <c r="M969" i="7"/>
  <c r="M1109" i="7"/>
  <c r="M939" i="7"/>
  <c r="M1079" i="7"/>
  <c r="M899" i="7"/>
  <c r="M1039" i="7"/>
  <c r="M1179" i="7"/>
  <c r="M869" i="7"/>
  <c r="M1009" i="7"/>
  <c r="M1181" i="7"/>
  <c r="M941" i="7"/>
  <c r="M1081" i="7"/>
  <c r="M901" i="7"/>
  <c r="M1041" i="7"/>
  <c r="M806" i="7"/>
  <c r="M871" i="7"/>
  <c r="M1011" i="7"/>
  <c r="M1151" i="7"/>
  <c r="M834" i="7"/>
  <c r="M971" i="7"/>
  <c r="M1111" i="7"/>
  <c r="M809" i="7"/>
  <c r="M1152" i="7"/>
  <c r="M902" i="7"/>
  <c r="M1042" i="7"/>
  <c r="M1182" i="7"/>
  <c r="M872" i="7"/>
  <c r="M1012" i="7"/>
  <c r="M810" i="7"/>
  <c r="M835" i="7"/>
  <c r="M972" i="7"/>
  <c r="M1112" i="7"/>
  <c r="M942" i="7"/>
  <c r="M1082" i="7"/>
  <c r="M1184" i="7"/>
  <c r="M874" i="7"/>
  <c r="M1014" i="7"/>
  <c r="M1154" i="7"/>
  <c r="M837" i="7"/>
  <c r="M974" i="7"/>
  <c r="M1114" i="7"/>
  <c r="M944" i="7"/>
  <c r="M1084" i="7"/>
  <c r="M904" i="7"/>
  <c r="M1044" i="7"/>
  <c r="D55" i="11"/>
  <c r="H55" i="11"/>
  <c r="L55" i="11"/>
  <c r="H145" i="11"/>
  <c r="D235" i="11"/>
  <c r="H235" i="11"/>
  <c r="L235" i="11"/>
  <c r="G276" i="11"/>
  <c r="D322" i="11"/>
  <c r="H322" i="11"/>
  <c r="L322" i="11"/>
  <c r="D407" i="11"/>
  <c r="H407" i="11"/>
  <c r="L407" i="11"/>
  <c r="D492" i="11"/>
  <c r="H492" i="11"/>
  <c r="M492" i="11"/>
  <c r="C578" i="11"/>
  <c r="G578" i="11"/>
  <c r="K578" i="11"/>
  <c r="C19" i="8"/>
  <c r="E19" i="8"/>
  <c r="G19" i="8"/>
  <c r="I19" i="8"/>
  <c r="H386" i="7"/>
  <c r="C15" i="8"/>
  <c r="I391" i="7" s="1"/>
  <c r="C11" i="8"/>
  <c r="C17" i="8"/>
  <c r="I393" i="7" s="1"/>
  <c r="C13" i="8"/>
  <c r="H388" i="7" s="1"/>
  <c r="F55" i="11"/>
  <c r="J55" i="11"/>
  <c r="N55" i="11"/>
  <c r="D144" i="11"/>
  <c r="H144" i="11"/>
  <c r="L144" i="11"/>
  <c r="D145" i="11"/>
  <c r="F235" i="11"/>
  <c r="J235" i="11"/>
  <c r="N235" i="11"/>
  <c r="D275" i="11"/>
  <c r="H275" i="11"/>
  <c r="C276" i="11"/>
  <c r="F322" i="11"/>
  <c r="J322" i="11"/>
  <c r="N322" i="11"/>
  <c r="F407" i="11"/>
  <c r="J407" i="11"/>
  <c r="N407" i="11"/>
  <c r="F492" i="11"/>
  <c r="E577" i="11"/>
  <c r="E578" i="11"/>
  <c r="I578" i="11"/>
  <c r="M578" i="11"/>
  <c r="D81" i="15"/>
  <c r="E2031" i="7"/>
  <c r="D83" i="15"/>
  <c r="E2033" i="7"/>
  <c r="C195" i="20"/>
  <c r="L91" i="12"/>
  <c r="K44" i="12"/>
  <c r="B12" i="12" s="1"/>
  <c r="D1732" i="7"/>
  <c r="K41" i="12"/>
  <c r="B11" i="12" s="1"/>
  <c r="D1729" i="7"/>
  <c r="J1729" i="7" s="1"/>
  <c r="D82" i="15"/>
  <c r="D30" i="9"/>
  <c r="F30" i="9"/>
  <c r="H30" i="9"/>
  <c r="C207" i="10"/>
  <c r="C189" i="10"/>
  <c r="C171" i="10"/>
  <c r="C153" i="10"/>
  <c r="C208" i="10"/>
  <c r="C190" i="10"/>
  <c r="C172" i="10"/>
  <c r="C154" i="10"/>
  <c r="C209" i="10"/>
  <c r="C191" i="10"/>
  <c r="C173" i="10"/>
  <c r="C155" i="10"/>
  <c r="C137" i="10"/>
  <c r="C210" i="10"/>
  <c r="C192" i="10"/>
  <c r="C174" i="10"/>
  <c r="C156" i="10"/>
  <c r="C138" i="10"/>
  <c r="C211" i="10"/>
  <c r="C193" i="10"/>
  <c r="C175" i="10"/>
  <c r="C157" i="10"/>
  <c r="C139" i="10"/>
  <c r="C212" i="10"/>
  <c r="C194" i="10"/>
  <c r="C176" i="10"/>
  <c r="C158" i="10"/>
  <c r="C140" i="10"/>
  <c r="C213" i="10"/>
  <c r="C195" i="10"/>
  <c r="C177" i="10"/>
  <c r="C159" i="10"/>
  <c r="C141" i="10"/>
  <c r="C214" i="10"/>
  <c r="C196" i="10"/>
  <c r="C178" i="10"/>
  <c r="C160" i="10"/>
  <c r="C142" i="10"/>
  <c r="C215" i="10"/>
  <c r="C197" i="10"/>
  <c r="C179" i="10"/>
  <c r="C161" i="10"/>
  <c r="C143" i="10"/>
  <c r="C216" i="10"/>
  <c r="C198" i="10"/>
  <c r="C180" i="10"/>
  <c r="C162" i="10"/>
  <c r="C144" i="10"/>
  <c r="C27" i="10"/>
  <c r="C28" i="10"/>
  <c r="C29" i="10"/>
  <c r="C30" i="10"/>
  <c r="C31" i="10"/>
  <c r="C32" i="10"/>
  <c r="C33" i="10"/>
  <c r="C34" i="10"/>
  <c r="C35" i="10"/>
  <c r="C36" i="10"/>
  <c r="C45" i="10"/>
  <c r="C46" i="10"/>
  <c r="C47" i="10"/>
  <c r="C48" i="10"/>
  <c r="C49" i="10"/>
  <c r="C50" i="10"/>
  <c r="C51" i="10"/>
  <c r="C52" i="10"/>
  <c r="C53" i="10"/>
  <c r="C54" i="10"/>
  <c r="C63" i="10"/>
  <c r="C64" i="10"/>
  <c r="C65" i="10"/>
  <c r="C66" i="10"/>
  <c r="C67" i="10"/>
  <c r="C68" i="10"/>
  <c r="C69" i="10"/>
  <c r="C70" i="10"/>
  <c r="C71" i="10"/>
  <c r="C72" i="10"/>
  <c r="C81" i="10"/>
  <c r="C82" i="10"/>
  <c r="C83" i="10"/>
  <c r="C84" i="10"/>
  <c r="C85" i="10"/>
  <c r="C86" i="10"/>
  <c r="C87" i="10"/>
  <c r="C88" i="10"/>
  <c r="C89" i="10"/>
  <c r="C90" i="10"/>
  <c r="C99" i="10"/>
  <c r="C100" i="10"/>
  <c r="C101" i="10"/>
  <c r="C102" i="10"/>
  <c r="C103" i="10"/>
  <c r="C104" i="10"/>
  <c r="C105" i="10"/>
  <c r="C106" i="10"/>
  <c r="C107" i="10"/>
  <c r="C108" i="10"/>
  <c r="C117" i="10"/>
  <c r="C118" i="10"/>
  <c r="C119" i="10"/>
  <c r="C120" i="10"/>
  <c r="C121" i="10"/>
  <c r="C122" i="10"/>
  <c r="C123" i="10"/>
  <c r="C124" i="10"/>
  <c r="C125" i="10"/>
  <c r="C126" i="10"/>
  <c r="C135" i="10"/>
  <c r="C136" i="10"/>
  <c r="M323" i="11"/>
  <c r="K323" i="11"/>
  <c r="I323" i="11"/>
  <c r="G323" i="11"/>
  <c r="E323" i="11"/>
  <c r="C323" i="11"/>
  <c r="F323" i="11"/>
  <c r="J323" i="11"/>
  <c r="N323" i="11"/>
  <c r="M408" i="11"/>
  <c r="K408" i="11"/>
  <c r="I408" i="11"/>
  <c r="G408" i="11"/>
  <c r="E408" i="11"/>
  <c r="C408" i="11"/>
  <c r="F408" i="11"/>
  <c r="J408" i="11"/>
  <c r="N408" i="11"/>
  <c r="N493" i="11"/>
  <c r="L493" i="11"/>
  <c r="J493" i="11"/>
  <c r="H493" i="11"/>
  <c r="F493" i="11"/>
  <c r="D493" i="11"/>
  <c r="K493" i="11"/>
  <c r="G493" i="11"/>
  <c r="C493" i="11"/>
  <c r="E493" i="11"/>
  <c r="M493" i="11"/>
  <c r="K43" i="12"/>
  <c r="K46" i="12" s="1"/>
  <c r="D13" i="12" s="1"/>
  <c r="E46" i="12"/>
  <c r="K45" i="12"/>
  <c r="C12" i="12" s="1"/>
  <c r="E48" i="12"/>
  <c r="D80" i="15"/>
  <c r="L94" i="20"/>
  <c r="J94" i="20"/>
  <c r="H94" i="20"/>
  <c r="F94" i="20"/>
  <c r="D94" i="20"/>
  <c r="K94" i="20"/>
  <c r="G94" i="20"/>
  <c r="C94" i="20"/>
  <c r="I94" i="20"/>
  <c r="L296" i="20"/>
  <c r="J296" i="20"/>
  <c r="H296" i="20"/>
  <c r="F296" i="20"/>
  <c r="D296" i="20"/>
  <c r="B296" i="20"/>
  <c r="K296" i="20"/>
  <c r="G296" i="20"/>
  <c r="C296" i="20"/>
  <c r="I296" i="20"/>
  <c r="E30" i="9"/>
  <c r="G30" i="9"/>
  <c r="I30" i="9"/>
  <c r="M56" i="11"/>
  <c r="K56" i="11"/>
  <c r="I56" i="11"/>
  <c r="G56" i="11"/>
  <c r="E56" i="11"/>
  <c r="C56" i="11"/>
  <c r="F56" i="11"/>
  <c r="J56" i="11"/>
  <c r="N56" i="11"/>
  <c r="M145" i="11"/>
  <c r="K145" i="11"/>
  <c r="I145" i="11"/>
  <c r="G145" i="11"/>
  <c r="E145" i="11"/>
  <c r="C145" i="11"/>
  <c r="F145" i="11"/>
  <c r="J145" i="11"/>
  <c r="N145" i="11"/>
  <c r="M236" i="11"/>
  <c r="K236" i="11"/>
  <c r="I236" i="11"/>
  <c r="G236" i="11"/>
  <c r="E236" i="11"/>
  <c r="C236" i="11"/>
  <c r="F236" i="11"/>
  <c r="J236" i="11"/>
  <c r="N236" i="11"/>
  <c r="J276" i="11"/>
  <c r="H276" i="11"/>
  <c r="F276" i="11"/>
  <c r="D276" i="11"/>
  <c r="E276" i="11"/>
  <c r="I276" i="11"/>
  <c r="D323" i="11"/>
  <c r="H323" i="11"/>
  <c r="L323" i="11"/>
  <c r="D408" i="11"/>
  <c r="H408" i="11"/>
  <c r="L408" i="11"/>
  <c r="I493" i="11"/>
  <c r="E47" i="12"/>
  <c r="D60" i="15"/>
  <c r="E94" i="20"/>
  <c r="E296" i="20"/>
  <c r="M296" i="20"/>
  <c r="C55" i="11"/>
  <c r="E55" i="11"/>
  <c r="G55" i="11"/>
  <c r="I55" i="11"/>
  <c r="K55" i="11"/>
  <c r="C144" i="11"/>
  <c r="E144" i="11"/>
  <c r="G144" i="11"/>
  <c r="I144" i="11"/>
  <c r="K144" i="11"/>
  <c r="C235" i="11"/>
  <c r="E235" i="11"/>
  <c r="G235" i="11"/>
  <c r="I235" i="11"/>
  <c r="K235" i="11"/>
  <c r="C275" i="11"/>
  <c r="E275" i="11"/>
  <c r="G275" i="11"/>
  <c r="I275" i="11"/>
  <c r="C322" i="11"/>
  <c r="E322" i="11"/>
  <c r="G322" i="11"/>
  <c r="I322" i="11"/>
  <c r="K322" i="11"/>
  <c r="C407" i="11"/>
  <c r="E407" i="11"/>
  <c r="G407" i="11"/>
  <c r="I407" i="11"/>
  <c r="K407" i="11"/>
  <c r="N492" i="11"/>
  <c r="L492" i="11"/>
  <c r="C492" i="11"/>
  <c r="E492" i="11"/>
  <c r="G492" i="11"/>
  <c r="I492" i="11"/>
  <c r="K492" i="11"/>
  <c r="N577" i="11"/>
  <c r="L577" i="11"/>
  <c r="J577" i="11"/>
  <c r="H577" i="11"/>
  <c r="F577" i="11"/>
  <c r="D577" i="11"/>
  <c r="C577" i="11"/>
  <c r="G577" i="11"/>
  <c r="K577" i="11"/>
  <c r="K42" i="12"/>
  <c r="C11" i="12" s="1"/>
  <c r="D62" i="15"/>
  <c r="D59" i="15"/>
  <c r="C84" i="15"/>
  <c r="D84" i="15" s="1"/>
  <c r="L195" i="20"/>
  <c r="J195" i="20"/>
  <c r="H195" i="20"/>
  <c r="F195" i="20"/>
  <c r="D195" i="20"/>
  <c r="B195" i="20"/>
  <c r="E195" i="20"/>
  <c r="I195" i="20"/>
  <c r="M195" i="20"/>
  <c r="E24" i="22"/>
  <c r="I24" i="22"/>
  <c r="D578" i="11"/>
  <c r="F578" i="11"/>
  <c r="H578" i="11"/>
  <c r="J578" i="11"/>
  <c r="L578" i="11"/>
  <c r="N2739" i="7" l="1"/>
  <c r="N2746" i="7" s="1"/>
  <c r="I2746" i="7"/>
  <c r="C319" i="15"/>
  <c r="D284" i="15"/>
  <c r="C284" i="15"/>
  <c r="L19" i="8"/>
  <c r="M1157" i="7"/>
  <c r="E319" i="15"/>
  <c r="M947" i="7"/>
  <c r="M1117" i="7"/>
  <c r="M977" i="7"/>
  <c r="M1087" i="7"/>
  <c r="M840" i="7"/>
  <c r="N396" i="20"/>
  <c r="E86" i="19"/>
  <c r="M86" i="19"/>
  <c r="D86" i="19"/>
  <c r="I86" i="19"/>
  <c r="J86" i="19"/>
  <c r="L86" i="19"/>
  <c r="K86" i="19"/>
  <c r="G86" i="19"/>
  <c r="C86" i="19"/>
  <c r="B86" i="19"/>
  <c r="H86" i="19"/>
  <c r="E1712" i="7"/>
  <c r="E1713" i="7"/>
  <c r="D319" i="15"/>
  <c r="E284" i="15"/>
  <c r="C1712" i="7"/>
  <c r="D11" i="12"/>
  <c r="D18" i="12" s="1"/>
  <c r="C1713" i="7"/>
  <c r="D12" i="12"/>
  <c r="I18" i="12" s="1"/>
  <c r="M877" i="7"/>
  <c r="M1047" i="7"/>
  <c r="M808" i="7"/>
  <c r="M1040" i="7"/>
  <c r="M1110" i="7"/>
  <c r="M833" i="7"/>
  <c r="M870" i="7"/>
  <c r="M1113" i="7"/>
  <c r="M1116" i="7"/>
  <c r="M839" i="7"/>
  <c r="M836" i="7"/>
  <c r="M1013" i="7"/>
  <c r="M1016" i="7"/>
  <c r="M903" i="7"/>
  <c r="M906" i="7"/>
  <c r="M946" i="7"/>
  <c r="M943" i="7"/>
  <c r="M1010" i="7"/>
  <c r="M1180" i="7"/>
  <c r="M1017" i="7"/>
  <c r="M1187" i="7"/>
  <c r="M907" i="7"/>
  <c r="M973" i="7"/>
  <c r="M976" i="7"/>
  <c r="M1153" i="7"/>
  <c r="M1156" i="7"/>
  <c r="M873" i="7"/>
  <c r="M876" i="7"/>
  <c r="M1043" i="7"/>
  <c r="M1046" i="7"/>
  <c r="M1083" i="7"/>
  <c r="M1086" i="7"/>
  <c r="M1186" i="7"/>
  <c r="M1183" i="7"/>
  <c r="M900" i="7"/>
  <c r="M1080" i="7"/>
  <c r="M970" i="7"/>
  <c r="M1150" i="7"/>
  <c r="M940" i="7"/>
  <c r="H389" i="7"/>
  <c r="K47" i="12"/>
  <c r="B13" i="12" s="1"/>
  <c r="N195" i="20"/>
  <c r="K48" i="12"/>
  <c r="C13" i="12" s="1"/>
  <c r="N296" i="20"/>
  <c r="N94" i="20"/>
  <c r="C1797" i="7"/>
  <c r="F319" i="15" l="1"/>
  <c r="M875" i="7"/>
  <c r="M1015" i="7"/>
  <c r="N86" i="19"/>
  <c r="E1714" i="7"/>
  <c r="C18" i="12"/>
  <c r="C59" i="12" s="1"/>
  <c r="L93" i="12" s="1"/>
  <c r="G1712" i="7"/>
  <c r="H18" i="12"/>
  <c r="M1115" i="7"/>
  <c r="F284" i="15"/>
  <c r="D59" i="12"/>
  <c r="L94" i="12" s="1"/>
  <c r="M1085" i="7"/>
  <c r="M1045" i="7"/>
  <c r="M838" i="7"/>
  <c r="M1155" i="7"/>
  <c r="M975" i="7"/>
  <c r="M945" i="7"/>
  <c r="M1185" i="7"/>
  <c r="M905" i="7"/>
  <c r="G2073" i="7"/>
  <c r="C2075" i="7"/>
  <c r="G2000" i="7"/>
  <c r="G2001" i="7"/>
  <c r="G2002" i="7"/>
  <c r="G2003" i="7"/>
  <c r="G2004" i="7"/>
  <c r="G2005" i="7"/>
  <c r="G2006" i="7"/>
  <c r="G2007" i="7"/>
  <c r="G1999" i="7"/>
  <c r="C2008" i="7"/>
  <c r="C1993" i="7"/>
  <c r="G1993" i="7" s="1"/>
  <c r="C1762" i="7" l="1"/>
  <c r="D1762" i="7"/>
  <c r="E1762" i="7"/>
  <c r="F1762" i="7"/>
  <c r="G1762" i="7"/>
  <c r="H1762" i="7"/>
  <c r="I1762" i="7"/>
  <c r="J1762" i="7"/>
  <c r="C1763" i="7"/>
  <c r="D1763" i="7"/>
  <c r="E1763" i="7"/>
  <c r="F1763" i="7"/>
  <c r="G1763" i="7"/>
  <c r="H1763" i="7"/>
  <c r="I1763" i="7"/>
  <c r="J1763" i="7"/>
  <c r="B1763" i="7"/>
  <c r="B1762" i="7"/>
  <c r="I1737" i="7"/>
  <c r="I1736" i="7"/>
  <c r="H1737" i="7"/>
  <c r="H1736" i="7"/>
  <c r="G1737" i="7"/>
  <c r="G1736" i="7"/>
  <c r="F1737" i="7"/>
  <c r="F1736" i="7"/>
  <c r="E1737" i="7"/>
  <c r="E1736" i="7"/>
  <c r="B1737" i="7"/>
  <c r="B1736" i="7"/>
  <c r="I1731" i="7"/>
  <c r="I1734" i="7"/>
  <c r="H1734" i="7"/>
  <c r="G1734" i="7"/>
  <c r="F1734" i="7"/>
  <c r="E1734" i="7"/>
  <c r="B1734" i="7"/>
  <c r="J1733" i="7"/>
  <c r="H1731" i="7"/>
  <c r="F1731" i="7"/>
  <c r="E1731" i="7"/>
  <c r="G1731" i="7"/>
  <c r="B1731" i="7"/>
  <c r="C1714" i="7"/>
  <c r="J1730" i="7"/>
  <c r="J1759" i="7"/>
  <c r="I1759" i="7"/>
  <c r="H1759" i="7"/>
  <c r="G1759" i="7"/>
  <c r="F1759" i="7"/>
  <c r="E1759" i="7"/>
  <c r="D1759" i="7"/>
  <c r="C1759" i="7"/>
  <c r="B1759" i="7"/>
  <c r="K1758" i="7"/>
  <c r="K1757" i="7"/>
  <c r="J1756" i="7"/>
  <c r="I1756" i="7"/>
  <c r="H1756" i="7"/>
  <c r="G1756" i="7"/>
  <c r="F1756" i="7"/>
  <c r="E1756" i="7"/>
  <c r="D1756" i="7"/>
  <c r="C1756" i="7"/>
  <c r="B1756" i="7"/>
  <c r="B1764" i="7" s="1"/>
  <c r="K1755" i="7"/>
  <c r="K1754" i="7"/>
  <c r="G1713" i="7"/>
  <c r="K1756" i="7" l="1"/>
  <c r="D1734" i="7"/>
  <c r="I1735" i="7"/>
  <c r="B1761" i="7"/>
  <c r="G1714" i="7"/>
  <c r="K1763" i="7"/>
  <c r="E1761" i="7"/>
  <c r="I1761" i="7"/>
  <c r="J1732" i="7"/>
  <c r="J1734" i="7" s="1"/>
  <c r="F1735" i="7"/>
  <c r="G1735" i="7"/>
  <c r="F1761" i="7"/>
  <c r="J1761" i="7"/>
  <c r="C1761" i="7"/>
  <c r="G1761" i="7"/>
  <c r="D1731" i="7"/>
  <c r="E1735" i="7"/>
  <c r="B1735" i="7"/>
  <c r="H1735" i="7"/>
  <c r="K1762" i="7"/>
  <c r="D1761" i="7"/>
  <c r="H1761" i="7"/>
  <c r="J1737" i="7"/>
  <c r="D1737" i="7"/>
  <c r="J1731" i="7"/>
  <c r="D1736" i="7"/>
  <c r="K1759" i="7"/>
  <c r="J1735" i="7" l="1"/>
  <c r="J1736" i="7"/>
  <c r="D1735" i="7"/>
  <c r="K1761" i="7"/>
  <c r="C1641" i="7"/>
  <c r="J1682" i="7" l="1"/>
  <c r="I1682" i="7"/>
  <c r="H1682" i="7"/>
  <c r="G1682" i="7"/>
  <c r="F1682" i="7"/>
  <c r="E1682" i="7"/>
  <c r="D1682" i="7"/>
  <c r="C1682" i="7"/>
  <c r="B1682" i="7"/>
  <c r="K1681" i="7"/>
  <c r="K1680" i="7"/>
  <c r="J1679" i="7"/>
  <c r="I1679" i="7"/>
  <c r="H1679" i="7"/>
  <c r="G1679" i="7"/>
  <c r="F1679" i="7"/>
  <c r="E1679" i="7"/>
  <c r="D1679" i="7"/>
  <c r="C1679" i="7"/>
  <c r="B1679" i="7"/>
  <c r="K1678" i="7"/>
  <c r="K1677" i="7"/>
  <c r="M1658" i="7"/>
  <c r="L1658" i="7"/>
  <c r="K1658" i="7"/>
  <c r="J1658" i="7"/>
  <c r="I1658" i="7"/>
  <c r="H1658" i="7"/>
  <c r="N1657" i="7"/>
  <c r="N1656" i="7"/>
  <c r="M1655" i="7"/>
  <c r="L1655" i="7"/>
  <c r="K1655" i="7"/>
  <c r="J1655" i="7"/>
  <c r="I1655" i="7"/>
  <c r="I1660" i="7" s="1"/>
  <c r="H1655" i="7"/>
  <c r="N1654" i="7"/>
  <c r="N1653" i="7"/>
  <c r="C1648" i="7"/>
  <c r="C1647" i="7"/>
  <c r="C1644" i="7"/>
  <c r="J1613" i="7"/>
  <c r="I1613" i="7"/>
  <c r="H1613" i="7"/>
  <c r="G1613" i="7"/>
  <c r="F1613" i="7"/>
  <c r="E1613" i="7"/>
  <c r="D1613" i="7"/>
  <c r="C1613" i="7"/>
  <c r="B1613" i="7"/>
  <c r="K1612" i="7"/>
  <c r="K1611" i="7"/>
  <c r="J1610" i="7"/>
  <c r="I1610" i="7"/>
  <c r="H1610" i="7"/>
  <c r="G1610" i="7"/>
  <c r="F1610" i="7"/>
  <c r="E1610" i="7"/>
  <c r="D1610" i="7"/>
  <c r="C1610" i="7"/>
  <c r="B1610" i="7"/>
  <c r="K1609" i="7"/>
  <c r="K1608" i="7"/>
  <c r="M1589" i="7"/>
  <c r="L1589" i="7"/>
  <c r="K1589" i="7"/>
  <c r="J1589" i="7"/>
  <c r="I1589" i="7"/>
  <c r="H1589" i="7"/>
  <c r="N1588" i="7"/>
  <c r="M1586" i="7"/>
  <c r="L1586" i="7"/>
  <c r="K1586" i="7"/>
  <c r="J1586" i="7"/>
  <c r="I1586" i="7"/>
  <c r="H1586" i="7"/>
  <c r="C1579" i="7"/>
  <c r="C1578" i="7"/>
  <c r="C1575" i="7"/>
  <c r="C1572" i="7"/>
  <c r="C1509" i="7"/>
  <c r="C1508" i="7"/>
  <c r="C1439" i="7"/>
  <c r="C1438" i="7"/>
  <c r="C1369" i="7"/>
  <c r="C1368" i="7"/>
  <c r="C1299" i="7"/>
  <c r="C1298" i="7"/>
  <c r="E1231" i="7"/>
  <c r="C1231" i="7"/>
  <c r="E1230" i="7"/>
  <c r="C1230" i="7"/>
  <c r="N499" i="7"/>
  <c r="N498" i="7"/>
  <c r="D737" i="7"/>
  <c r="D736" i="7"/>
  <c r="D701" i="7"/>
  <c r="D700" i="7"/>
  <c r="D494" i="7"/>
  <c r="D493" i="7"/>
  <c r="D460" i="7"/>
  <c r="K1660" i="7" l="1"/>
  <c r="K1679" i="7"/>
  <c r="M1660" i="7"/>
  <c r="K1610" i="7"/>
  <c r="I1591" i="7"/>
  <c r="K1591" i="7"/>
  <c r="M1591" i="7"/>
  <c r="K1682" i="7"/>
  <c r="J1684" i="7"/>
  <c r="H1684" i="7"/>
  <c r="F1684" i="7"/>
  <c r="D1684" i="7"/>
  <c r="B1684" i="7"/>
  <c r="N501" i="7"/>
  <c r="C1646" i="7"/>
  <c r="N1655" i="7"/>
  <c r="H1660" i="7"/>
  <c r="J1660" i="7"/>
  <c r="L1660" i="7"/>
  <c r="C1684" i="7"/>
  <c r="E1684" i="7"/>
  <c r="G1684" i="7"/>
  <c r="I1684" i="7"/>
  <c r="N1658" i="7"/>
  <c r="B1615" i="7"/>
  <c r="D1615" i="7"/>
  <c r="F1615" i="7"/>
  <c r="C1577" i="7"/>
  <c r="H1615" i="7"/>
  <c r="J1615" i="7"/>
  <c r="K1613" i="7"/>
  <c r="C1615" i="7"/>
  <c r="E1615" i="7"/>
  <c r="G1615" i="7"/>
  <c r="I1615" i="7"/>
  <c r="H1591" i="7"/>
  <c r="J1591" i="7"/>
  <c r="L1591" i="7"/>
  <c r="N1589" i="7"/>
  <c r="N1591" i="7" s="1"/>
  <c r="K1684" i="7" l="1"/>
  <c r="N1660" i="7"/>
  <c r="K1615" i="7"/>
  <c r="E2272" i="7" l="1"/>
  <c r="C2272" i="7"/>
  <c r="G2272" i="7" l="1"/>
  <c r="J2190" i="7"/>
  <c r="J2191" i="7"/>
  <c r="J2192" i="7"/>
  <c r="G2123" i="7" l="1"/>
  <c r="B1309" i="7" l="1"/>
  <c r="C1309" i="7"/>
  <c r="J1333" i="7" l="1"/>
  <c r="I1333" i="7"/>
  <c r="H1333" i="7"/>
  <c r="G1333" i="7"/>
  <c r="F1333" i="7"/>
  <c r="E1333" i="7"/>
  <c r="D1333" i="7"/>
  <c r="C1333" i="7"/>
  <c r="B1333" i="7"/>
  <c r="K1332" i="7"/>
  <c r="K1331" i="7"/>
  <c r="J1330" i="7"/>
  <c r="I1330" i="7"/>
  <c r="H1330" i="7"/>
  <c r="G1330" i="7"/>
  <c r="F1330" i="7"/>
  <c r="E1330" i="7"/>
  <c r="D1330" i="7"/>
  <c r="C1330" i="7"/>
  <c r="B1330" i="7"/>
  <c r="K1329" i="7"/>
  <c r="K1328" i="7"/>
  <c r="M1309" i="7"/>
  <c r="L1309" i="7"/>
  <c r="K1309" i="7"/>
  <c r="J1309" i="7"/>
  <c r="I1309" i="7"/>
  <c r="H1309" i="7"/>
  <c r="G1309" i="7"/>
  <c r="F1309" i="7"/>
  <c r="E1309" i="7"/>
  <c r="D1309" i="7"/>
  <c r="N1308" i="7"/>
  <c r="N1307" i="7"/>
  <c r="M1306" i="7"/>
  <c r="L1306" i="7"/>
  <c r="K1306" i="7"/>
  <c r="J1306" i="7"/>
  <c r="I1306" i="7"/>
  <c r="H1306" i="7"/>
  <c r="G1306" i="7"/>
  <c r="F1306" i="7"/>
  <c r="E1306" i="7"/>
  <c r="D1306" i="7"/>
  <c r="C1306" i="7"/>
  <c r="C1311" i="7" s="1"/>
  <c r="B1306" i="7"/>
  <c r="N1305" i="7"/>
  <c r="N1304" i="7"/>
  <c r="J1543" i="7"/>
  <c r="I1543" i="7"/>
  <c r="H1543" i="7"/>
  <c r="G1543" i="7"/>
  <c r="F1543" i="7"/>
  <c r="E1543" i="7"/>
  <c r="D1543" i="7"/>
  <c r="C1543" i="7"/>
  <c r="B1543" i="7"/>
  <c r="K1542" i="7"/>
  <c r="K1541" i="7"/>
  <c r="J1540" i="7"/>
  <c r="I1540" i="7"/>
  <c r="H1540" i="7"/>
  <c r="G1540" i="7"/>
  <c r="F1540" i="7"/>
  <c r="E1540" i="7"/>
  <c r="D1540" i="7"/>
  <c r="C1540" i="7"/>
  <c r="B1540" i="7"/>
  <c r="K1539" i="7"/>
  <c r="K1538" i="7"/>
  <c r="M1519" i="7"/>
  <c r="L1519" i="7"/>
  <c r="K1519" i="7"/>
  <c r="J1519" i="7"/>
  <c r="I1519" i="7"/>
  <c r="H1519" i="7"/>
  <c r="G1519" i="7"/>
  <c r="F1519" i="7"/>
  <c r="E1519" i="7"/>
  <c r="D1519" i="7"/>
  <c r="C1519" i="7"/>
  <c r="B1519" i="7"/>
  <c r="N1518" i="7"/>
  <c r="N1517" i="7"/>
  <c r="M1516" i="7"/>
  <c r="L1516" i="7"/>
  <c r="K1516" i="7"/>
  <c r="J1516" i="7"/>
  <c r="I1516" i="7"/>
  <c r="H1516" i="7"/>
  <c r="G1516" i="7"/>
  <c r="F1516" i="7"/>
  <c r="E1516" i="7"/>
  <c r="D1516" i="7"/>
  <c r="C1516" i="7"/>
  <c r="B1516" i="7"/>
  <c r="N1515" i="7"/>
  <c r="N1514" i="7"/>
  <c r="C1505" i="7"/>
  <c r="C1502" i="7"/>
  <c r="B1400" i="7"/>
  <c r="C1400" i="7"/>
  <c r="B1403" i="7"/>
  <c r="C1403" i="7"/>
  <c r="E1521" i="7" l="1"/>
  <c r="E1311" i="7"/>
  <c r="N1309" i="7"/>
  <c r="K1333" i="7"/>
  <c r="B1311" i="7"/>
  <c r="N1306" i="7"/>
  <c r="K1330" i="7"/>
  <c r="B1405" i="7"/>
  <c r="C1405" i="7"/>
  <c r="C1507" i="7"/>
  <c r="C1521" i="7"/>
  <c r="G1521" i="7"/>
  <c r="I1521" i="7"/>
  <c r="K1521" i="7"/>
  <c r="M1521" i="7"/>
  <c r="B1545" i="7"/>
  <c r="D1545" i="7"/>
  <c r="F1545" i="7"/>
  <c r="H1545" i="7"/>
  <c r="J1545" i="7"/>
  <c r="G1311" i="7"/>
  <c r="I1311" i="7"/>
  <c r="K1311" i="7"/>
  <c r="M1311" i="7"/>
  <c r="B1335" i="7"/>
  <c r="D1335" i="7"/>
  <c r="F1335" i="7"/>
  <c r="H1335" i="7"/>
  <c r="J1335" i="7"/>
  <c r="B1521" i="7"/>
  <c r="D1521" i="7"/>
  <c r="H1521" i="7"/>
  <c r="J1521" i="7"/>
  <c r="L1521" i="7"/>
  <c r="C1545" i="7"/>
  <c r="E1545" i="7"/>
  <c r="G1545" i="7"/>
  <c r="I1545" i="7"/>
  <c r="D1311" i="7"/>
  <c r="F1311" i="7"/>
  <c r="H1311" i="7"/>
  <c r="J1311" i="7"/>
  <c r="L1311" i="7"/>
  <c r="C1335" i="7"/>
  <c r="E1335" i="7"/>
  <c r="G1335" i="7"/>
  <c r="I1335" i="7"/>
  <c r="N1519" i="7"/>
  <c r="K1543" i="7"/>
  <c r="N1516" i="7"/>
  <c r="K1540" i="7"/>
  <c r="B1265" i="7"/>
  <c r="C1265" i="7"/>
  <c r="D1265" i="7"/>
  <c r="E1265" i="7"/>
  <c r="F1265" i="7"/>
  <c r="G1265" i="7"/>
  <c r="H1265" i="7"/>
  <c r="I1265" i="7"/>
  <c r="J1265" i="7"/>
  <c r="N1311" i="7" l="1"/>
  <c r="K1335" i="7"/>
  <c r="K1265" i="7"/>
  <c r="K1545" i="7"/>
  <c r="N1521" i="7"/>
  <c r="N742" i="7"/>
  <c r="N741" i="7"/>
  <c r="N744" i="7" l="1"/>
  <c r="C2132" i="7"/>
  <c r="C2104" i="7"/>
  <c r="C2086" i="7"/>
  <c r="C2060" i="7"/>
  <c r="C2037" i="7"/>
  <c r="C2034" i="7"/>
  <c r="C2022" i="7"/>
  <c r="C2019" i="7"/>
  <c r="F2225" i="7" l="1"/>
  <c r="D2225" i="7"/>
  <c r="B2225" i="7"/>
  <c r="H2198" i="7"/>
  <c r="D2198" i="7"/>
  <c r="B2198" i="7"/>
  <c r="J2197" i="7"/>
  <c r="J2196" i="7"/>
  <c r="J2195" i="7"/>
  <c r="J2194" i="7"/>
  <c r="J2193" i="7"/>
  <c r="E2158" i="7"/>
  <c r="E2132" i="7"/>
  <c r="G2132" i="7" s="1"/>
  <c r="G2131" i="7"/>
  <c r="G2130" i="7"/>
  <c r="G2129" i="7"/>
  <c r="G2128" i="7"/>
  <c r="G2127" i="7"/>
  <c r="G2126" i="7"/>
  <c r="G2125" i="7"/>
  <c r="G2124" i="7"/>
  <c r="E2104" i="7"/>
  <c r="E2086" i="7"/>
  <c r="E2075" i="7"/>
  <c r="G2075" i="7" s="1"/>
  <c r="G2074" i="7"/>
  <c r="G2072" i="7"/>
  <c r="G2071" i="7"/>
  <c r="G2070" i="7"/>
  <c r="G2069" i="7"/>
  <c r="G2068" i="7"/>
  <c r="G2067" i="7"/>
  <c r="G2066" i="7"/>
  <c r="E2060" i="7"/>
  <c r="G2060" i="7" s="1"/>
  <c r="G2059" i="7"/>
  <c r="G2058" i="7"/>
  <c r="G2057" i="7"/>
  <c r="G2056" i="7"/>
  <c r="G2055" i="7"/>
  <c r="G2054" i="7"/>
  <c r="G2053" i="7"/>
  <c r="G2052" i="7"/>
  <c r="G2051" i="7"/>
  <c r="G2038" i="7"/>
  <c r="E2037" i="7"/>
  <c r="G2037" i="7" s="1"/>
  <c r="G2036" i="7"/>
  <c r="G2035" i="7"/>
  <c r="E2034" i="7"/>
  <c r="G2034" i="7" s="1"/>
  <c r="G2033" i="7"/>
  <c r="G2032" i="7"/>
  <c r="G2031" i="7"/>
  <c r="G2030" i="7"/>
  <c r="G2029" i="7"/>
  <c r="E2022" i="7"/>
  <c r="G2022" i="7" s="1"/>
  <c r="G2021" i="7"/>
  <c r="G2020" i="7"/>
  <c r="E2019" i="7"/>
  <c r="G2019" i="7" s="1"/>
  <c r="G2018" i="7"/>
  <c r="G2017" i="7"/>
  <c r="G2016" i="7"/>
  <c r="G2015" i="7"/>
  <c r="G2014" i="7"/>
  <c r="E2008" i="7"/>
  <c r="G2008" i="7" s="1"/>
  <c r="E1947" i="7"/>
  <c r="C1947" i="7"/>
  <c r="G1946" i="7"/>
  <c r="G1945" i="7"/>
  <c r="G1944" i="7"/>
  <c r="G1943" i="7"/>
  <c r="G1942" i="7"/>
  <c r="G1941" i="7"/>
  <c r="G1940" i="7"/>
  <c r="G1939" i="7"/>
  <c r="G1938" i="7"/>
  <c r="E1921" i="7"/>
  <c r="C1921" i="7"/>
  <c r="G1920" i="7"/>
  <c r="G1919" i="7"/>
  <c r="G1918" i="7"/>
  <c r="G1917" i="7"/>
  <c r="G1916" i="7"/>
  <c r="G1915" i="7"/>
  <c r="G1914" i="7"/>
  <c r="G1913" i="7"/>
  <c r="G1912" i="7"/>
  <c r="M1449" i="7"/>
  <c r="L1449" i="7"/>
  <c r="K1449" i="7"/>
  <c r="J1449" i="7"/>
  <c r="I1449" i="7"/>
  <c r="H1449" i="7"/>
  <c r="G1449" i="7"/>
  <c r="F1449" i="7"/>
  <c r="E1449" i="7"/>
  <c r="D1449" i="7"/>
  <c r="C1449" i="7"/>
  <c r="B1449" i="7"/>
  <c r="N1448" i="7"/>
  <c r="N1447" i="7"/>
  <c r="M1446" i="7"/>
  <c r="L1446" i="7"/>
  <c r="K1446" i="7"/>
  <c r="J1446" i="7"/>
  <c r="I1446" i="7"/>
  <c r="H1446" i="7"/>
  <c r="G1446" i="7"/>
  <c r="F1446" i="7"/>
  <c r="E1446" i="7"/>
  <c r="D1446" i="7"/>
  <c r="C1446" i="7"/>
  <c r="B1446" i="7"/>
  <c r="N1445" i="7"/>
  <c r="N1444" i="7"/>
  <c r="C1435" i="7"/>
  <c r="C1432" i="7"/>
  <c r="J1403" i="7"/>
  <c r="I1403" i="7"/>
  <c r="H1403" i="7"/>
  <c r="G1403" i="7"/>
  <c r="F1403" i="7"/>
  <c r="E1403" i="7"/>
  <c r="D1403" i="7"/>
  <c r="K1402" i="7"/>
  <c r="K1401" i="7"/>
  <c r="J1400" i="7"/>
  <c r="I1400" i="7"/>
  <c r="H1400" i="7"/>
  <c r="G1400" i="7"/>
  <c r="F1400" i="7"/>
  <c r="E1400" i="7"/>
  <c r="D1400" i="7"/>
  <c r="K1399" i="7"/>
  <c r="K1398" i="7"/>
  <c r="M1379" i="7"/>
  <c r="L1379" i="7"/>
  <c r="K1379" i="7"/>
  <c r="J1379" i="7"/>
  <c r="I1379" i="7"/>
  <c r="H1379" i="7"/>
  <c r="G1379" i="7"/>
  <c r="F1379" i="7"/>
  <c r="E1379" i="7"/>
  <c r="D1379" i="7"/>
  <c r="C1379" i="7"/>
  <c r="B1379" i="7"/>
  <c r="N1378" i="7"/>
  <c r="N1377" i="7"/>
  <c r="M1376" i="7"/>
  <c r="L1376" i="7"/>
  <c r="K1376" i="7"/>
  <c r="J1376" i="7"/>
  <c r="I1376" i="7"/>
  <c r="H1376" i="7"/>
  <c r="G1376" i="7"/>
  <c r="F1376" i="7"/>
  <c r="E1376" i="7"/>
  <c r="D1376" i="7"/>
  <c r="C1376" i="7"/>
  <c r="B1376" i="7"/>
  <c r="N1375" i="7"/>
  <c r="N1374" i="7"/>
  <c r="C1365" i="7"/>
  <c r="C1362" i="7"/>
  <c r="C1295" i="7"/>
  <c r="C1292" i="7"/>
  <c r="K1264" i="7"/>
  <c r="K1263" i="7"/>
  <c r="J1262" i="7"/>
  <c r="J1267" i="7" s="1"/>
  <c r="I1262" i="7"/>
  <c r="I1267" i="7" s="1"/>
  <c r="H1262" i="7"/>
  <c r="H1267" i="7" s="1"/>
  <c r="G1262" i="7"/>
  <c r="G1267" i="7" s="1"/>
  <c r="F1262" i="7"/>
  <c r="F1267" i="7" s="1"/>
  <c r="E1262" i="7"/>
  <c r="E1267" i="7" s="1"/>
  <c r="D1262" i="7"/>
  <c r="D1267" i="7" s="1"/>
  <c r="C1262" i="7"/>
  <c r="C1267" i="7" s="1"/>
  <c r="B1262" i="7"/>
  <c r="K1261" i="7"/>
  <c r="K1260" i="7"/>
  <c r="M1241" i="7"/>
  <c r="L1241" i="7"/>
  <c r="K1241" i="7"/>
  <c r="J1241" i="7"/>
  <c r="I1241" i="7"/>
  <c r="H1241" i="7"/>
  <c r="G1241" i="7"/>
  <c r="F1241" i="7"/>
  <c r="E1241" i="7"/>
  <c r="D1241" i="7"/>
  <c r="C1241" i="7"/>
  <c r="B1241" i="7"/>
  <c r="N1240" i="7"/>
  <c r="N1239" i="7"/>
  <c r="M1238" i="7"/>
  <c r="L1238" i="7"/>
  <c r="K1238" i="7"/>
  <c r="J1238" i="7"/>
  <c r="I1238" i="7"/>
  <c r="H1238" i="7"/>
  <c r="G1238" i="7"/>
  <c r="F1238" i="7"/>
  <c r="E1238" i="7"/>
  <c r="D1238" i="7"/>
  <c r="C1238" i="7"/>
  <c r="B1238" i="7"/>
  <c r="N1237" i="7"/>
  <c r="N1236" i="7"/>
  <c r="E1227" i="7"/>
  <c r="C1227" i="7"/>
  <c r="G1226" i="7"/>
  <c r="G1225" i="7"/>
  <c r="E1224" i="7"/>
  <c r="G1223" i="7"/>
  <c r="N706" i="7"/>
  <c r="N705" i="7"/>
  <c r="N672" i="7"/>
  <c r="N671" i="7"/>
  <c r="N636" i="7"/>
  <c r="N635" i="7"/>
  <c r="N602" i="7"/>
  <c r="N601" i="7"/>
  <c r="N566" i="7"/>
  <c r="N565" i="7"/>
  <c r="N532" i="7"/>
  <c r="N531" i="7"/>
  <c r="N465" i="7"/>
  <c r="N464" i="7"/>
  <c r="E1381" i="7" l="1"/>
  <c r="E1451" i="7"/>
  <c r="E1243" i="7"/>
  <c r="J2198" i="7"/>
  <c r="I2103" i="7"/>
  <c r="I2101" i="7"/>
  <c r="I2102" i="7"/>
  <c r="I2104" i="7"/>
  <c r="G2104" i="7"/>
  <c r="I2084" i="7"/>
  <c r="I2086" i="7"/>
  <c r="G2086" i="7"/>
  <c r="I2085" i="7"/>
  <c r="I2083" i="7"/>
  <c r="N1238" i="7"/>
  <c r="N1241" i="7"/>
  <c r="K1262" i="7"/>
  <c r="N1376" i="7"/>
  <c r="N1379" i="7"/>
  <c r="B1267" i="7"/>
  <c r="C1297" i="7"/>
  <c r="C1367" i="7"/>
  <c r="C1437" i="7"/>
  <c r="C1229" i="7"/>
  <c r="B1243" i="7"/>
  <c r="D1243" i="7"/>
  <c r="F1243" i="7"/>
  <c r="H1243" i="7"/>
  <c r="J1243" i="7"/>
  <c r="L1243" i="7"/>
  <c r="C1381" i="7"/>
  <c r="G1381" i="7"/>
  <c r="I1381" i="7"/>
  <c r="K1381" i="7"/>
  <c r="M1381" i="7"/>
  <c r="D1405" i="7"/>
  <c r="F1405" i="7"/>
  <c r="H1405" i="7"/>
  <c r="J1405" i="7"/>
  <c r="C1451" i="7"/>
  <c r="G1451" i="7"/>
  <c r="I1451" i="7"/>
  <c r="K1451" i="7"/>
  <c r="M1451" i="7"/>
  <c r="E1229" i="7"/>
  <c r="C1243" i="7"/>
  <c r="G1243" i="7"/>
  <c r="I1243" i="7"/>
  <c r="K1243" i="7"/>
  <c r="M1243" i="7"/>
  <c r="B1381" i="7"/>
  <c r="D1381" i="7"/>
  <c r="F1381" i="7"/>
  <c r="H1381" i="7"/>
  <c r="J1381" i="7"/>
  <c r="L1381" i="7"/>
  <c r="E1405" i="7"/>
  <c r="G1405" i="7"/>
  <c r="I1405" i="7"/>
  <c r="B1451" i="7"/>
  <c r="D1451" i="7"/>
  <c r="F1451" i="7"/>
  <c r="H1451" i="7"/>
  <c r="J1451" i="7"/>
  <c r="L1451" i="7"/>
  <c r="G1231" i="7"/>
  <c r="G1230" i="7"/>
  <c r="N467" i="7"/>
  <c r="N534" i="7"/>
  <c r="N568" i="7"/>
  <c r="N604" i="7"/>
  <c r="N638" i="7"/>
  <c r="N674" i="7"/>
  <c r="N708" i="7"/>
  <c r="G1224" i="7"/>
  <c r="K1400" i="7"/>
  <c r="G1947" i="7"/>
  <c r="G1921" i="7"/>
  <c r="N1449" i="7"/>
  <c r="N1446" i="7"/>
  <c r="K1403" i="7"/>
  <c r="G1227" i="7"/>
  <c r="K1405" i="7" l="1"/>
  <c r="K1267" i="7"/>
  <c r="N1381" i="7"/>
  <c r="N1451" i="7"/>
  <c r="N1243" i="7"/>
  <c r="G1229" i="7"/>
  <c r="C2158" i="7"/>
  <c r="G2158" i="7" s="1"/>
  <c r="G2156" i="7"/>
  <c r="G2154" i="7"/>
  <c r="G2152" i="7"/>
  <c r="G2150" i="7"/>
  <c r="G2157" i="7"/>
  <c r="G2155" i="7"/>
  <c r="G2153" i="7"/>
  <c r="G2151" i="7"/>
  <c r="G2149" i="7"/>
</calcChain>
</file>

<file path=xl/sharedStrings.xml><?xml version="1.0" encoding="utf-8"?>
<sst xmlns="http://schemas.openxmlformats.org/spreadsheetml/2006/main" count="4171" uniqueCount="661">
  <si>
    <t>TOTAL VIAJEROS</t>
  </si>
  <si>
    <t>TOTAL PERNOCTACIONES</t>
  </si>
  <si>
    <t>GRADO DE OCUPACION</t>
  </si>
  <si>
    <t>ESTANCIA MEDIA</t>
  </si>
  <si>
    <t>Nº VIAJEROS</t>
  </si>
  <si>
    <t>AVILA</t>
  </si>
  <si>
    <t>BURGOS</t>
  </si>
  <si>
    <t>PALENCIA</t>
  </si>
  <si>
    <t>SALAMANCA</t>
  </si>
  <si>
    <t>SEGOVIA</t>
  </si>
  <si>
    <t>SORIA</t>
  </si>
  <si>
    <t>VALLADOLID</t>
  </si>
  <si>
    <t>ZAMORA</t>
  </si>
  <si>
    <t>TOTAL</t>
  </si>
  <si>
    <t>HOTELES Y HOSTALES</t>
  </si>
  <si>
    <t>PENSIONES</t>
  </si>
  <si>
    <t>HOTELES</t>
  </si>
  <si>
    <t>HOSTALES</t>
  </si>
  <si>
    <t>LEÓN</t>
  </si>
  <si>
    <t>ESTABLECIMIENTOS</t>
  </si>
  <si>
    <t>1ª CATEGORIA</t>
  </si>
  <si>
    <t>2ª CATEGORIA</t>
  </si>
  <si>
    <t>LUJO</t>
  </si>
  <si>
    <t>C.R.A.C.</t>
  </si>
  <si>
    <t>TELÉFONO DE INFORMACIÓN TURÍSTICA DE CASTILLA Y LEÓN 902/ 20 30 30</t>
  </si>
  <si>
    <t>http:// www.turismocastillayleon.com</t>
  </si>
  <si>
    <t>DEFINICIONES EMPLEADAS</t>
  </si>
  <si>
    <t>Boletín de Coyuntura Turística</t>
  </si>
  <si>
    <t>de Castilla y León</t>
  </si>
  <si>
    <t>VIAJEROS ESPAÑOLES</t>
  </si>
  <si>
    <t>VIAJEROS EXTRANJEROS</t>
  </si>
  <si>
    <t>VARIACIÓN</t>
  </si>
  <si>
    <t>POSADAS</t>
  </si>
  <si>
    <t>PERNOCTACIONES ESPAÑOLES</t>
  </si>
  <si>
    <t>PERNOCTACIONES EXTRANJEROS</t>
  </si>
  <si>
    <t>PERNOCT. ESPAÑOLES</t>
  </si>
  <si>
    <t>PERNOCT. EXTRANJEROS</t>
  </si>
  <si>
    <t>Nº DE PERNOCTAC.</t>
  </si>
  <si>
    <t>INDICE</t>
  </si>
  <si>
    <t>I.- MOVIMIENTO DE VIAJEROS</t>
  </si>
  <si>
    <t xml:space="preserve">PAGINA: 5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</si>
  <si>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</si>
  <si>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</si>
  <si>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</si>
  <si>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</si>
  <si>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</si>
  <si>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</si>
  <si>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</si>
  <si>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</si>
  <si>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</si>
  <si>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</si>
  <si>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</si>
  <si>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</si>
  <si>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II.- OFERTA DE ALOJAMIENTOS Y RESTAURANTES</t>
  </si>
  <si>
    <t>AÑO 2016</t>
  </si>
  <si>
    <t>ESTANCIA MEDIA ESPAÑOLES</t>
  </si>
  <si>
    <t>ESTANCIA MEDIA EXTRANJEROS</t>
  </si>
  <si>
    <t xml:space="preserve">AGOSTO </t>
  </si>
  <si>
    <t>TOTAL  PERNOCTACIONES</t>
  </si>
  <si>
    <t>MEDIA ANUAL</t>
  </si>
  <si>
    <t>GRADO DE OCUPACIÓN</t>
  </si>
  <si>
    <t>EVOLUCIÓN MENSUAL</t>
  </si>
  <si>
    <t xml:space="preserve">TOTAL PERNOCTAC. </t>
  </si>
  <si>
    <t>DISTRIBUCIÓN PROVINCIAL</t>
  </si>
  <si>
    <t xml:space="preserve">LEÓN </t>
  </si>
  <si>
    <t>PERNOCT. EXTRANJER.</t>
  </si>
  <si>
    <t>TOTAL PERNOCTAC.</t>
  </si>
  <si>
    <t>Nº DE VIAJEROS</t>
  </si>
  <si>
    <t>GRADO OCUPACIÓN</t>
  </si>
  <si>
    <t>CASTILLA Y LEÓN</t>
  </si>
  <si>
    <t>AÑOS</t>
  </si>
  <si>
    <t>AÑO 1997</t>
  </si>
  <si>
    <t>AÑO 1998</t>
  </si>
  <si>
    <t>AÑO 1999</t>
  </si>
  <si>
    <t>AÑO 2000</t>
  </si>
  <si>
    <t>AÑO 2001</t>
  </si>
  <si>
    <t>AÑO 2002</t>
  </si>
  <si>
    <t>AÑO 2003</t>
  </si>
  <si>
    <t>AÑO 2004</t>
  </si>
  <si>
    <t>AÑO 2005</t>
  </si>
  <si>
    <t>AÑO 2006</t>
  </si>
  <si>
    <t>AÑO 2007</t>
  </si>
  <si>
    <t>AÑO 2008</t>
  </si>
  <si>
    <t>AÑO 2009</t>
  </si>
  <si>
    <t>AÑO 2010</t>
  </si>
  <si>
    <t>AÑO 2011</t>
  </si>
  <si>
    <t>AÑO 2012</t>
  </si>
  <si>
    <t>AÑO 2013</t>
  </si>
  <si>
    <t>AÑO 2014</t>
  </si>
  <si>
    <t>AÑO 2015</t>
  </si>
  <si>
    <t>Nº PLAZAS</t>
  </si>
  <si>
    <t>EVOLUCIÓN DEL NÚMERO DE ESTABLECIMIENTOS</t>
  </si>
  <si>
    <t>PROVINCIA</t>
  </si>
  <si>
    <t>EVOLUCIÓN DEL NÚMERO DE PLAZAS</t>
  </si>
  <si>
    <t>ESTABLECIMIENTOS POR GRUPOS Y CATEGORÍAS</t>
  </si>
  <si>
    <t>HOTELES DE 5*</t>
  </si>
  <si>
    <t>HOTELES DE 4*</t>
  </si>
  <si>
    <t>HOTELES DE 3*</t>
  </si>
  <si>
    <t>HOTELES DE 2*</t>
  </si>
  <si>
    <t>HOTELES DE 1*</t>
  </si>
  <si>
    <t>TOTAL HOTELES</t>
  </si>
  <si>
    <t>HOSTALES DE 2*</t>
  </si>
  <si>
    <t>HOSTALES DE 1*</t>
  </si>
  <si>
    <t>TOTAL HOSTALES</t>
  </si>
  <si>
    <t>TOTAL PENSIONES</t>
  </si>
  <si>
    <t>PLAZAS POR GRUPOS Y CATEGORIAS</t>
  </si>
  <si>
    <t>DISTRIBUCIÓN PROPORCIONAL POR CATEGORIAS</t>
  </si>
  <si>
    <t>CATEGORIA</t>
  </si>
  <si>
    <t>NUMERO DE ESTABLECIMIENTOS Y PLAZAS</t>
  </si>
  <si>
    <t>C.R.A.</t>
  </si>
  <si>
    <t>H.R.</t>
  </si>
  <si>
    <t>NÚMERO DE ESTABLECIMIENTO Y PLAZAS POR MODALIDADES</t>
  </si>
  <si>
    <t>El Decreto 75/2013, de 28 de noviembre de la Junta de Castilla y León, por el que se regulan los establecimientos de alojamiento de turismo rural en la Comunidad de Castilla y León clasifica estos alojamientos en la siguientes modalidades:</t>
  </si>
  <si>
    <t>AÑO 2017</t>
  </si>
  <si>
    <t>GRADO OCUPACION</t>
  </si>
  <si>
    <t>NÚMERO DE ESTABLECIMIENTOS</t>
  </si>
  <si>
    <t>GRADDO OCUPACIÓN</t>
  </si>
  <si>
    <t>ESTANCIA MED. ESPAÑOLES</t>
  </si>
  <si>
    <t>ESTANCIA MED. EXTRANJEROS</t>
  </si>
  <si>
    <t>ALBERGUES</t>
  </si>
  <si>
    <t xml:space="preserve"> * De acuerdo con lo establecido en la D.T. 1ª, las Casa Rurales de Alquiler (C.R.A.), las Casas Rurales de Alojamiento Compartido (C.R.A.C.) y las Posadas existentes a la entrada en vigor del Decreto 75/2013, podrán seguir manteniendo dicha consideración siempre que cumplan determinadas condiciones.</t>
  </si>
  <si>
    <t>AÑO 2018</t>
  </si>
  <si>
    <t>ESPAÑOLES</t>
  </si>
  <si>
    <t>EXTRANJEROS</t>
  </si>
  <si>
    <t>NÚMERO DE VIAJEROS</t>
  </si>
  <si>
    <t>NÚMERO DE PERNOCTACIONES</t>
  </si>
  <si>
    <t>VIAJEROS EXTRANJER.</t>
  </si>
  <si>
    <t>ESTANC. MED.  ESPAÑ.</t>
  </si>
  <si>
    <t>ESTANC. MED.  EXTR.</t>
  </si>
  <si>
    <t>ESTANC. MED.  ESPAÑOL.</t>
  </si>
  <si>
    <t>ESTANC. MED.  EXTRANJ.</t>
  </si>
  <si>
    <t>T. RURAL</t>
  </si>
  <si>
    <t>APAR. TUR.</t>
  </si>
  <si>
    <t>ALOJ. HOTELEROS</t>
  </si>
  <si>
    <t>VIAJEROS  EXTRANJEROS</t>
  </si>
  <si>
    <t>Nº ESTABLECIMIENTOS</t>
  </si>
  <si>
    <t>DISTRIBUC</t>
  </si>
  <si>
    <t xml:space="preserve">PAGINA: 6 </t>
  </si>
  <si>
    <t xml:space="preserve">PAGINA: 7 </t>
  </si>
  <si>
    <t xml:space="preserve">PAGINA: 8 </t>
  </si>
  <si>
    <t xml:space="preserve">PAGINA: 9 </t>
  </si>
  <si>
    <t xml:space="preserve">PAGINA: 10 </t>
  </si>
  <si>
    <t xml:space="preserve">PAGINA: 11 </t>
  </si>
  <si>
    <t xml:space="preserve">PAGINA: 12 </t>
  </si>
  <si>
    <t xml:space="preserve">PAGINA: 13 </t>
  </si>
  <si>
    <t xml:space="preserve">PAGINA: 14 </t>
  </si>
  <si>
    <t xml:space="preserve">PAGINA: 15 </t>
  </si>
  <si>
    <t xml:space="preserve">PAGINA: 16 </t>
  </si>
  <si>
    <t xml:space="preserve">PAGINA: 17 </t>
  </si>
  <si>
    <t xml:space="preserve">PAGINA: 18 </t>
  </si>
  <si>
    <t xml:space="preserve">PAGINA: 19 </t>
  </si>
  <si>
    <t xml:space="preserve">PAGINA: 20 </t>
  </si>
  <si>
    <t xml:space="preserve">PAGINA: 21 </t>
  </si>
  <si>
    <t xml:space="preserve">PAGINA: 22 </t>
  </si>
  <si>
    <t xml:space="preserve">PAGINA: 23 </t>
  </si>
  <si>
    <t xml:space="preserve">PAGINA: 24 </t>
  </si>
  <si>
    <t xml:space="preserve">PAGINA: 25 </t>
  </si>
  <si>
    <t>DIRECCION WEB: BOLETINES DE COYUNTURA TURISTICA</t>
  </si>
  <si>
    <t>FICHA TÉCNICA: ENCUESTA A LA DEMANDA</t>
  </si>
  <si>
    <t>BOLETIN DE COYUNTURA TURÍSTICA.-</t>
  </si>
  <si>
    <t>A. MOVIMIENTO DE VIAJEROS EN CASTILLA Y LEÓN.-</t>
  </si>
  <si>
    <t>AÑO 2019</t>
  </si>
  <si>
    <t xml:space="preserve">     VIAJEROS ESPAÑOLES</t>
  </si>
  <si>
    <t xml:space="preserve">     VIAJEROS EXTRANJEROS</t>
  </si>
  <si>
    <t xml:space="preserve">     PERNOCTACIONES ESPAÑOLES</t>
  </si>
  <si>
    <t xml:space="preserve">     PERNOCTACIONES EXTRANJEROS</t>
  </si>
  <si>
    <t xml:space="preserve">     ESTANCIA MEDIA ESPAÑOLES</t>
  </si>
  <si>
    <t xml:space="preserve">     ESTANCIA MEDIA EXTRANJEROS</t>
  </si>
  <si>
    <t>NO INCLUIR ESTA TABLA</t>
  </si>
  <si>
    <t>ÁVILA</t>
  </si>
  <si>
    <t>VIAJEROS</t>
  </si>
  <si>
    <t>PERNOCTACIONES</t>
  </si>
  <si>
    <t>B. MOVIMIENTO DE VIAJEROS POR PROVINCIAS</t>
  </si>
  <si>
    <t>CAMPAMENTOS</t>
  </si>
  <si>
    <t>TURISMO RURAL</t>
  </si>
  <si>
    <t>VIVIENDAS</t>
  </si>
  <si>
    <t>APARTAMENTOS</t>
  </si>
  <si>
    <t>DISTRIBUCIÓN</t>
  </si>
  <si>
    <t>Nº PERNOCTACIONES</t>
  </si>
  <si>
    <t>C. MOVIMIENTO DE VIAJEROS Y PERNOCTACIONES POR MESES</t>
  </si>
  <si>
    <t>NO INCLUIR ESTA COLUMNA</t>
  </si>
  <si>
    <t xml:space="preserve">     V. ESPAÑOLES</t>
  </si>
  <si>
    <t xml:space="preserve">     V. EXTRANJEROS</t>
  </si>
  <si>
    <t>TOTAL PERNOCT.</t>
  </si>
  <si>
    <t xml:space="preserve">     P. ESPAÑOLES</t>
  </si>
  <si>
    <t xml:space="preserve">     P. EXTRANJEROS</t>
  </si>
  <si>
    <t>D. MOVIMIENTO DE VIAJEROS POR TIPOLOGIA DE ESTABLECIMIENTOS</t>
  </si>
  <si>
    <t>A) HOTELES Y HOSTALES</t>
  </si>
  <si>
    <t>Evolución mensual</t>
  </si>
  <si>
    <t>DISTRIBUCIÓN VIAJEROS</t>
  </si>
  <si>
    <t>NO INCLUIR ESTAS FILAS</t>
  </si>
  <si>
    <t>DISTRIB. PERNOCTAC.</t>
  </si>
  <si>
    <t>Distribución provincial</t>
  </si>
  <si>
    <t>B) PENSIONES</t>
  </si>
  <si>
    <t>3. ALOJAMIENTOS DE TURISMO RURAL</t>
  </si>
  <si>
    <t>4. ALBERGUES</t>
  </si>
  <si>
    <t>5. VIVENDAS</t>
  </si>
  <si>
    <t>6. APARTAMENTOS</t>
  </si>
  <si>
    <t>E. MOVIMIENTO DE VIAJEROS SEGÚN SU PROCEDENCIA</t>
  </si>
  <si>
    <t>1, VIAJEROS ESPAÑOLES Y EXTRANJEROS EN CASTILLA Y LEÓN</t>
  </si>
  <si>
    <t>DISTRIBUCIÓN PERNOCTACIONES</t>
  </si>
  <si>
    <t>2, DATOS POR TIPO DE ALOJAMIENTO</t>
  </si>
  <si>
    <t>ALOJ. DE TURISMO RURAL</t>
  </si>
  <si>
    <t>TOTAL ALOJAMIENTOS</t>
  </si>
  <si>
    <t>3, DATOS POR PROVINCIAS</t>
  </si>
  <si>
    <t>4, VIAJEROS ESPAÑOLES: ORIGEN</t>
  </si>
  <si>
    <t>% VIAJEROS</t>
  </si>
  <si>
    <t>Madrid (Comunidad de)</t>
  </si>
  <si>
    <t>Castilla y León</t>
  </si>
  <si>
    <t>Andalucía</t>
  </si>
  <si>
    <t>Cataluña</t>
  </si>
  <si>
    <t>País Vasco</t>
  </si>
  <si>
    <t>Galicia</t>
  </si>
  <si>
    <t>Comunidad Valenciana</t>
  </si>
  <si>
    <t>Asturias (Principado de)</t>
  </si>
  <si>
    <t>Castilla - La Mancha</t>
  </si>
  <si>
    <t>Cantabria</t>
  </si>
  <si>
    <t>Extremadura</t>
  </si>
  <si>
    <t>Aragón</t>
  </si>
  <si>
    <t>Navarra (Comunidad Foral de)</t>
  </si>
  <si>
    <t>Murcia (Región de)</t>
  </si>
  <si>
    <t>Rioja (La)</t>
  </si>
  <si>
    <t>Canarias</t>
  </si>
  <si>
    <t>Baleares (Islas)</t>
  </si>
  <si>
    <t>Ceuta</t>
  </si>
  <si>
    <t>Melilla</t>
  </si>
  <si>
    <t>ALOJ. TURISMO RURAL</t>
  </si>
  <si>
    <t>5, VIAJEROS EXTRANJEROS: ORIGEN</t>
  </si>
  <si>
    <t>Francia</t>
  </si>
  <si>
    <t>Reino Unido</t>
  </si>
  <si>
    <t>Portugal</t>
  </si>
  <si>
    <t>Alemania</t>
  </si>
  <si>
    <t>Resto de Europa</t>
  </si>
  <si>
    <t>Resto del mundo</t>
  </si>
  <si>
    <t>Benelux (Bélgica, Holanda y Luxemburgo)</t>
  </si>
  <si>
    <t>EEUU</t>
  </si>
  <si>
    <t>Italia</t>
  </si>
  <si>
    <t>Resto de América</t>
  </si>
  <si>
    <t>China</t>
  </si>
  <si>
    <t>Brasil</t>
  </si>
  <si>
    <t>Canadá</t>
  </si>
  <si>
    <t>Méjico</t>
  </si>
  <si>
    <t>Japón</t>
  </si>
  <si>
    <t>A. OFERTA DE ALOJAMIENTOS. NÚMERO DE ESTABLECIMIENTOS Y PLAZAS. EVOLUCIÓN</t>
  </si>
  <si>
    <t>Evolución del número de establecimientos</t>
  </si>
  <si>
    <t>PLAZAS</t>
  </si>
  <si>
    <t>B. OFERTA DE ALOJAMIENTOS. ESTABLECIMIENTOS Y PLAZAS POR PROVINCIAS. EVOLUCIÓN</t>
  </si>
  <si>
    <t>Provincia</t>
  </si>
  <si>
    <t>Variación</t>
  </si>
  <si>
    <t>Evolución del número de plazas</t>
  </si>
  <si>
    <t>C. OFERTA DE ALOJAMIENTOS. ESTABLECIMIENTOS Y PLAZAS POR TIPO DE ALOJ. EVOLUCIÓN</t>
  </si>
  <si>
    <t>Distribución</t>
  </si>
  <si>
    <t>Establecimientos por grupos y categorías</t>
  </si>
  <si>
    <t>Plazas por grupos y categorías</t>
  </si>
  <si>
    <t>DISTRIBUCIÓN PROPORCIONAL POR CATEGORÍAS</t>
  </si>
  <si>
    <t>Categoría</t>
  </si>
  <si>
    <t>1ª CATEGORÍA</t>
  </si>
  <si>
    <t>2ª CATEGORÍA</t>
  </si>
  <si>
    <t>NÚMERO DE ESTABLECIMIENTOS Y PLAZAS</t>
  </si>
  <si>
    <t>C.R</t>
  </si>
  <si>
    <t>H.R</t>
  </si>
  <si>
    <t>Total</t>
  </si>
  <si>
    <t>NO INCLUIR ESTA FILA</t>
  </si>
  <si>
    <t>4. ABERGUES TURÍSTICOS</t>
  </si>
  <si>
    <t>D. RESTAURANTES</t>
  </si>
  <si>
    <t>A. CIFRAS GENERALES DE ALOJAMIENTOS REGLADOS</t>
  </si>
  <si>
    <t>GASTO TOTAL</t>
  </si>
  <si>
    <t>GASTO MEDIO POR PERNOCTACIÓN</t>
  </si>
  <si>
    <t>NO INCLUIR ESTAS COLUMNAS</t>
  </si>
  <si>
    <t>GASTO EN ALOJAMIENTO</t>
  </si>
  <si>
    <t>ALOJAMIENTO</t>
  </si>
  <si>
    <t>GASTO EN RESTAURANTES</t>
  </si>
  <si>
    <t>RESTAURANTES</t>
  </si>
  <si>
    <t>GASTO EN ALIMENTACIÓN FUERA DE RESTAURANTES</t>
  </si>
  <si>
    <t>ALIMENTACIÓN FUERA DE RESTAURANTES</t>
  </si>
  <si>
    <t>GASTO EN DESPLAZAMIENTOS / TRANSPORTE</t>
  </si>
  <si>
    <t>GASTO EN CULTURA Y OCIO</t>
  </si>
  <si>
    <t>CULTURA Y OCIO</t>
  </si>
  <si>
    <t>GASTO EN COMPRAS</t>
  </si>
  <si>
    <t>OTROS GASTOS</t>
  </si>
  <si>
    <t>B. GASTO TURÍSTICO REALIZADO POR LOS VIAJEROS EN CADA UNA DE LAS PROVINCIAS</t>
  </si>
  <si>
    <t>DISTRIBUCIÓN GASTOS</t>
  </si>
  <si>
    <t>C. GASTO TURÍSTICO POR MESES</t>
  </si>
  <si>
    <t>Conceptos de gasto</t>
  </si>
  <si>
    <t>DISTRIBUCIÓN GASTO</t>
  </si>
  <si>
    <t>D. GASTO REALIZADO POR LOS VIAJEROS SEGÚN EL TIPO DE ESTABLECIMIENTO DONDE SE ALOJAN</t>
  </si>
  <si>
    <t>2. ALOJAMIENTOS HOTELEROS</t>
  </si>
  <si>
    <t>Conceptos de gasto (en euros)</t>
  </si>
  <si>
    <t>NO  INCLUIR ESTA TABLA</t>
  </si>
  <si>
    <t>4. ALOJAMIENTOS DE TURISMO RURAL</t>
  </si>
  <si>
    <t>A. CIFRAS GENERALES</t>
  </si>
  <si>
    <t>Empleo turístico en Castilla y León</t>
  </si>
  <si>
    <t>Variación porcentual</t>
  </si>
  <si>
    <t>HOSTELERÍA</t>
  </si>
  <si>
    <t>AGENCIAS DE VIAJES</t>
  </si>
  <si>
    <t>TOTAL AFILIADOS</t>
  </si>
  <si>
    <t>B. EMPLEO TURÍSTICO POR PROVINCIAS</t>
  </si>
  <si>
    <t>El empleo turístico en hostelería y agencias de viajes</t>
  </si>
  <si>
    <t>Ávila</t>
  </si>
  <si>
    <t>Burgos</t>
  </si>
  <si>
    <t>León</t>
  </si>
  <si>
    <t>Palencia</t>
  </si>
  <si>
    <t>Salamanca</t>
  </si>
  <si>
    <t>VARIACIÓN PORCENTUAL</t>
  </si>
  <si>
    <t>Segovia</t>
  </si>
  <si>
    <t>Soria</t>
  </si>
  <si>
    <t>Valladolid</t>
  </si>
  <si>
    <t>Zamora</t>
  </si>
  <si>
    <t>NO CONSTA</t>
  </si>
  <si>
    <t xml:space="preserve">PERFIL Y COMPORTAMIENTO DE LA DEMANDA TURÍSTICA EN CASTILLA Y LEÓN </t>
  </si>
  <si>
    <t>A. PERFIL SOCIO-ECONÓMICO DEL VISITANTE DE CASTILLA Y LEÓN</t>
  </si>
  <si>
    <t>Entre 16 y 24 años</t>
  </si>
  <si>
    <t>Entre 25 y 34 años</t>
  </si>
  <si>
    <t>Entre 35 y 44 años</t>
  </si>
  <si>
    <t>Entre 45 y 54 años</t>
  </si>
  <si>
    <t>Más de 55 años</t>
  </si>
  <si>
    <t>Base</t>
  </si>
  <si>
    <t>Hombre</t>
  </si>
  <si>
    <t>Mujer</t>
  </si>
  <si>
    <t>Sin estudios / estudios primarios incompletos</t>
  </si>
  <si>
    <t>Estudios universitarios</t>
  </si>
  <si>
    <t>Trabajador/a por cuenta ajena</t>
  </si>
  <si>
    <t>Trabajador/a por cuenta propia</t>
  </si>
  <si>
    <t>Jubilado/a</t>
  </si>
  <si>
    <t>Estudiante</t>
  </si>
  <si>
    <t>Desempleado/a</t>
  </si>
  <si>
    <t>Amo/a de casa</t>
  </si>
  <si>
    <t>Menos de 12.000 euros</t>
  </si>
  <si>
    <t>Entre 12.000  y 30.000 euros</t>
  </si>
  <si>
    <t>Entre 30.000 y 54.000 euros</t>
  </si>
  <si>
    <t>Más de 54.000 euros</t>
  </si>
  <si>
    <t>Ns/Nc</t>
  </si>
  <si>
    <t>B. DESCRIPCIÓN DE LA VISITA A CASTILLA Y LEÓN</t>
  </si>
  <si>
    <t>1. ORGANIZACIÓN DEL VIAJE A CASTILLA Y LEÓN</t>
  </si>
  <si>
    <t>Otro</t>
  </si>
  <si>
    <t>Moto</t>
  </si>
  <si>
    <t>Avión</t>
  </si>
  <si>
    <t>Coche con caravana / autocaravana</t>
  </si>
  <si>
    <t>Coche de alquiler</t>
  </si>
  <si>
    <t>Tren</t>
  </si>
  <si>
    <t>Autobús</t>
  </si>
  <si>
    <t>Coche propio</t>
  </si>
  <si>
    <t xml:space="preserve">En pareja </t>
  </si>
  <si>
    <t>Con familiares y / o amigos</t>
  </si>
  <si>
    <t xml:space="preserve">Solo </t>
  </si>
  <si>
    <t>A través de una agencia de viajes Online</t>
  </si>
  <si>
    <t>A través de una agencia de viajes Física</t>
  </si>
  <si>
    <t>Organización propia: a través de Internet</t>
  </si>
  <si>
    <t xml:space="preserve">Organización propia: otros medios  </t>
  </si>
  <si>
    <t xml:space="preserve">Repite visita </t>
  </si>
  <si>
    <t xml:space="preserve">Es la primera vez </t>
  </si>
  <si>
    <t>2. DESCRIPCIÓN DE LA VISITA A CASTILLA Y LEÓN</t>
  </si>
  <si>
    <t>Otras actividades</t>
  </si>
  <si>
    <t xml:space="preserve">Aprender o practicar el idioma </t>
  </si>
  <si>
    <t>Visitar a familiares o amigos</t>
  </si>
  <si>
    <t>Realizar compras</t>
  </si>
  <si>
    <t>Descansar</t>
  </si>
  <si>
    <t>Visitar la ciudad o localidad</t>
  </si>
  <si>
    <t>Otros motivos</t>
  </si>
  <si>
    <t>Estudios</t>
  </si>
  <si>
    <t>Negocios (Trabajo, motivos profesionales)</t>
  </si>
  <si>
    <t>Visita a familiares o amigos</t>
  </si>
  <si>
    <t>Salida de fin de semana</t>
  </si>
  <si>
    <t>Vacaciones: pasa las vacaciones/ocio/recreo, pero no hace un recorrido turístico</t>
  </si>
  <si>
    <t>Turismo: Realiza un recorrido turístico</t>
  </si>
  <si>
    <t>C. VALORACIÓN DE LA VISITA A CASTILLA Y LEÓN</t>
  </si>
  <si>
    <t>Puntuación de diversos aspectos de Castilla y León</t>
  </si>
  <si>
    <t>Estado de las carreteras</t>
  </si>
  <si>
    <t>Oferta comercial</t>
  </si>
  <si>
    <t>Oferta de ocio complementario</t>
  </si>
  <si>
    <t>Señalización turística</t>
  </si>
  <si>
    <t>Oferta cultural</t>
  </si>
  <si>
    <t>Cuidado del entorno urbano</t>
  </si>
  <si>
    <t>Cuidado medio ambiente y naturaleza</t>
  </si>
  <si>
    <t>Conservación de los monumentos</t>
  </si>
  <si>
    <t>Seguridad ciudadana</t>
  </si>
  <si>
    <t>Atención/amabilidad de la gente</t>
  </si>
  <si>
    <t xml:space="preserve">                                                         DIRECCIONES WEB: BOLETINES DE COYUNTURA TURISTICA</t>
  </si>
  <si>
    <t>www.jcyl.es (Ruta: Turismo &gt; Estudios Turísticos)</t>
  </si>
  <si>
    <t>DEFINICIONES EMPLEADAS:</t>
  </si>
  <si>
    <t>Se emplean las definiciones aportadas por la Organización Mundial del Turismo en sus Recomendaciones sobre Estadísticas del Turismo.</t>
  </si>
  <si>
    <t>Viajero:</t>
  </si>
  <si>
    <t>Persona que realiza una o más pernoctaciones seguidas en el mismo alojamiento.</t>
  </si>
  <si>
    <t>Pernoctación:</t>
  </si>
  <si>
    <t>Ocupación por una persona de una o más plazas dentro de una jornada hotelera en un mismo establecimento.</t>
  </si>
  <si>
    <t>Grado de Ocupación:</t>
  </si>
  <si>
    <t>Relación, en porcentaje, entre el total medio diario de plazas ocupadas en el mes y el total de plazas disponibles.</t>
  </si>
  <si>
    <t>Estancia media:</t>
  </si>
  <si>
    <t>Relación, entre el total de pernoctaciones realizadas y los viajeros entrados.</t>
  </si>
  <si>
    <t>Visitante:</t>
  </si>
  <si>
    <t xml:space="preserve">Persona que se desplaza a un lugar distinto al de su entorno habitual, por una duración inferior a doce meses, y cuya finalidad principal del viaje no es la de ejercer una actividad que se remunere en el lugar visitado. </t>
  </si>
  <si>
    <t>Turistas (visitantes que pernoctan):</t>
  </si>
  <si>
    <t>Visitante que permanece una noche por lo menos en un medio de alojamiento colectivo o privado en el lugar visitado.</t>
  </si>
  <si>
    <t>Excursionistas (visitantes del día):</t>
  </si>
  <si>
    <t>Visitante que no pernocta.</t>
  </si>
  <si>
    <t>FICHA TÉCNICA: ENCUESTA A LA OFERTA</t>
  </si>
  <si>
    <r>
      <t>Ámbito de la Investigación</t>
    </r>
    <r>
      <rPr>
        <b/>
        <sz val="10"/>
        <rFont val="Arial"/>
        <family val="2"/>
      </rPr>
      <t>:</t>
    </r>
  </si>
  <si>
    <t>Comunidad Autónoma de Castilla y León.</t>
  </si>
  <si>
    <r>
      <t>Universo</t>
    </r>
    <r>
      <rPr>
        <b/>
        <sz val="10"/>
        <rFont val="Arial"/>
        <family val="2"/>
      </rPr>
      <t>:</t>
    </r>
  </si>
  <si>
    <r>
      <t>Unidad informante</t>
    </r>
    <r>
      <rPr>
        <b/>
        <sz val="10"/>
        <rFont val="Arial"/>
        <family val="2"/>
      </rPr>
      <t>:</t>
    </r>
  </si>
  <si>
    <t>Director o Gerente del Alojamiento Turístico.</t>
  </si>
  <si>
    <r>
      <t>Técnica de Investigación</t>
    </r>
    <r>
      <rPr>
        <b/>
        <sz val="10"/>
        <rFont val="Arial"/>
        <family val="2"/>
      </rPr>
      <t>:</t>
    </r>
  </si>
  <si>
    <t xml:space="preserve">Encuestas postal con apoyo de Internet, Fax y Teléfono. </t>
  </si>
  <si>
    <r>
      <t>Periodo de Estudio</t>
    </r>
    <r>
      <rPr>
        <b/>
        <sz val="10"/>
        <rFont val="Arial"/>
        <family val="2"/>
      </rPr>
      <t>:</t>
    </r>
  </si>
  <si>
    <t>Mensual.</t>
  </si>
  <si>
    <r>
      <t>Diseño muestral</t>
    </r>
    <r>
      <rPr>
        <b/>
        <sz val="10"/>
        <rFont val="Arial"/>
        <family val="2"/>
      </rPr>
      <t>:</t>
    </r>
  </si>
  <si>
    <t>Muestreo aleatorio estratificado en función de la provincia y el tipo de alojamiento.</t>
  </si>
  <si>
    <r>
      <t>Tamaño y Error muestral</t>
    </r>
    <r>
      <rPr>
        <b/>
        <sz val="10"/>
        <rFont val="Arial"/>
        <family val="2"/>
      </rPr>
      <t>:</t>
    </r>
  </si>
  <si>
    <t>Tipo de Encuesta:</t>
  </si>
  <si>
    <t>Encuesta personal a los visitante de Castilla y León.</t>
  </si>
  <si>
    <r>
      <t>Ámbito poblacional (Universo)</t>
    </r>
    <r>
      <rPr>
        <b/>
        <sz val="10"/>
        <rFont val="Arial"/>
        <family val="2"/>
      </rPr>
      <t>:</t>
    </r>
  </si>
  <si>
    <t>Visitantes de Castilla y León mayores de 16 años.</t>
  </si>
  <si>
    <t>Ámbito geográfico:</t>
  </si>
  <si>
    <t>Castilla y León.</t>
  </si>
  <si>
    <t>Periodos de encuestación:</t>
  </si>
  <si>
    <t>Muestreo aleatorio estratificado en función de la provincia y el mes de estudio.</t>
  </si>
  <si>
    <r>
      <t>FUENTE</t>
    </r>
    <r>
      <rPr>
        <b/>
        <sz val="10"/>
        <rFont val="Arial"/>
        <family val="2"/>
      </rPr>
      <t xml:space="preserve">: </t>
    </r>
  </si>
  <si>
    <t>Consejería de Cultura y Turismo</t>
  </si>
  <si>
    <t>Dirección General de Turismo</t>
  </si>
  <si>
    <t>Instituto Nacional de la Seguridad Social, elaborado por la Dirección General de Estadística</t>
  </si>
  <si>
    <r>
      <t>ELABORADO POR</t>
    </r>
    <r>
      <rPr>
        <b/>
        <sz val="10"/>
        <rFont val="Arial"/>
        <family val="2"/>
      </rPr>
      <t xml:space="preserve">: </t>
    </r>
  </si>
  <si>
    <t>6. APARTAMENTOS TURÍSTICOS</t>
  </si>
  <si>
    <t>5. VIVIENDAS TURÍSTICAS</t>
  </si>
  <si>
    <r>
      <t>A.-</t>
    </r>
    <r>
      <rPr>
        <sz val="12"/>
        <rFont val="Arial"/>
        <family val="2"/>
      </rPr>
      <t xml:space="preserve"> HOTELES Y HOSTALES</t>
    </r>
  </si>
  <si>
    <r>
      <t>B.-</t>
    </r>
    <r>
      <rPr>
        <sz val="12"/>
        <rFont val="Arial"/>
        <family val="2"/>
      </rPr>
      <t xml:space="preserve"> PENSIONES</t>
    </r>
  </si>
  <si>
    <r>
      <t xml:space="preserve">3.- </t>
    </r>
    <r>
      <rPr>
        <b/>
        <sz val="12"/>
        <rFont val="Arial"/>
        <family val="2"/>
      </rPr>
      <t>ALOJAMIENTOS DE TURISMO RURAL</t>
    </r>
  </si>
  <si>
    <r>
      <t xml:space="preserve">4.- </t>
    </r>
    <r>
      <rPr>
        <b/>
        <sz val="12"/>
        <rFont val="Arial"/>
        <family val="2"/>
      </rPr>
      <t>ALBERGUES TURÍSTICOS</t>
    </r>
  </si>
  <si>
    <r>
      <rPr>
        <b/>
        <sz val="12"/>
        <color rgb="FF0000FF"/>
        <rFont val="Arial"/>
        <family val="2"/>
      </rPr>
      <t>5.-</t>
    </r>
    <r>
      <rPr>
        <b/>
        <sz val="12"/>
        <rFont val="Arial"/>
        <family val="2"/>
      </rPr>
      <t xml:space="preserve"> VIVIENDAS DE USO TURÍSTICO</t>
    </r>
  </si>
  <si>
    <r>
      <rPr>
        <b/>
        <sz val="12"/>
        <color rgb="FF0000FF"/>
        <rFont val="Arial"/>
        <family val="2"/>
      </rPr>
      <t>6.-</t>
    </r>
    <r>
      <rPr>
        <b/>
        <sz val="12"/>
        <rFont val="Arial"/>
        <family val="2"/>
      </rPr>
      <t xml:space="preserve"> APARTAMENTOS TURÍSTICOS </t>
    </r>
  </si>
  <si>
    <r>
      <t>1.-</t>
    </r>
    <r>
      <rPr>
        <sz val="12"/>
        <rFont val="Arial"/>
        <family val="2"/>
      </rPr>
      <t xml:space="preserve"> VIAJEROS ESPAÑOLES Y EXTRANJEROS EN CASTILLA Y LEÓN</t>
    </r>
  </si>
  <si>
    <r>
      <t>2.-</t>
    </r>
    <r>
      <rPr>
        <sz val="12"/>
        <rFont val="Arial"/>
        <family val="2"/>
      </rPr>
      <t xml:space="preserve"> DATOS POR TIPO DE ALOJAMIENTO</t>
    </r>
  </si>
  <si>
    <r>
      <t xml:space="preserve">3.- </t>
    </r>
    <r>
      <rPr>
        <sz val="12"/>
        <rFont val="Arial"/>
        <family val="2"/>
      </rPr>
      <t>DATOS POR PROVINCIA</t>
    </r>
  </si>
  <si>
    <r>
      <t>4.-</t>
    </r>
    <r>
      <rPr>
        <sz val="12"/>
        <rFont val="Arial"/>
        <family val="2"/>
      </rPr>
      <t xml:space="preserve"> VIAJEROS ESPAÑOLES: ORIGEN</t>
    </r>
  </si>
  <si>
    <r>
      <t>5.-</t>
    </r>
    <r>
      <rPr>
        <sz val="12"/>
        <rFont val="Arial"/>
        <family val="2"/>
      </rPr>
      <t xml:space="preserve"> VIAJEROS EXTRANJEROS: ORIGEN</t>
    </r>
  </si>
  <si>
    <r>
      <t>2.-</t>
    </r>
    <r>
      <rPr>
        <sz val="12"/>
        <rFont val="Arial"/>
        <family val="2"/>
      </rPr>
      <t xml:space="preserve"> CAMPING DE TURISMO</t>
    </r>
  </si>
  <si>
    <r>
      <t xml:space="preserve">3.- </t>
    </r>
    <r>
      <rPr>
        <sz val="12"/>
        <rFont val="Arial"/>
        <family val="2"/>
      </rPr>
      <t xml:space="preserve">ALOJAMIENTOS DE TURISMO RURAL </t>
    </r>
  </si>
  <si>
    <r>
      <t>4.-</t>
    </r>
    <r>
      <rPr>
        <sz val="12"/>
        <rFont val="Arial"/>
        <family val="2"/>
      </rPr>
      <t xml:space="preserve"> ALBERGUES TURÍSTICOS</t>
    </r>
  </si>
  <si>
    <r>
      <t>5.-</t>
    </r>
    <r>
      <rPr>
        <sz val="12"/>
        <rFont val="Arial"/>
        <family val="2"/>
      </rPr>
      <t xml:space="preserve"> VIVIENDAS DE USO TURÍSTICO</t>
    </r>
  </si>
  <si>
    <r>
      <t>6.-</t>
    </r>
    <r>
      <rPr>
        <sz val="12"/>
        <rFont val="Arial"/>
        <family val="2"/>
      </rPr>
      <t xml:space="preserve"> APARTAMENTOS  TURÍSTICOS</t>
    </r>
  </si>
  <si>
    <r>
      <t xml:space="preserve">1.- </t>
    </r>
    <r>
      <rPr>
        <sz val="12"/>
        <rFont val="Arial"/>
        <family val="2"/>
      </rPr>
      <t>ORGANIZACIÓN DEL VIAJE A CASTILLA Y LEÓN</t>
    </r>
  </si>
  <si>
    <r>
      <t>2.-</t>
    </r>
    <r>
      <rPr>
        <sz val="12"/>
        <rFont val="Arial"/>
        <family val="2"/>
      </rPr>
      <t xml:space="preserve"> DESCRIPCIÓN DE LA VISITA A CASTILLA Y LEÓN</t>
    </r>
  </si>
  <si>
    <r>
      <t>NÚMERO DE PLAZAS</t>
    </r>
    <r>
      <rPr>
        <b/>
        <sz val="14"/>
        <color indexed="12"/>
        <rFont val="Arial"/>
        <family val="2"/>
      </rPr>
      <t xml:space="preserve"> </t>
    </r>
  </si>
  <si>
    <r>
      <t>A.-</t>
    </r>
    <r>
      <rPr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MOVIMIENTO DE VIAJEROS EN CASTILLA Y LEÓN</t>
    </r>
  </si>
  <si>
    <r>
      <t>B.-</t>
    </r>
    <r>
      <rPr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MOVIMIENTO DE VIAJEROS POR PROVINCIAS</t>
    </r>
  </si>
  <si>
    <r>
      <t>C.-</t>
    </r>
    <r>
      <rPr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MOVIMIENTO DE VIAJEROS Y PERNOCTACIONES POR MESES</t>
    </r>
  </si>
  <si>
    <t>C.- VALORACIÓN DE LA VISITA A CASTILLA Y LEÓN</t>
  </si>
  <si>
    <t>A.- PERFIL SOCIOECONÓMICO DEL VISITANTE DE CASTILLA Y LEÓN</t>
  </si>
  <si>
    <t>B.- DESCRIPCIÓN DE LA VISITA A CASTILLA Y LEÓN</t>
  </si>
  <si>
    <r>
      <t>E.-</t>
    </r>
    <r>
      <rPr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MOVIMIENTO DE VIAJEROS SEGÚN PROCEDENCIA</t>
    </r>
  </si>
  <si>
    <r>
      <t>D.-</t>
    </r>
    <r>
      <rPr>
        <sz val="14"/>
        <color theme="0"/>
        <rFont val="Arial"/>
        <family val="2"/>
      </rPr>
      <t xml:space="preserve"> </t>
    </r>
    <r>
      <rPr>
        <b/>
        <sz val="14"/>
        <color theme="0"/>
        <rFont val="Arial"/>
        <family val="2"/>
      </rPr>
      <t>MOVIMIENTO DE VIAJEROS POR TIPOLOGÍA DE ESTABLECIMIENTOS</t>
    </r>
  </si>
  <si>
    <t>A.- NÚMERO DE ESTABLECIMIENTOS Y PLAZAS. EVOLUCIÓN</t>
  </si>
  <si>
    <t>B.- ESTABLECIMIENTOS Y PLAZAS POR PROVINCIAS. EVOLUCIÓN</t>
  </si>
  <si>
    <t>C.- ESTABLECIMIENTOS Y PLAZAS POR TIPO DE ALOJAMIENTOS. EVOLUCIÓN</t>
  </si>
  <si>
    <t>D.- RESTAURANTES</t>
  </si>
  <si>
    <r>
      <rPr>
        <b/>
        <sz val="12"/>
        <color rgb="FF003956"/>
        <rFont val="Arial"/>
        <family val="2"/>
      </rPr>
      <t>1</t>
    </r>
    <r>
      <rPr>
        <b/>
        <sz val="12"/>
        <color indexed="12"/>
        <rFont val="Arial"/>
        <family val="2"/>
      </rPr>
      <t>.-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ALOJAMIENTOS HOTELEROS </t>
    </r>
  </si>
  <si>
    <r>
      <rPr>
        <b/>
        <sz val="12"/>
        <color rgb="FF003956"/>
        <rFont val="Arial"/>
        <family val="2"/>
      </rPr>
      <t>2</t>
    </r>
    <r>
      <rPr>
        <b/>
        <sz val="12"/>
        <color indexed="12"/>
        <rFont val="Arial"/>
        <family val="2"/>
      </rPr>
      <t>.-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CAMPING DE TURISMO</t>
    </r>
  </si>
  <si>
    <t>A.- MOVIMIENTO DE VIAJEROS EN CASTILLA Y LEÓN</t>
  </si>
  <si>
    <r>
      <t>B.-</t>
    </r>
    <r>
      <rPr>
        <b/>
        <sz val="24"/>
        <color theme="0"/>
        <rFont val="Arial"/>
        <family val="2"/>
      </rPr>
      <t xml:space="preserve"> MOVIMIENTO DE VIAJEROS POR PROVINCIAS</t>
    </r>
  </si>
  <si>
    <t>C.- MOVIMIENTO DE VIAJEROS Y PERNOCTACIONES POR MESES</t>
  </si>
  <si>
    <t>D.- MOVIMIENTO DE VIAJEROS POR TIPOLOGIA DE ESTABLECIMIENTOS</t>
  </si>
  <si>
    <t>1.- ALOJAMIENTOS HOTELEROS</t>
  </si>
  <si>
    <t>2.- CAMPING</t>
  </si>
  <si>
    <t>3.- ALOJAMIENTOS DE TURISMO RURAL</t>
  </si>
  <si>
    <t>4.- ALBERGUES TURÍSTICOS</t>
  </si>
  <si>
    <t>5.- VIVIENDAS DE USO TURÍSTICO</t>
  </si>
  <si>
    <t>6.- APARTAMENTOS TURÍSTICOS</t>
  </si>
  <si>
    <t>E.- MOVIMIENTO DE VIAJEROS SEGÚN SU PROCEDENCIA</t>
  </si>
  <si>
    <t>1.- VIAJEROS ESPAÑOLES Y EXTRANJEROS EN CASTILLA Y LEÓN</t>
  </si>
  <si>
    <t>3.- DATOS POR PROVINCIAS</t>
  </si>
  <si>
    <t>2.- DATOS POR TIPO DE ALOJAMIENTO</t>
  </si>
  <si>
    <t>4.- VIAJEROS ESPAÑOLES: ORIGEN</t>
  </si>
  <si>
    <t>5.- VIAJEROS EXTRANJEROS: ORIGEN</t>
  </si>
  <si>
    <r>
      <t>A.-</t>
    </r>
    <r>
      <rPr>
        <b/>
        <sz val="24"/>
        <color theme="0"/>
        <rFont val="Arial"/>
        <family val="2"/>
      </rPr>
      <t xml:space="preserve"> NÚMERO DE  ESTABLECIMIENTOS Y PLAZAS . EVOLUCIÓN</t>
    </r>
  </si>
  <si>
    <t>B.-  ESTABLECIMIENTOS Y PLAZAS POR PROVINCIAS. EVOLUCIÓN</t>
  </si>
  <si>
    <t>C.-  ESTABLECIMIENTOS Y PLAZAS POR TIPO DE ALOJAMIENTOS.  EVOLUCIÓN</t>
  </si>
  <si>
    <t>1.- HOTELES, HOSTALES Y PENSIONES</t>
  </si>
  <si>
    <t>2.- CAMPING DE TURISMO</t>
  </si>
  <si>
    <t>A.- PERFIL SOCIO-ECONÓMICO DEL VISITANTE DE CASTILLA Y LEÓN</t>
  </si>
  <si>
    <t>B.- DESCRIPCIÓN  DE LA VISITA A CASTILLA Y LEÓN</t>
  </si>
  <si>
    <t>1.- ORGANIZACIÓN DEL VIAJE A CASTILLA Y LEÓN</t>
  </si>
  <si>
    <t>2.- DESCRIPCIÓN DE LA VISITA A CASTILLA Y LEÓN</t>
  </si>
  <si>
    <t>VIAJERO</t>
  </si>
  <si>
    <t>Persona que realiza una o más pernoctaciones seguidas en el mismo alojamiento</t>
  </si>
  <si>
    <t>PERNOCTACIÓN</t>
  </si>
  <si>
    <t>Ocupación por una persona de una plaza dentro de una jornada hotelera y en un mismo establecimiento.</t>
  </si>
  <si>
    <t>Relación entre el total de pernoctaciones realizadas y los viajeros entrados.</t>
  </si>
  <si>
    <t xml:space="preserve">FICHA TÉCNICA GENERAL </t>
  </si>
  <si>
    <t>ÁMBITO DE LA INVESTIGACIÓN</t>
  </si>
  <si>
    <t>Comunidad  de Castilla y León</t>
  </si>
  <si>
    <t>UNIVERSO</t>
  </si>
  <si>
    <t>Alojamientos Turísticos Reglados (Alojamientos Hoteleros, Alojamientos de Turismo Rural, Campamentos, Albergues, Viviendas de uso turístico y Apartamentos).</t>
  </si>
  <si>
    <t>UNIDAD INFORMANTE</t>
  </si>
  <si>
    <t>TÉCNICA DE INVESTIGACIÓN</t>
  </si>
  <si>
    <t>Encuestas postal con apoyo de internet, fax y teléfono</t>
  </si>
  <si>
    <t>PERIODO DE ESTUDIO</t>
  </si>
  <si>
    <t>Mensual</t>
  </si>
  <si>
    <t>DISEÑO MUESTRAL</t>
  </si>
  <si>
    <t>Muestreo aleatorio estratificado en función de la provincia y el tipo de alojamiento</t>
  </si>
  <si>
    <t>TAMAÑO Y ERROR MUESTRAL</t>
  </si>
  <si>
    <t>Visitantes de Castilla y León mayores de 16 años</t>
  </si>
  <si>
    <t xml:space="preserve">TIPO DE ENCUESTA  </t>
  </si>
  <si>
    <t>ÁMBITO GEOGRÁFICO</t>
  </si>
  <si>
    <t>ÁMBITO POBLACIONAL (UNIVERSO)</t>
  </si>
  <si>
    <t>PERIODOS DE ENCUESTACIÓN</t>
  </si>
  <si>
    <t>Muestreo aleatorio estratificado en función de la provincia y el mes de estudio</t>
  </si>
  <si>
    <r>
      <t>■</t>
    </r>
    <r>
      <rPr>
        <b/>
        <sz val="24"/>
        <color rgb="FF7DB51A"/>
        <rFont val="Arial"/>
        <family val="2"/>
      </rPr>
      <t xml:space="preserve"> </t>
    </r>
    <r>
      <rPr>
        <b/>
        <sz val="12"/>
        <color rgb="FF7DB51A"/>
        <rFont val="Arial"/>
        <family val="2"/>
      </rPr>
      <t>MEDIA ANUAL</t>
    </r>
  </si>
  <si>
    <r>
      <t xml:space="preserve">■ </t>
    </r>
    <r>
      <rPr>
        <b/>
        <sz val="12"/>
        <color theme="4"/>
        <rFont val="Arial"/>
        <family val="2"/>
      </rPr>
      <t>ENERO</t>
    </r>
  </si>
  <si>
    <r>
      <t xml:space="preserve">■ </t>
    </r>
    <r>
      <rPr>
        <b/>
        <sz val="12"/>
        <color theme="4"/>
        <rFont val="Arial"/>
        <family val="2"/>
      </rPr>
      <t>DICIEMBRE</t>
    </r>
  </si>
  <si>
    <r>
      <t xml:space="preserve">■ </t>
    </r>
    <r>
      <rPr>
        <b/>
        <sz val="12"/>
        <color theme="4"/>
        <rFont val="Arial"/>
        <family val="2"/>
      </rPr>
      <t>NOVIEMBRE</t>
    </r>
  </si>
  <si>
    <r>
      <t xml:space="preserve">■ </t>
    </r>
    <r>
      <rPr>
        <b/>
        <sz val="12"/>
        <color theme="4"/>
        <rFont val="Arial"/>
        <family val="2"/>
      </rPr>
      <t>OCTUBRE</t>
    </r>
  </si>
  <si>
    <r>
      <t xml:space="preserve">■ </t>
    </r>
    <r>
      <rPr>
        <b/>
        <sz val="12"/>
        <color theme="4"/>
        <rFont val="Arial"/>
        <family val="2"/>
      </rPr>
      <t>SEPTIEMBRE</t>
    </r>
  </si>
  <si>
    <r>
      <t xml:space="preserve">■ </t>
    </r>
    <r>
      <rPr>
        <b/>
        <sz val="12"/>
        <color theme="4"/>
        <rFont val="Arial"/>
        <family val="2"/>
      </rPr>
      <t>AGOSTO</t>
    </r>
  </si>
  <si>
    <r>
      <t xml:space="preserve">■ </t>
    </r>
    <r>
      <rPr>
        <b/>
        <sz val="12"/>
        <color theme="4"/>
        <rFont val="Arial"/>
        <family val="2"/>
      </rPr>
      <t>JULIO</t>
    </r>
  </si>
  <si>
    <r>
      <t xml:space="preserve">■ </t>
    </r>
    <r>
      <rPr>
        <b/>
        <sz val="12"/>
        <color theme="4"/>
        <rFont val="Arial"/>
        <family val="2"/>
      </rPr>
      <t>JUNIO</t>
    </r>
  </si>
  <si>
    <r>
      <t xml:space="preserve">■ </t>
    </r>
    <r>
      <rPr>
        <b/>
        <sz val="12"/>
        <color theme="4"/>
        <rFont val="Arial"/>
        <family val="2"/>
      </rPr>
      <t>MAYO</t>
    </r>
  </si>
  <si>
    <r>
      <t xml:space="preserve">■ </t>
    </r>
    <r>
      <rPr>
        <b/>
        <sz val="12"/>
        <color theme="4"/>
        <rFont val="Arial"/>
        <family val="2"/>
      </rPr>
      <t>ABRIL</t>
    </r>
  </si>
  <si>
    <r>
      <t xml:space="preserve">■ </t>
    </r>
    <r>
      <rPr>
        <b/>
        <sz val="12"/>
        <color theme="4"/>
        <rFont val="Arial"/>
        <family val="2"/>
      </rPr>
      <t>MARZO</t>
    </r>
  </si>
  <si>
    <r>
      <t xml:space="preserve">■ </t>
    </r>
    <r>
      <rPr>
        <b/>
        <sz val="12"/>
        <color theme="4"/>
        <rFont val="Arial"/>
        <family val="2"/>
      </rPr>
      <t>FEBRERO</t>
    </r>
  </si>
  <si>
    <t>TOTAL ALOJAMIE.</t>
  </si>
  <si>
    <t>VIVIEND. TURIST.</t>
  </si>
  <si>
    <t>* En julio 2018 se modifica el universo del estudio al incorporar al análisis las viviendas de uso turístico y los apartamentos turísticos</t>
  </si>
  <si>
    <r>
      <t xml:space="preserve"> - Hotel Rural (H.R.):</t>
    </r>
    <r>
      <rPr>
        <sz val="12"/>
        <color rgb="FF003956"/>
        <rFont val="Arial"/>
        <family val="2"/>
      </rPr>
      <t xml:space="preserve"> Establecimiento de turismo rural cuyas dependencias constituyan un todo homogéneo con entradas y, en su caso, escaleras y ascensores de uso exclusivo, que reunan los requisitos establecidos en el Decreto.</t>
    </r>
  </si>
  <si>
    <r>
      <t xml:space="preserve"> - Posada (PO): </t>
    </r>
    <r>
      <rPr>
        <sz val="12"/>
        <color rgb="FF003956"/>
        <rFont val="Arial"/>
        <family val="2"/>
      </rPr>
      <t>Establecimiento de alojamiento de turismo rural ubicado en un edificio de valor arquitectónico, tradicional, histórico, cultural o etnográfico y , que reunan los requisitos establecidos en el Decreto.</t>
    </r>
  </si>
  <si>
    <r>
      <t xml:space="preserve"> - Casa Rural (C.R.):</t>
    </r>
    <r>
      <rPr>
        <sz val="12"/>
        <color rgb="FF003956"/>
        <rFont val="Arial"/>
        <family val="2"/>
      </rPr>
      <t xml:space="preserve"> Establecimento de alojamiento de turismo rural que esté situado en una vivienda que ocupe la totalidad de un edificio o una  parte del mismo con salida propia a un elemento común o a una vía pública, constando a lo sumo de planta baja, primero y bajo cubierta, que reuna los requisitos establecidos en el Decreto</t>
    </r>
  </si>
  <si>
    <t>Alojamientos Turísticos Reglados (Alojamientos Hoteleros, Alojamientos de Turismo Rural, Campamentos, albergues, viviendas y apartamentos turísticos).</t>
  </si>
  <si>
    <t>Estudios primarios</t>
  </si>
  <si>
    <t>Bachillerato / Módulo (FP)</t>
  </si>
  <si>
    <t>Alojamientos reglados</t>
  </si>
  <si>
    <t>Alojamientos no reglados</t>
  </si>
  <si>
    <t>2. CAMPINGS DE TURISMO</t>
  </si>
  <si>
    <t>1. ALOJAMIENTOS HOTELEROS</t>
  </si>
  <si>
    <t>CAMPINGS</t>
  </si>
  <si>
    <t xml:space="preserve">2. CAMPINGS DE TURISMO </t>
  </si>
  <si>
    <t>1. HOTELES, HOSTALES Y PENSIONES</t>
  </si>
  <si>
    <t>3. CAMPINGS DE TURISMO</t>
  </si>
  <si>
    <t>CAMPING</t>
  </si>
  <si>
    <t>III.- GASTO TURÍSTICO</t>
  </si>
  <si>
    <t>A.- CIFRAS GENERALES DE ALOJAMIENTOS REGLADOS</t>
  </si>
  <si>
    <t>B.- GASTO TURÍSTICO REALIZADO POR LOS VIAJEROS EN CADA UNA DE LAS PROVINCIAS</t>
  </si>
  <si>
    <t>C.- GASTO TURÍSTICO POR MESES</t>
  </si>
  <si>
    <t>D.- GASTO REALIZADO POR LOS VIAJEROS SEGÚN EL TIPO DE ESTABLECIMIENTO DONDE SE ALOJAN</t>
  </si>
  <si>
    <t>V.- PERFIL Y COMPORTAMIENTO DE LA DEMANDA TURÍSTICA EN CASTILLA Y LEÓN</t>
  </si>
  <si>
    <t>1. DISTRIBUCIÓN DEL GASTO POR TIPO DE ALOJAMIENTO</t>
  </si>
  <si>
    <r>
      <t>4.-</t>
    </r>
    <r>
      <rPr>
        <sz val="12"/>
        <rFont val="Arial"/>
        <family val="2"/>
      </rPr>
      <t xml:space="preserve"> ALOJAMIENTOS DE TURISMO RURAL </t>
    </r>
  </si>
  <si>
    <r>
      <t>2.-</t>
    </r>
    <r>
      <rPr>
        <sz val="12"/>
        <rFont val="Arial"/>
        <family val="2"/>
      </rPr>
      <t xml:space="preserve"> ALOJAMIENTOS HOTELEROS</t>
    </r>
  </si>
  <si>
    <r>
      <t xml:space="preserve">3.- </t>
    </r>
    <r>
      <rPr>
        <sz val="12"/>
        <rFont val="Arial"/>
        <family val="2"/>
      </rPr>
      <t>CAMPINGS DE TURISMO</t>
    </r>
  </si>
  <si>
    <t>IV.- EMPLEO TURÍSTICO</t>
  </si>
  <si>
    <t>A.- CIFRAS GENERALES</t>
  </si>
  <si>
    <t>B.-  EMPLEO TURÍSTICO POR PROVINCIAS</t>
  </si>
  <si>
    <r>
      <rPr>
        <b/>
        <sz val="12"/>
        <color rgb="FF0000FF"/>
        <rFont val="Arial"/>
        <family val="2"/>
      </rPr>
      <t>1</t>
    </r>
    <r>
      <rPr>
        <b/>
        <sz val="12"/>
        <color indexed="12"/>
        <rFont val="Arial"/>
        <family val="2"/>
      </rPr>
      <t>.-</t>
    </r>
    <r>
      <rPr>
        <sz val="12"/>
        <rFont val="Arial"/>
        <family val="2"/>
      </rPr>
      <t xml:space="preserve"> DISTRIBUCIÓN DEL GASTO POR TIPO DE ALOJAMIENTO</t>
    </r>
  </si>
  <si>
    <r>
      <rPr>
        <b/>
        <sz val="12"/>
        <color rgb="FF0000FF"/>
        <rFont val="Arial"/>
        <family val="2"/>
      </rPr>
      <t>1.</t>
    </r>
    <r>
      <rPr>
        <b/>
        <sz val="12"/>
        <color indexed="12"/>
        <rFont val="Arial"/>
        <family val="2"/>
      </rPr>
      <t>-</t>
    </r>
    <r>
      <rPr>
        <sz val="12"/>
        <rFont val="Arial"/>
        <family val="2"/>
      </rPr>
      <t xml:space="preserve"> HOTELES, HOSTALES Y PENSIONES</t>
    </r>
  </si>
  <si>
    <t>1.- DISTRIBUCIÓN DEL GASTO POR TIPO DE ALOJAMIENTO</t>
  </si>
  <si>
    <t>2.- ALOJAMIENTOS HOTELEROS</t>
  </si>
  <si>
    <t>3.- CAMPINGS DE TURISMO</t>
  </si>
  <si>
    <t xml:space="preserve">4.- ALOJAMIENTOS DE TURISMO RURAL </t>
  </si>
  <si>
    <t>PAGINA: 38</t>
  </si>
  <si>
    <t xml:space="preserve"> CIFRAS GENERALES DEL GASTO TURÍSTICO TOTAL</t>
  </si>
  <si>
    <t xml:space="preserve"> GASTO TURÍSTICO TOTAL EN CADA UNA DE LAS PROVINCIAS</t>
  </si>
  <si>
    <t xml:space="preserve">GASTO TURÍSTICO TOTAL POR MESES </t>
  </si>
  <si>
    <t>7. EXCURSIONISTAS</t>
  </si>
  <si>
    <t>8. TURISTAS ALOJADOS EN ESTABLECIMIENTOS PRIVADOS</t>
  </si>
  <si>
    <t>EXCURSIONISTAS</t>
  </si>
  <si>
    <t>ALOJAMIENTO PRIVADO</t>
  </si>
  <si>
    <t>DISTRIBUCIÓN DEL GASTO POR TIPO DE ALOJAMIENTO</t>
  </si>
  <si>
    <t>A1.- CIFRAS GENERALES DEL GASTO TURÍSTICO TOTAL</t>
  </si>
  <si>
    <t>A2.- CIFRAS GENERALES DE ALOJAMIENTOS REGLADOS</t>
  </si>
  <si>
    <t>B2.- GASTO TURÍSTICO REALIZADO POR LOS VIAJEROS EN CADA UNA DE LAS PROVINCIAS</t>
  </si>
  <si>
    <t>B1.- GASTO TURÍSTICO TOTAL EN CADA UNA DE LAS PROVINCIAS</t>
  </si>
  <si>
    <t>C2.- GASTO TURÍSTICO POR MESES</t>
  </si>
  <si>
    <t>C1.- GASTO TURÍSTICO TOTAL POR MESES</t>
  </si>
  <si>
    <t>E.-GASTO DE EXCURSIONISTAS</t>
  </si>
  <si>
    <t>F.- GASTO DE TURISTAS ALOJADOS EN ESTABLECIMIENTOS PRIVADOS</t>
  </si>
  <si>
    <t>AÑO 2020</t>
  </si>
  <si>
    <t>AÑO 2021</t>
  </si>
  <si>
    <t>AÑO 2022</t>
  </si>
  <si>
    <t>Plan Estadístico de Castilla y León 2022-2025: Operación Estadística nº 07012</t>
  </si>
  <si>
    <t>www.turismocastillayleon.com (Banner: Espacio para profesionales &gt; Estudios y Estadísticas)</t>
  </si>
  <si>
    <t>AÑO 2023</t>
  </si>
  <si>
    <t>C.R.A.C</t>
  </si>
  <si>
    <t>Corea del Sur</t>
  </si>
  <si>
    <r>
      <t>5.-</t>
    </r>
    <r>
      <rPr>
        <sz val="12"/>
        <rFont val="Arial"/>
        <family val="2"/>
      </rPr>
      <t xml:space="preserve"> ALBERGUES</t>
    </r>
  </si>
  <si>
    <r>
      <t>6.-</t>
    </r>
    <r>
      <rPr>
        <sz val="12"/>
        <rFont val="Arial"/>
        <family val="2"/>
      </rPr>
      <t xml:space="preserve"> VIVIENDAS Y APARTAMENTOS TURÍSTICOS</t>
    </r>
  </si>
  <si>
    <t>VIVIENDAS Y APARTAMENTOS TURÍSTICOS</t>
  </si>
  <si>
    <t>5. ALBERGUES</t>
  </si>
  <si>
    <t>6.  VIVIENDAS Y APARTAMENTOS TURÍSTICOS</t>
  </si>
  <si>
    <t>5.- ALBERGUES</t>
  </si>
  <si>
    <t>6.- VIVIENDAS Y APARTAMENTOS TURÍSTICOS</t>
  </si>
  <si>
    <t>ORDENAR</t>
  </si>
  <si>
    <t>turismocastillayleon.com</t>
  </si>
  <si>
    <t>AÑO 2024</t>
  </si>
  <si>
    <t>DICIEMBRE         DE 2024</t>
  </si>
  <si>
    <t>HOSTELERÍA 2024</t>
  </si>
  <si>
    <t>DICIEMBRE DE 2024</t>
  </si>
  <si>
    <t>AGENCIAS DE VIAJES 2024</t>
  </si>
  <si>
    <t>El periodo de realización de entrevistas corresponde a los meses de enero a diciembre de 2024</t>
  </si>
  <si>
    <t>DICIEMBRE 2024</t>
  </si>
  <si>
    <t>970 encuestas, fijado un nivel de error máximo para datos globales del 2,00%, en condiciones normales de muestreo (p=q=0,5, sigma=1,64).</t>
  </si>
  <si>
    <t>Encuesta personal a los visitantes de Castilla y León</t>
  </si>
  <si>
    <t>2.461 encuestas, fijado un nivel de error máximo para datos globales del 1,98%, en condiciones normales de muestreo (95% nivel de confianza) (p=q=0,5).</t>
  </si>
  <si>
    <t>MADISON CX, Insighs &amp; Analytics</t>
  </si>
  <si>
    <t>www.turismocastillayleon.com</t>
  </si>
  <si>
    <t>FUENTE: CONSEJERIA DE CULTURA, TURISMO Y DEPORTE, DIRECCIÓN GENERAL DE TURISMO</t>
  </si>
  <si>
    <t>HOSTELERÍA 2025</t>
  </si>
  <si>
    <t>AGENCIAS DE VIAJES 2025</t>
  </si>
  <si>
    <t>DICIEMBRE         DE 2025</t>
  </si>
  <si>
    <t>DICIEMBRE DE 2025</t>
  </si>
  <si>
    <t>Gasto 2025</t>
  </si>
  <si>
    <t>Nº DE ESTABLECIMIENTOS (DICIEMBRE 2025)</t>
  </si>
  <si>
    <t>Nº DE PLAZAS (DICIEMBRE 2025)</t>
  </si>
  <si>
    <t>AÑO 2025</t>
  </si>
  <si>
    <t>TOTAL ANUAL 2025</t>
  </si>
  <si>
    <t>RESULTADOS  2025</t>
  </si>
  <si>
    <t>DICIEMBRE 2025</t>
  </si>
  <si>
    <t>´DICIEMBRE 2025</t>
  </si>
  <si>
    <t>GASTO 2025</t>
  </si>
  <si>
    <t>DESPLAZAMIENTOS / TRANSPORTE</t>
  </si>
  <si>
    <t>COMPRAS</t>
  </si>
  <si>
    <t>GASTOS</t>
  </si>
  <si>
    <t>Visitar monumentos</t>
  </si>
  <si>
    <t>Disfrutar de la gastronomía</t>
  </si>
  <si>
    <t>Asistir a museos, exposiciones y espacios culturales (arte/historia)</t>
  </si>
  <si>
    <t>Visitar espacios naturales</t>
  </si>
  <si>
    <t>Enoturismo (visitar bodegas, degustación de vino, interés por las zonas vitivinícolas)</t>
  </si>
  <si>
    <t>Acudir a Fiestas y/o celebraciones locales</t>
  </si>
  <si>
    <t>Realizar actividades recreativas o de aventura en la naturaleza (Turismo Activo)</t>
  </si>
  <si>
    <t>Practicar deporte</t>
  </si>
  <si>
    <t>Recorrer el Camino de Santiago</t>
  </si>
  <si>
    <t>Facilidad para obtener información del lugar</t>
  </si>
  <si>
    <t>El lugar de alojamiento</t>
  </si>
  <si>
    <t>Restaurantes</t>
  </si>
  <si>
    <t>Desplazamientos / transporte</t>
  </si>
  <si>
    <t>Alimentación fuera de restaurantes</t>
  </si>
  <si>
    <t>Compras</t>
  </si>
  <si>
    <t>Cultura y ocio</t>
  </si>
  <si>
    <t>Otros</t>
  </si>
  <si>
    <t>PAGINA: 40</t>
  </si>
  <si>
    <t>PAGINA: 41</t>
  </si>
  <si>
    <t>PAGINA: 42</t>
  </si>
  <si>
    <t>PAGINA: 43</t>
  </si>
  <si>
    <t>PAGINA: 44</t>
  </si>
  <si>
    <t>PAGINA: 45</t>
  </si>
  <si>
    <t>PAGINA: 46</t>
  </si>
  <si>
    <t>PAGINA: 47</t>
  </si>
  <si>
    <t>PAGINA: 4</t>
  </si>
  <si>
    <t xml:space="preserve">PAGINA: 5 - 9 </t>
  </si>
  <si>
    <t xml:space="preserve">PAGINA: 10 - 15 </t>
  </si>
  <si>
    <t xml:space="preserve">PAGINA: 16 - 22 </t>
  </si>
  <si>
    <t>PAGINA: 23 - 24</t>
  </si>
  <si>
    <t xml:space="preserve">PAGINA: 26 </t>
  </si>
  <si>
    <t xml:space="preserve">PAGINA: 27 - 33 </t>
  </si>
  <si>
    <t xml:space="preserve">PAGINA: 27 </t>
  </si>
  <si>
    <t xml:space="preserve">PAGINA: 28 </t>
  </si>
  <si>
    <t xml:space="preserve">PAGINA: 29-30 </t>
  </si>
  <si>
    <t xml:space="preserve">PAGINA 31 </t>
  </si>
  <si>
    <t xml:space="preserve">PAGINA 32 </t>
  </si>
  <si>
    <t xml:space="preserve">PAGINA 33 </t>
  </si>
  <si>
    <t>PAGINA: 34</t>
  </si>
  <si>
    <t xml:space="preserve">PAGINA: 35 </t>
  </si>
  <si>
    <t xml:space="preserve">PAGINA: 36 </t>
  </si>
  <si>
    <t>PAGINA: 48</t>
  </si>
  <si>
    <t>PAGINA: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</si>
</sst>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P_t_s_-;\-* #,##0.00\ _P_t_s_-;_-* &quot;-&quot;??\ _P_t_s_-;_-@_-"/>
    <numFmt numFmtId="165" formatCode="_-* #,##0\ _P_t_s_-;\-* #,##0\ _P_t_s_-;_-* &quot;-&quot;??\ _P_t_s_-;_-@_-"/>
    <numFmt numFmtId="166" formatCode="0.0000"/>
    <numFmt numFmtId="167" formatCode="0.0%"/>
    <numFmt numFmtId="168" formatCode="_-* #,##0_-;\-* #,##0_-;_-* &quot;-&quot;??_-;_-@_-"/>
    <numFmt numFmtId="169" formatCode="#,##0_ ;\-#,##0\ "/>
    <numFmt numFmtId="170" formatCode="#,##0.00_ ;\-#,##0.00\ "/>
    <numFmt numFmtId="171" formatCode="#,##0.0"/>
  </numFmts>
  <fonts count="1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sz val="11"/>
      <name val="Verdana"/>
      <family val="2"/>
    </font>
    <font>
      <sz val="11"/>
      <name val="Arial"/>
      <family val="2"/>
    </font>
    <font>
      <sz val="9"/>
      <name val="Verdana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12"/>
      <name val="Arial"/>
      <family val="2"/>
    </font>
    <font>
      <sz val="10"/>
      <color indexed="12"/>
      <name val="Arial"/>
      <family val="2"/>
    </font>
    <font>
      <sz val="22"/>
      <name val="Arial"/>
      <family val="2"/>
    </font>
    <font>
      <sz val="11"/>
      <color indexed="61"/>
      <name val="Arial"/>
      <family val="2"/>
    </font>
    <font>
      <b/>
      <i/>
      <u/>
      <sz val="12"/>
      <name val="Arial"/>
      <family val="2"/>
    </font>
    <font>
      <b/>
      <i/>
      <u/>
      <sz val="10"/>
      <name val="Arial"/>
      <family val="2"/>
    </font>
    <font>
      <b/>
      <sz val="14"/>
      <color indexed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u/>
      <sz val="12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7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b/>
      <i/>
      <u/>
      <sz val="14"/>
      <color indexed="10"/>
      <name val="Arial"/>
      <family val="2"/>
    </font>
    <font>
      <b/>
      <i/>
      <u/>
      <sz val="10"/>
      <color indexed="10"/>
      <name val="Arial"/>
      <family val="2"/>
    </font>
    <font>
      <b/>
      <sz val="11"/>
      <color indexed="12"/>
      <name val="Arial"/>
      <family val="2"/>
    </font>
    <font>
      <i/>
      <sz val="8"/>
      <name val="Arial"/>
      <family val="2"/>
    </font>
    <font>
      <i/>
      <sz val="8"/>
      <color indexed="10"/>
      <name val="Arial"/>
      <family val="2"/>
    </font>
    <font>
      <sz val="9"/>
      <color indexed="8"/>
      <name val="Verdana"/>
      <family val="2"/>
    </font>
    <font>
      <b/>
      <sz val="9"/>
      <name val="Verdana"/>
      <family val="2"/>
    </font>
    <font>
      <i/>
      <sz val="7"/>
      <color indexed="8"/>
      <name val="Arial"/>
      <family val="2"/>
    </font>
    <font>
      <sz val="12"/>
      <color indexed="10"/>
      <name val="Arial"/>
      <family val="2"/>
    </font>
    <font>
      <b/>
      <u/>
      <sz val="10"/>
      <color indexed="10"/>
      <name val="Arial"/>
      <family val="2"/>
    </font>
    <font>
      <b/>
      <sz val="50"/>
      <color theme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30"/>
      <color theme="0"/>
      <name val="Arial"/>
      <family val="2"/>
    </font>
    <font>
      <b/>
      <sz val="24"/>
      <color theme="0"/>
      <name val="Arial"/>
      <family val="2"/>
    </font>
    <font>
      <b/>
      <sz val="50"/>
      <color theme="0"/>
      <name val="Arial"/>
      <family val="2"/>
    </font>
    <font>
      <b/>
      <sz val="55"/>
      <color theme="0"/>
      <name val="Arial"/>
      <family val="2"/>
    </font>
    <font>
      <b/>
      <sz val="50"/>
      <color rgb="FFFECE00"/>
      <name val="Arial"/>
      <family val="2"/>
    </font>
    <font>
      <sz val="22"/>
      <color indexed="12"/>
      <name val="Arial"/>
      <family val="2"/>
    </font>
    <font>
      <b/>
      <sz val="12"/>
      <color rgb="FF0000FF"/>
      <name val="Arial"/>
      <family val="2"/>
    </font>
    <font>
      <b/>
      <sz val="20"/>
      <color indexed="12"/>
      <name val="Arial"/>
      <family val="2"/>
    </font>
    <font>
      <b/>
      <sz val="18"/>
      <color indexed="12"/>
      <name val="Arial"/>
      <family val="2"/>
    </font>
    <font>
      <b/>
      <sz val="24"/>
      <color indexed="10"/>
      <name val="Arial"/>
      <family val="2"/>
    </font>
    <font>
      <b/>
      <sz val="18"/>
      <color indexed="10"/>
      <name val="Arial"/>
      <family val="2"/>
    </font>
    <font>
      <b/>
      <sz val="22"/>
      <color indexed="12"/>
      <name val="Arial"/>
      <family val="2"/>
    </font>
    <font>
      <b/>
      <sz val="16"/>
      <color indexed="12"/>
      <name val="Arial"/>
      <family val="2"/>
    </font>
    <font>
      <b/>
      <sz val="11"/>
      <color rgb="FF993366"/>
      <name val="Arial"/>
      <family val="2"/>
    </font>
    <font>
      <b/>
      <sz val="16"/>
      <color indexed="10"/>
      <name val="Arial"/>
      <family val="2"/>
    </font>
    <font>
      <b/>
      <sz val="26"/>
      <color indexed="61"/>
      <name val="Arial"/>
      <family val="2"/>
    </font>
    <font>
      <b/>
      <sz val="26"/>
      <color indexed="12"/>
      <name val="Arial"/>
      <family val="2"/>
    </font>
    <font>
      <b/>
      <sz val="24"/>
      <color indexed="44"/>
      <name val="Arial"/>
      <family val="2"/>
    </font>
    <font>
      <b/>
      <sz val="22"/>
      <color indexed="10"/>
      <name val="Arial"/>
      <family val="2"/>
    </font>
    <font>
      <b/>
      <sz val="11"/>
      <color indexed="10"/>
      <name val="Arial"/>
      <family val="2"/>
    </font>
    <font>
      <b/>
      <sz val="10"/>
      <color rgb="FFA50021"/>
      <name val="Arial"/>
      <family val="2"/>
    </font>
    <font>
      <b/>
      <sz val="9"/>
      <color indexed="12"/>
      <name val="Arial"/>
      <family val="2"/>
    </font>
    <font>
      <b/>
      <sz val="11"/>
      <color rgb="FF0000FF"/>
      <name val="Arial"/>
      <family val="2"/>
    </font>
    <font>
      <b/>
      <sz val="36"/>
      <color indexed="10"/>
      <name val="Arial"/>
      <family val="2"/>
    </font>
    <font>
      <b/>
      <sz val="11"/>
      <color indexed="61"/>
      <name val="Arial"/>
      <family val="2"/>
    </font>
    <font>
      <b/>
      <sz val="11"/>
      <color indexed="20"/>
      <name val="Arial"/>
      <family val="2"/>
    </font>
    <font>
      <b/>
      <sz val="14"/>
      <color indexed="12"/>
      <name val="Arial"/>
      <family val="2"/>
    </font>
    <font>
      <b/>
      <sz val="12"/>
      <color rgb="FF993366"/>
      <name val="Arial"/>
      <family val="2"/>
    </font>
    <font>
      <b/>
      <sz val="12"/>
      <color indexed="4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003956"/>
      <name val="Arial"/>
      <family val="2"/>
    </font>
    <font>
      <sz val="10"/>
      <color rgb="FF003956"/>
      <name val="Arial"/>
      <family val="2"/>
    </font>
    <font>
      <b/>
      <sz val="20"/>
      <color theme="0"/>
      <name val="Arial"/>
      <family val="2"/>
    </font>
    <font>
      <b/>
      <sz val="26"/>
      <color theme="0"/>
      <name val="Arial"/>
      <family val="2"/>
    </font>
    <font>
      <sz val="26"/>
      <name val="Arial"/>
      <family val="2"/>
    </font>
    <font>
      <b/>
      <sz val="12"/>
      <color rgb="FF003956"/>
      <name val="Arial"/>
      <family val="2"/>
    </font>
    <font>
      <b/>
      <sz val="22"/>
      <color theme="0"/>
      <name val="Arial"/>
      <family val="2"/>
    </font>
    <font>
      <sz val="10"/>
      <color rgb="FF0000FF"/>
      <name val="Arial"/>
      <family val="2"/>
    </font>
    <font>
      <b/>
      <sz val="16"/>
      <color theme="0"/>
      <name val="Arial"/>
      <family val="2"/>
    </font>
    <font>
      <b/>
      <sz val="36"/>
      <color theme="0"/>
      <name val="Arial"/>
      <family val="2"/>
    </font>
    <font>
      <sz val="12"/>
      <color rgb="FF0000FF"/>
      <name val="Arial"/>
      <family val="2"/>
    </font>
    <font>
      <b/>
      <sz val="18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b/>
      <sz val="14"/>
      <color rgb="FF066686"/>
      <name val="Arial"/>
      <family val="2"/>
    </font>
    <font>
      <sz val="14"/>
      <color theme="9" tint="-0.249977111117893"/>
      <name val="Arial"/>
      <family val="2"/>
    </font>
    <font>
      <b/>
      <sz val="12"/>
      <color theme="0"/>
      <name val="Arial"/>
      <family val="2"/>
    </font>
    <font>
      <sz val="9"/>
      <color theme="0"/>
      <name val="Arial"/>
      <family val="2"/>
    </font>
    <font>
      <b/>
      <sz val="18"/>
      <color theme="0"/>
      <name val="Arial"/>
      <family val="2"/>
    </font>
    <font>
      <b/>
      <sz val="20"/>
      <color rgb="FF003956"/>
      <name val="Arial"/>
      <family val="2"/>
    </font>
    <font>
      <sz val="11"/>
      <color theme="1" tint="0.34998626667073579"/>
      <name val="Arial"/>
      <family val="2"/>
    </font>
    <font>
      <b/>
      <sz val="11"/>
      <color theme="0"/>
      <name val="Arial"/>
      <family val="2"/>
    </font>
    <font>
      <b/>
      <sz val="11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26"/>
      <color rgb="FF7DB51A"/>
      <name val="Arial"/>
      <family val="2"/>
    </font>
    <font>
      <b/>
      <sz val="24"/>
      <color rgb="FF7DB51A"/>
      <name val="Arial"/>
      <family val="2"/>
    </font>
    <font>
      <b/>
      <sz val="12"/>
      <color rgb="FF7DB51A"/>
      <name val="Arial"/>
      <family val="2"/>
    </font>
    <font>
      <sz val="10"/>
      <color rgb="FF7DB51A"/>
      <name val="Arial"/>
      <family val="2"/>
    </font>
    <font>
      <sz val="11"/>
      <color rgb="FF7DB51A"/>
      <name val="Arial"/>
      <family val="2"/>
    </font>
    <font>
      <b/>
      <sz val="26"/>
      <color theme="4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11"/>
      <color theme="4"/>
      <name val="Arial"/>
      <family val="2"/>
    </font>
    <font>
      <b/>
      <sz val="16"/>
      <color theme="4"/>
      <name val="Arial"/>
      <family val="2"/>
    </font>
    <font>
      <b/>
      <sz val="16"/>
      <color rgb="FF7DB51A"/>
      <name val="Arial"/>
      <family val="2"/>
    </font>
    <font>
      <sz val="10"/>
      <color theme="1" tint="0.34998626667073579"/>
      <name val="Arial"/>
      <family val="2"/>
    </font>
    <font>
      <sz val="11"/>
      <color theme="0"/>
      <name val="Arial"/>
      <family val="2"/>
    </font>
    <font>
      <sz val="12"/>
      <color rgb="FF003956"/>
      <name val="Arial"/>
      <family val="2"/>
    </font>
    <font>
      <b/>
      <sz val="9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E30BC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i/>
      <sz val="10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956"/>
        <bgColor indexed="64"/>
      </patternFill>
    </fill>
    <fill>
      <patternFill patternType="solid">
        <fgColor rgb="FFA94B11"/>
        <bgColor indexed="64"/>
      </patternFill>
    </fill>
    <fill>
      <patternFill patternType="solid">
        <fgColor rgb="FFE30B34"/>
        <bgColor indexed="64"/>
      </patternFill>
    </fill>
    <fill>
      <patternFill patternType="solid">
        <fgColor rgb="FF7DB51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66686"/>
      </left>
      <right/>
      <top style="medium">
        <color rgb="FF066686"/>
      </top>
      <bottom/>
      <diagonal/>
    </border>
    <border>
      <left/>
      <right/>
      <top style="medium">
        <color rgb="FF066686"/>
      </top>
      <bottom/>
      <diagonal/>
    </border>
    <border>
      <left/>
      <right style="medium">
        <color rgb="FF066686"/>
      </right>
      <top style="medium">
        <color rgb="FF066686"/>
      </top>
      <bottom/>
      <diagonal/>
    </border>
    <border>
      <left style="medium">
        <color rgb="FF066686"/>
      </left>
      <right/>
      <top/>
      <bottom/>
      <diagonal/>
    </border>
    <border>
      <left/>
      <right style="medium">
        <color rgb="FF066686"/>
      </right>
      <top/>
      <bottom/>
      <diagonal/>
    </border>
    <border>
      <left style="medium">
        <color rgb="FF066686"/>
      </left>
      <right/>
      <top/>
      <bottom style="medium">
        <color rgb="FF066686"/>
      </bottom>
      <diagonal/>
    </border>
    <border>
      <left/>
      <right/>
      <top/>
      <bottom style="medium">
        <color rgb="FF066686"/>
      </bottom>
      <diagonal/>
    </border>
    <border>
      <left/>
      <right style="medium">
        <color rgb="FF066686"/>
      </right>
      <top/>
      <bottom style="medium">
        <color rgb="FF066686"/>
      </bottom>
      <diagonal/>
    </border>
    <border>
      <left/>
      <right/>
      <top/>
      <bottom style="thin">
        <color indexed="64"/>
      </bottom>
      <diagonal/>
    </border>
    <border>
      <left style="thick">
        <color rgb="FF066686"/>
      </left>
      <right/>
      <top/>
      <bottom style="thick">
        <color rgb="FF066686"/>
      </bottom>
      <diagonal/>
    </border>
    <border>
      <left/>
      <right/>
      <top/>
      <bottom style="thick">
        <color rgb="FF066686"/>
      </bottom>
      <diagonal/>
    </border>
    <border>
      <left style="medium">
        <color indexed="64"/>
      </left>
      <right style="medium">
        <color indexed="64"/>
      </right>
      <top style="medium">
        <color rgb="FF437585"/>
      </top>
      <bottom style="medium">
        <color rgb="FF437585"/>
      </bottom>
      <diagonal/>
    </border>
    <border>
      <left style="medium">
        <color indexed="64"/>
      </left>
      <right style="medium">
        <color indexed="64"/>
      </right>
      <top/>
      <bottom style="medium">
        <color rgb="FF43758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8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8" fillId="0" borderId="0" xfId="0" applyNumberFormat="1" applyFont="1"/>
    <xf numFmtId="0" fontId="3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2" fillId="0" borderId="0" xfId="0" applyFont="1"/>
    <xf numFmtId="4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3" fillId="0" borderId="0" xfId="0" applyFont="1"/>
    <xf numFmtId="0" fontId="12" fillId="2" borderId="0" xfId="0" applyFont="1" applyFill="1"/>
    <xf numFmtId="0" fontId="11" fillId="2" borderId="0" xfId="0" applyFont="1" applyFill="1"/>
    <xf numFmtId="0" fontId="1" fillId="0" borderId="0" xfId="0" applyFont="1"/>
    <xf numFmtId="0" fontId="2" fillId="0" borderId="0" xfId="2" applyFont="1"/>
    <xf numFmtId="3" fontId="15" fillId="4" borderId="1" xfId="2" applyNumberFormat="1" applyFont="1" applyFill="1" applyBorder="1" applyAlignment="1">
      <alignment horizontal="left"/>
    </xf>
    <xf numFmtId="3" fontId="15" fillId="4" borderId="2" xfId="2" applyNumberFormat="1" applyFont="1" applyFill="1" applyBorder="1" applyAlignment="1">
      <alignment horizontal="centerContinuous"/>
    </xf>
    <xf numFmtId="3" fontId="16" fillId="4" borderId="2" xfId="2" applyNumberFormat="1" applyFont="1" applyFill="1" applyBorder="1"/>
    <xf numFmtId="0" fontId="1" fillId="4" borderId="3" xfId="2" applyFill="1" applyBorder="1"/>
    <xf numFmtId="2" fontId="1" fillId="0" borderId="0" xfId="2" applyNumberFormat="1"/>
    <xf numFmtId="0" fontId="1" fillId="0" borderId="0" xfId="2"/>
    <xf numFmtId="3" fontId="16" fillId="4" borderId="4" xfId="2" applyNumberFormat="1" applyFont="1" applyFill="1" applyBorder="1"/>
    <xf numFmtId="3" fontId="1" fillId="4" borderId="5" xfId="2" applyNumberFormat="1" applyFill="1" applyBorder="1"/>
    <xf numFmtId="49" fontId="2" fillId="4" borderId="5" xfId="2" applyNumberFormat="1" applyFont="1" applyFill="1" applyBorder="1" applyAlignment="1">
      <alignment horizontal="centerContinuous"/>
    </xf>
    <xf numFmtId="0" fontId="2" fillId="4" borderId="6" xfId="2" applyFont="1" applyFill="1" applyBorder="1" applyAlignment="1">
      <alignment horizontal="centerContinuous"/>
    </xf>
    <xf numFmtId="3" fontId="16" fillId="0" borderId="0" xfId="2" applyNumberFormat="1" applyFont="1"/>
    <xf numFmtId="3" fontId="1" fillId="0" borderId="0" xfId="2" applyNumberFormat="1"/>
    <xf numFmtId="49" fontId="2" fillId="0" borderId="0" xfId="2" applyNumberFormat="1" applyFont="1" applyAlignment="1">
      <alignment horizontal="centerContinuous"/>
    </xf>
    <xf numFmtId="0" fontId="2" fillId="0" borderId="0" xfId="2" applyFont="1" applyAlignment="1">
      <alignment horizontal="centerContinuous"/>
    </xf>
    <xf numFmtId="3" fontId="15" fillId="4" borderId="7" xfId="2" applyNumberFormat="1" applyFont="1" applyFill="1" applyBorder="1" applyAlignment="1">
      <alignment horizontal="centerContinuous"/>
    </xf>
    <xf numFmtId="3" fontId="15" fillId="4" borderId="8" xfId="2" applyNumberFormat="1" applyFont="1" applyFill="1" applyBorder="1" applyAlignment="1">
      <alignment horizontal="centerContinuous"/>
    </xf>
    <xf numFmtId="3" fontId="15" fillId="4" borderId="9" xfId="2" applyNumberFormat="1" applyFont="1" applyFill="1" applyBorder="1" applyAlignment="1">
      <alignment horizontal="centerContinuous"/>
    </xf>
    <xf numFmtId="0" fontId="2" fillId="0" borderId="10" xfId="2" applyFont="1" applyBorder="1"/>
    <xf numFmtId="0" fontId="2" fillId="0" borderId="11" xfId="2" applyFont="1" applyBorder="1"/>
    <xf numFmtId="3" fontId="2" fillId="0" borderId="12" xfId="2" applyNumberFormat="1" applyFont="1" applyBorder="1"/>
    <xf numFmtId="0" fontId="4" fillId="0" borderId="13" xfId="2" applyFont="1" applyBorder="1"/>
    <xf numFmtId="0" fontId="1" fillId="0" borderId="14" xfId="2" applyBorder="1"/>
    <xf numFmtId="3" fontId="1" fillId="0" borderId="15" xfId="2" applyNumberFormat="1" applyBorder="1"/>
    <xf numFmtId="0" fontId="2" fillId="0" borderId="13" xfId="2" applyFont="1" applyBorder="1"/>
    <xf numFmtId="0" fontId="2" fillId="0" borderId="14" xfId="2" applyFont="1" applyBorder="1"/>
    <xf numFmtId="3" fontId="2" fillId="0" borderId="15" xfId="2" applyNumberFormat="1" applyFont="1" applyBorder="1"/>
    <xf numFmtId="10" fontId="2" fillId="0" borderId="15" xfId="1" applyNumberFormat="1" applyFont="1" applyBorder="1"/>
    <xf numFmtId="2" fontId="2" fillId="0" borderId="13" xfId="2" applyNumberFormat="1" applyFont="1" applyBorder="1"/>
    <xf numFmtId="2" fontId="2" fillId="0" borderId="14" xfId="2" applyNumberFormat="1" applyFont="1" applyBorder="1"/>
    <xf numFmtId="4" fontId="2" fillId="0" borderId="15" xfId="2" applyNumberFormat="1" applyFont="1" applyBorder="1"/>
    <xf numFmtId="3" fontId="2" fillId="0" borderId="0" xfId="2" applyNumberFormat="1" applyFont="1"/>
    <xf numFmtId="2" fontId="4" fillId="0" borderId="13" xfId="2" applyNumberFormat="1" applyFont="1" applyBorder="1"/>
    <xf numFmtId="2" fontId="1" fillId="0" borderId="14" xfId="2" applyNumberFormat="1" applyBorder="1"/>
    <xf numFmtId="4" fontId="1" fillId="0" borderId="15" xfId="2" applyNumberFormat="1" applyBorder="1"/>
    <xf numFmtId="2" fontId="4" fillId="0" borderId="16" xfId="2" applyNumberFormat="1" applyFont="1" applyBorder="1"/>
    <xf numFmtId="2" fontId="1" fillId="0" borderId="17" xfId="2" applyNumberFormat="1" applyBorder="1"/>
    <xf numFmtId="4" fontId="1" fillId="0" borderId="18" xfId="2" applyNumberFormat="1" applyBorder="1"/>
    <xf numFmtId="10" fontId="0" fillId="0" borderId="0" xfId="1" applyNumberFormat="1" applyFont="1"/>
    <xf numFmtId="10" fontId="1" fillId="5" borderId="0" xfId="2" applyNumberFormat="1" applyFill="1"/>
    <xf numFmtId="0" fontId="1" fillId="0" borderId="0" xfId="2" applyAlignment="1">
      <alignment horizontal="center"/>
    </xf>
    <xf numFmtId="0" fontId="18" fillId="5" borderId="18" xfId="2" applyFont="1" applyFill="1" applyBorder="1" applyAlignment="1">
      <alignment horizontal="center"/>
    </xf>
    <xf numFmtId="3" fontId="18" fillId="5" borderId="18" xfId="2" applyNumberFormat="1" applyFont="1" applyFill="1" applyBorder="1" applyAlignment="1">
      <alignment horizontal="center"/>
    </xf>
    <xf numFmtId="2" fontId="18" fillId="5" borderId="18" xfId="2" applyNumberFormat="1" applyFont="1" applyFill="1" applyBorder="1" applyAlignment="1">
      <alignment horizontal="center"/>
    </xf>
    <xf numFmtId="0" fontId="19" fillId="0" borderId="0" xfId="2" applyFont="1"/>
    <xf numFmtId="3" fontId="19" fillId="0" borderId="0" xfId="2" applyNumberFormat="1" applyFont="1"/>
    <xf numFmtId="10" fontId="2" fillId="0" borderId="19" xfId="2" applyNumberFormat="1" applyFont="1" applyBorder="1" applyAlignment="1">
      <alignment horizontal="right"/>
    </xf>
    <xf numFmtId="2" fontId="2" fillId="0" borderId="19" xfId="2" applyNumberFormat="1" applyFont="1" applyBorder="1"/>
    <xf numFmtId="2" fontId="1" fillId="0" borderId="19" xfId="2" applyNumberFormat="1" applyBorder="1"/>
    <xf numFmtId="2" fontId="1" fillId="0" borderId="20" xfId="2" applyNumberFormat="1" applyBorder="1"/>
    <xf numFmtId="10" fontId="0" fillId="6" borderId="0" xfId="1" applyNumberFormat="1" applyFont="1" applyFill="1"/>
    <xf numFmtId="10" fontId="0" fillId="0" borderId="0" xfId="1" applyNumberFormat="1" applyFont="1" applyAlignment="1">
      <alignment horizontal="center"/>
    </xf>
    <xf numFmtId="0" fontId="20" fillId="0" borderId="0" xfId="2" applyFont="1"/>
    <xf numFmtId="0" fontId="2" fillId="0" borderId="5" xfId="2" applyFont="1" applyBorder="1" applyAlignment="1">
      <alignment horizontal="center"/>
    </xf>
    <xf numFmtId="164" fontId="0" fillId="0" borderId="0" xfId="3" applyFont="1"/>
    <xf numFmtId="0" fontId="2" fillId="5" borderId="5" xfId="2" applyFont="1" applyFill="1" applyBorder="1" applyAlignment="1">
      <alignment horizontal="center"/>
    </xf>
    <xf numFmtId="0" fontId="4" fillId="0" borderId="16" xfId="2" applyFont="1" applyBorder="1"/>
    <xf numFmtId="0" fontId="1" fillId="0" borderId="17" xfId="2" applyBorder="1"/>
    <xf numFmtId="3" fontId="1" fillId="0" borderId="20" xfId="2" applyNumberFormat="1" applyBorder="1"/>
    <xf numFmtId="0" fontId="2" fillId="0" borderId="27" xfId="2" applyFont="1" applyBorder="1"/>
    <xf numFmtId="9" fontId="2" fillId="0" borderId="27" xfId="1" applyFont="1" applyBorder="1"/>
    <xf numFmtId="0" fontId="18" fillId="4" borderId="27" xfId="2" applyFont="1" applyFill="1" applyBorder="1" applyAlignment="1">
      <alignment horizontal="center"/>
    </xf>
    <xf numFmtId="3" fontId="18" fillId="4" borderId="27" xfId="2" applyNumberFormat="1" applyFont="1" applyFill="1" applyBorder="1" applyAlignment="1">
      <alignment horizontal="center"/>
    </xf>
    <xf numFmtId="2" fontId="18" fillId="4" borderId="27" xfId="2" applyNumberFormat="1" applyFont="1" applyFill="1" applyBorder="1" applyAlignment="1">
      <alignment horizontal="center"/>
    </xf>
    <xf numFmtId="3" fontId="1" fillId="0" borderId="19" xfId="2" applyNumberFormat="1" applyBorder="1" applyAlignment="1">
      <alignment horizontal="right" vertical="center"/>
    </xf>
    <xf numFmtId="2" fontId="2" fillId="0" borderId="16" xfId="2" applyNumberFormat="1" applyFont="1" applyBorder="1"/>
    <xf numFmtId="2" fontId="2" fillId="0" borderId="17" xfId="2" applyNumberFormat="1" applyFont="1" applyBorder="1"/>
    <xf numFmtId="2" fontId="1" fillId="0" borderId="20" xfId="2" applyNumberFormat="1" applyBorder="1" applyAlignment="1">
      <alignment horizontal="right" vertical="center"/>
    </xf>
    <xf numFmtId="4" fontId="1" fillId="0" borderId="0" xfId="2" applyNumberFormat="1"/>
    <xf numFmtId="2" fontId="1" fillId="4" borderId="28" xfId="2" applyNumberFormat="1" applyFill="1" applyBorder="1" applyAlignment="1">
      <alignment horizontal="center" vertical="center"/>
    </xf>
    <xf numFmtId="165" fontId="0" fillId="0" borderId="0" xfId="3" applyNumberFormat="1" applyFont="1"/>
    <xf numFmtId="3" fontId="1" fillId="0" borderId="2" xfId="2" applyNumberFormat="1" applyBorder="1" applyAlignment="1">
      <alignment horizontal="right" vertical="center"/>
    </xf>
    <xf numFmtId="0" fontId="21" fillId="0" borderId="0" xfId="2" applyFont="1"/>
    <xf numFmtId="0" fontId="19" fillId="0" borderId="27" xfId="2" applyFont="1" applyBorder="1"/>
    <xf numFmtId="0" fontId="1" fillId="0" borderId="9" xfId="2" applyBorder="1"/>
    <xf numFmtId="3" fontId="18" fillId="0" borderId="27" xfId="2" applyNumberFormat="1" applyFont="1" applyBorder="1" applyAlignment="1">
      <alignment horizontal="center"/>
    </xf>
    <xf numFmtId="3" fontId="18" fillId="6" borderId="27" xfId="2" applyNumberFormat="1" applyFont="1" applyFill="1" applyBorder="1" applyAlignment="1">
      <alignment horizontal="center"/>
    </xf>
    <xf numFmtId="3" fontId="2" fillId="0" borderId="12" xfId="2" applyNumberFormat="1" applyFont="1" applyBorder="1" applyAlignment="1">
      <alignment horizontal="right" vertical="center"/>
    </xf>
    <xf numFmtId="3" fontId="2" fillId="0" borderId="19" xfId="2" applyNumberFormat="1" applyFont="1" applyBorder="1" applyAlignment="1">
      <alignment horizontal="right" vertical="center"/>
    </xf>
    <xf numFmtId="10" fontId="2" fillId="0" borderId="19" xfId="2" applyNumberFormat="1" applyFont="1" applyBorder="1" applyAlignment="1">
      <alignment horizontal="right" vertical="center"/>
    </xf>
    <xf numFmtId="2" fontId="2" fillId="0" borderId="19" xfId="2" applyNumberFormat="1" applyFont="1" applyBorder="1" applyAlignment="1">
      <alignment horizontal="right" vertical="center"/>
    </xf>
    <xf numFmtId="2" fontId="1" fillId="0" borderId="19" xfId="2" applyNumberFormat="1" applyBorder="1" applyAlignment="1">
      <alignment horizontal="right" vertical="center"/>
    </xf>
    <xf numFmtId="0" fontId="22" fillId="0" borderId="0" xfId="2" applyFont="1"/>
    <xf numFmtId="3" fontId="19" fillId="5" borderId="0" xfId="2" applyNumberFormat="1" applyFont="1" applyFill="1"/>
    <xf numFmtId="3" fontId="1" fillId="0" borderId="0" xfId="2" applyNumberFormat="1" applyAlignment="1">
      <alignment horizontal="center" vertical="center"/>
    </xf>
    <xf numFmtId="0" fontId="2" fillId="0" borderId="29" xfId="2" applyFont="1" applyBorder="1"/>
    <xf numFmtId="10" fontId="2" fillId="0" borderId="0" xfId="1" applyNumberFormat="1" applyFont="1"/>
    <xf numFmtId="10" fontId="1" fillId="0" borderId="0" xfId="2" applyNumberFormat="1" applyAlignment="1">
      <alignment horizontal="center" vertical="center"/>
    </xf>
    <xf numFmtId="4" fontId="2" fillId="0" borderId="0" xfId="2" applyNumberFormat="1" applyFont="1"/>
    <xf numFmtId="2" fontId="1" fillId="0" borderId="0" xfId="2" applyNumberFormat="1" applyAlignment="1">
      <alignment horizontal="center" vertical="center"/>
    </xf>
    <xf numFmtId="10" fontId="19" fillId="5" borderId="15" xfId="1" applyNumberFormat="1" applyFont="1" applyFill="1" applyBorder="1"/>
    <xf numFmtId="10" fontId="19" fillId="5" borderId="20" xfId="1" applyNumberFormat="1" applyFont="1" applyFill="1" applyBorder="1"/>
    <xf numFmtId="10" fontId="23" fillId="0" borderId="0" xfId="2" applyNumberFormat="1" applyFont="1"/>
    <xf numFmtId="4" fontId="23" fillId="4" borderId="30" xfId="2" applyNumberFormat="1" applyFont="1" applyFill="1" applyBorder="1"/>
    <xf numFmtId="0" fontId="11" fillId="0" borderId="0" xfId="2" applyFont="1" applyAlignment="1">
      <alignment horizontal="center"/>
    </xf>
    <xf numFmtId="2" fontId="2" fillId="0" borderId="0" xfId="2" applyNumberFormat="1" applyFont="1"/>
    <xf numFmtId="3" fontId="18" fillId="0" borderId="0" xfId="2" applyNumberFormat="1" applyFont="1" applyAlignment="1">
      <alignment horizontal="center"/>
    </xf>
    <xf numFmtId="4" fontId="23" fillId="4" borderId="31" xfId="2" applyNumberFormat="1" applyFont="1" applyFill="1" applyBorder="1"/>
    <xf numFmtId="10" fontId="2" fillId="6" borderId="15" xfId="1" applyNumberFormat="1" applyFont="1" applyFill="1" applyBorder="1"/>
    <xf numFmtId="4" fontId="19" fillId="0" borderId="0" xfId="2" applyNumberFormat="1" applyFont="1"/>
    <xf numFmtId="0" fontId="2" fillId="0" borderId="0" xfId="2" applyFont="1" applyAlignment="1">
      <alignment horizontal="center"/>
    </xf>
    <xf numFmtId="3" fontId="2" fillId="5" borderId="0" xfId="2" applyNumberFormat="1" applyFont="1" applyFill="1"/>
    <xf numFmtId="3" fontId="19" fillId="0" borderId="0" xfId="2" applyNumberFormat="1" applyFont="1" applyAlignment="1">
      <alignment horizontal="center"/>
    </xf>
    <xf numFmtId="10" fontId="2" fillId="5" borderId="15" xfId="1" applyNumberFormat="1" applyFont="1" applyFill="1" applyBorder="1"/>
    <xf numFmtId="10" fontId="2" fillId="5" borderId="20" xfId="1" applyNumberFormat="1" applyFont="1" applyFill="1" applyBorder="1"/>
    <xf numFmtId="3" fontId="18" fillId="0" borderId="0" xfId="2" applyNumberFormat="1" applyFont="1"/>
    <xf numFmtId="3" fontId="18" fillId="0" borderId="0" xfId="2" applyNumberFormat="1" applyFont="1" applyAlignment="1">
      <alignment horizontal="center" wrapText="1"/>
    </xf>
    <xf numFmtId="0" fontId="1" fillId="0" borderId="10" xfId="2" applyBorder="1"/>
    <xf numFmtId="3" fontId="1" fillId="0" borderId="12" xfId="2" applyNumberFormat="1" applyBorder="1" applyAlignment="1">
      <alignment horizontal="center" vertical="center"/>
    </xf>
    <xf numFmtId="3" fontId="2" fillId="0" borderId="14" xfId="2" applyNumberFormat="1" applyFont="1" applyBorder="1" applyAlignment="1">
      <alignment horizontal="center" vertical="center"/>
    </xf>
    <xf numFmtId="0" fontId="1" fillId="0" borderId="13" xfId="2" applyBorder="1"/>
    <xf numFmtId="3" fontId="1" fillId="0" borderId="19" xfId="2" applyNumberFormat="1" applyBorder="1" applyAlignment="1">
      <alignment horizontal="center" vertical="center"/>
    </xf>
    <xf numFmtId="2" fontId="1" fillId="0" borderId="16" xfId="2" applyNumberFormat="1" applyBorder="1"/>
    <xf numFmtId="2" fontId="1" fillId="0" borderId="20" xfId="2" applyNumberFormat="1" applyBorder="1" applyAlignment="1">
      <alignment horizontal="center" vertical="center"/>
    </xf>
    <xf numFmtId="0" fontId="1" fillId="5" borderId="0" xfId="2" applyFill="1"/>
    <xf numFmtId="0" fontId="19" fillId="5" borderId="32" xfId="2" applyFont="1" applyFill="1" applyBorder="1"/>
    <xf numFmtId="0" fontId="1" fillId="0" borderId="32" xfId="2" applyBorder="1"/>
    <xf numFmtId="10" fontId="0" fillId="0" borderId="32" xfId="1" applyNumberFormat="1" applyFont="1" applyBorder="1"/>
    <xf numFmtId="0" fontId="19" fillId="0" borderId="32" xfId="2" applyFont="1" applyBorder="1"/>
    <xf numFmtId="0" fontId="1" fillId="0" borderId="33" xfId="2" applyBorder="1"/>
    <xf numFmtId="3" fontId="16" fillId="4" borderId="0" xfId="2" applyNumberFormat="1" applyFont="1" applyFill="1" applyAlignment="1">
      <alignment horizontal="center"/>
    </xf>
    <xf numFmtId="4" fontId="2" fillId="0" borderId="18" xfId="2" applyNumberFormat="1" applyFont="1" applyBorder="1"/>
    <xf numFmtId="0" fontId="2" fillId="5" borderId="6" xfId="2" applyFont="1" applyFill="1" applyBorder="1" applyAlignment="1">
      <alignment horizontal="center"/>
    </xf>
    <xf numFmtId="3" fontId="18" fillId="5" borderId="27" xfId="2" applyNumberFormat="1" applyFont="1" applyFill="1" applyBorder="1" applyAlignment="1">
      <alignment horizontal="center"/>
    </xf>
    <xf numFmtId="0" fontId="19" fillId="0" borderId="12" xfId="2" applyFont="1" applyBorder="1"/>
    <xf numFmtId="9" fontId="1" fillId="0" borderId="15" xfId="1" applyBorder="1"/>
    <xf numFmtId="0" fontId="19" fillId="0" borderId="19" xfId="2" applyFont="1" applyBorder="1"/>
    <xf numFmtId="0" fontId="19" fillId="0" borderId="20" xfId="2" applyFont="1" applyBorder="1"/>
    <xf numFmtId="9" fontId="1" fillId="0" borderId="20" xfId="1" applyBorder="1"/>
    <xf numFmtId="0" fontId="21" fillId="5" borderId="0" xfId="2" applyFont="1" applyFill="1"/>
    <xf numFmtId="3" fontId="21" fillId="5" borderId="0" xfId="2" applyNumberFormat="1" applyFont="1" applyFill="1"/>
    <xf numFmtId="10" fontId="19" fillId="5" borderId="0" xfId="2" applyNumberFormat="1" applyFont="1" applyFill="1"/>
    <xf numFmtId="4" fontId="19" fillId="5" borderId="0" xfId="2" applyNumberFormat="1" applyFont="1" applyFill="1"/>
    <xf numFmtId="4" fontId="21" fillId="5" borderId="0" xfId="2" applyNumberFormat="1" applyFont="1" applyFill="1"/>
    <xf numFmtId="0" fontId="19" fillId="5" borderId="0" xfId="2" applyFont="1" applyFill="1"/>
    <xf numFmtId="9" fontId="21" fillId="5" borderId="0" xfId="1" applyFont="1" applyFill="1"/>
    <xf numFmtId="9" fontId="21" fillId="5" borderId="0" xfId="2" applyNumberFormat="1" applyFont="1" applyFill="1"/>
    <xf numFmtId="0" fontId="2" fillId="0" borderId="5" xfId="2" applyFont="1" applyBorder="1"/>
    <xf numFmtId="0" fontId="1" fillId="0" borderId="28" xfId="2" applyBorder="1" applyAlignment="1">
      <alignment horizontal="left" vertical="center" wrapText="1"/>
    </xf>
    <xf numFmtId="10" fontId="1" fillId="0" borderId="28" xfId="2" applyNumberFormat="1" applyBorder="1" applyAlignment="1">
      <alignment horizontal="center" vertical="center"/>
    </xf>
    <xf numFmtId="0" fontId="24" fillId="0" borderId="0" xfId="2" applyFont="1" applyAlignment="1">
      <alignment wrapText="1"/>
    </xf>
    <xf numFmtId="10" fontId="24" fillId="0" borderId="0" xfId="2" applyNumberFormat="1" applyFont="1" applyAlignment="1">
      <alignment horizontal="center" wrapText="1"/>
    </xf>
    <xf numFmtId="10" fontId="2" fillId="0" borderId="27" xfId="1" applyNumberFormat="1" applyFont="1" applyBorder="1" applyAlignment="1">
      <alignment horizontal="center"/>
    </xf>
    <xf numFmtId="10" fontId="1" fillId="0" borderId="0" xfId="2" applyNumberFormat="1"/>
    <xf numFmtId="0" fontId="18" fillId="4" borderId="32" xfId="2" applyFont="1" applyFill="1" applyBorder="1" applyAlignment="1">
      <alignment horizontal="center"/>
    </xf>
    <xf numFmtId="0" fontId="1" fillId="0" borderId="26" xfId="2" applyBorder="1"/>
    <xf numFmtId="0" fontId="1" fillId="0" borderId="0" xfId="2" applyAlignment="1">
      <alignment horizontal="left" vertical="center" wrapText="1"/>
    </xf>
    <xf numFmtId="10" fontId="1" fillId="0" borderId="0" xfId="1" applyNumberFormat="1"/>
    <xf numFmtId="3" fontId="1" fillId="6" borderId="12" xfId="2" applyNumberFormat="1" applyFill="1" applyBorder="1"/>
    <xf numFmtId="3" fontId="1" fillId="6" borderId="15" xfId="2" applyNumberFormat="1" applyFill="1" applyBorder="1"/>
    <xf numFmtId="3" fontId="1" fillId="6" borderId="15" xfId="2" applyNumberFormat="1" applyFill="1" applyBorder="1" applyAlignment="1">
      <alignment horizontal="center"/>
    </xf>
    <xf numFmtId="3" fontId="1" fillId="6" borderId="19" xfId="2" applyNumberFormat="1" applyFill="1" applyBorder="1"/>
    <xf numFmtId="3" fontId="1" fillId="6" borderId="19" xfId="2" applyNumberFormat="1" applyFill="1" applyBorder="1" applyAlignment="1">
      <alignment horizontal="center"/>
    </xf>
    <xf numFmtId="3" fontId="1" fillId="6" borderId="13" xfId="2" applyNumberFormat="1" applyFill="1" applyBorder="1"/>
    <xf numFmtId="3" fontId="1" fillId="6" borderId="38" xfId="2" applyNumberFormat="1" applyFill="1" applyBorder="1" applyAlignment="1">
      <alignment horizontal="center"/>
    </xf>
    <xf numFmtId="3" fontId="1" fillId="6" borderId="39" xfId="2" applyNumberFormat="1" applyFill="1" applyBorder="1"/>
    <xf numFmtId="3" fontId="1" fillId="0" borderId="38" xfId="2" applyNumberFormat="1" applyBorder="1" applyAlignment="1">
      <alignment horizontal="center"/>
    </xf>
    <xf numFmtId="3" fontId="1" fillId="6" borderId="16" xfId="2" applyNumberFormat="1" applyFill="1" applyBorder="1"/>
    <xf numFmtId="3" fontId="1" fillId="0" borderId="20" xfId="2" applyNumberFormat="1" applyBorder="1" applyAlignment="1">
      <alignment horizontal="center"/>
    </xf>
    <xf numFmtId="3" fontId="25" fillId="0" borderId="40" xfId="2" applyNumberFormat="1" applyFont="1" applyBorder="1" applyAlignment="1">
      <alignment horizontal="center" vertical="center" wrapText="1"/>
    </xf>
    <xf numFmtId="3" fontId="2" fillId="6" borderId="20" xfId="2" applyNumberFormat="1" applyFont="1" applyFill="1" applyBorder="1"/>
    <xf numFmtId="17" fontId="18" fillId="4" borderId="27" xfId="2" applyNumberFormat="1" applyFont="1" applyFill="1" applyBorder="1" applyAlignment="1">
      <alignment horizontal="center"/>
    </xf>
    <xf numFmtId="10" fontId="1" fillId="6" borderId="15" xfId="1" applyNumberFormat="1" applyFill="1" applyBorder="1"/>
    <xf numFmtId="3" fontId="1" fillId="6" borderId="41" xfId="2" applyNumberFormat="1" applyFill="1" applyBorder="1"/>
    <xf numFmtId="3" fontId="26" fillId="0" borderId="18" xfId="2" applyNumberFormat="1" applyFont="1" applyBorder="1"/>
    <xf numFmtId="10" fontId="2" fillId="6" borderId="20" xfId="1" applyNumberFormat="1" applyFont="1" applyFill="1" applyBorder="1"/>
    <xf numFmtId="3" fontId="2" fillId="0" borderId="18" xfId="2" applyNumberFormat="1" applyFont="1" applyBorder="1"/>
    <xf numFmtId="0" fontId="27" fillId="0" borderId="27" xfId="2" applyFont="1" applyBorder="1" applyAlignment="1">
      <alignment horizontal="left"/>
    </xf>
    <xf numFmtId="17" fontId="18" fillId="5" borderId="27" xfId="2" applyNumberFormat="1" applyFont="1" applyFill="1" applyBorder="1" applyAlignment="1">
      <alignment horizontal="center"/>
    </xf>
    <xf numFmtId="10" fontId="1" fillId="5" borderId="15" xfId="1" applyNumberFormat="1" applyFill="1" applyBorder="1"/>
    <xf numFmtId="10" fontId="2" fillId="5" borderId="18" xfId="1" applyNumberFormat="1" applyFont="1" applyFill="1" applyBorder="1"/>
    <xf numFmtId="3" fontId="28" fillId="0" borderId="15" xfId="2" applyNumberFormat="1" applyFont="1" applyBorder="1"/>
    <xf numFmtId="3" fontId="2" fillId="6" borderId="15" xfId="2" applyNumberFormat="1" applyFont="1" applyFill="1" applyBorder="1"/>
    <xf numFmtId="3" fontId="26" fillId="0" borderId="15" xfId="2" applyNumberFormat="1" applyFont="1" applyBorder="1"/>
    <xf numFmtId="3" fontId="2" fillId="6" borderId="41" xfId="2" applyNumberFormat="1" applyFont="1" applyFill="1" applyBorder="1"/>
    <xf numFmtId="0" fontId="29" fillId="0" borderId="0" xfId="2" applyFont="1"/>
    <xf numFmtId="0" fontId="30" fillId="0" borderId="0" xfId="2" applyFont="1"/>
    <xf numFmtId="0" fontId="19" fillId="5" borderId="27" xfId="2" applyFont="1" applyFill="1" applyBorder="1"/>
    <xf numFmtId="9" fontId="19" fillId="5" borderId="27" xfId="1" applyFont="1" applyFill="1" applyBorder="1"/>
    <xf numFmtId="10" fontId="19" fillId="5" borderId="27" xfId="2" applyNumberFormat="1" applyFont="1" applyFill="1" applyBorder="1"/>
    <xf numFmtId="3" fontId="15" fillId="4" borderId="0" xfId="2" applyNumberFormat="1" applyFont="1" applyFill="1" applyAlignment="1">
      <alignment horizontal="center"/>
    </xf>
    <xf numFmtId="0" fontId="31" fillId="0" borderId="5" xfId="2" applyFont="1" applyBorder="1" applyAlignment="1">
      <alignment horizontal="center"/>
    </xf>
    <xf numFmtId="0" fontId="1" fillId="0" borderId="12" xfId="2" applyBorder="1"/>
    <xf numFmtId="0" fontId="1" fillId="0" borderId="19" xfId="2" applyBorder="1"/>
    <xf numFmtId="0" fontId="2" fillId="0" borderId="20" xfId="2" applyFont="1" applyBorder="1"/>
    <xf numFmtId="0" fontId="33" fillId="0" borderId="0" xfId="2" applyFont="1"/>
    <xf numFmtId="0" fontId="32" fillId="0" borderId="0" xfId="2" applyFont="1"/>
    <xf numFmtId="4" fontId="32" fillId="0" borderId="0" xfId="2" applyNumberFormat="1" applyFont="1"/>
    <xf numFmtId="4" fontId="1" fillId="0" borderId="15" xfId="1" applyNumberFormat="1" applyBorder="1"/>
    <xf numFmtId="4" fontId="2" fillId="0" borderId="18" xfId="1" applyNumberFormat="1" applyFont="1" applyBorder="1"/>
    <xf numFmtId="9" fontId="19" fillId="5" borderId="18" xfId="1" applyFont="1" applyFill="1" applyBorder="1"/>
    <xf numFmtId="9" fontId="2" fillId="5" borderId="27" xfId="2" applyNumberFormat="1" applyFont="1" applyFill="1" applyBorder="1"/>
    <xf numFmtId="0" fontId="2" fillId="0" borderId="7" xfId="2" applyFont="1" applyBorder="1"/>
    <xf numFmtId="3" fontId="2" fillId="0" borderId="0" xfId="2" applyNumberFormat="1" applyFont="1" applyAlignment="1">
      <alignment horizontal="right"/>
    </xf>
    <xf numFmtId="0" fontId="17" fillId="0" borderId="7" xfId="2" applyFont="1" applyBorder="1" applyAlignment="1">
      <alignment horizontal="center"/>
    </xf>
    <xf numFmtId="0" fontId="17" fillId="0" borderId="8" xfId="2" applyFont="1" applyBorder="1" applyAlignment="1">
      <alignment horizontal="center"/>
    </xf>
    <xf numFmtId="0" fontId="17" fillId="0" borderId="3" xfId="2" applyFont="1" applyBorder="1" applyAlignment="1">
      <alignment horizontal="center"/>
    </xf>
    <xf numFmtId="4" fontId="1" fillId="0" borderId="10" xfId="1" applyNumberFormat="1" applyBorder="1"/>
    <xf numFmtId="4" fontId="1" fillId="0" borderId="42" xfId="1" applyNumberFormat="1" applyBorder="1"/>
    <xf numFmtId="4" fontId="21" fillId="0" borderId="0" xfId="2" applyNumberFormat="1" applyFont="1"/>
    <xf numFmtId="4" fontId="2" fillId="0" borderId="15" xfId="1" applyNumberFormat="1" applyFont="1" applyBorder="1"/>
    <xf numFmtId="4" fontId="2" fillId="0" borderId="20" xfId="1" applyNumberFormat="1" applyFont="1" applyBorder="1"/>
    <xf numFmtId="4" fontId="1" fillId="0" borderId="28" xfId="2" applyNumberFormat="1" applyBorder="1" applyAlignment="1">
      <alignment horizontal="right" vertical="center"/>
    </xf>
    <xf numFmtId="4" fontId="2" fillId="0" borderId="20" xfId="2" applyNumberFormat="1" applyFont="1" applyBorder="1" applyAlignment="1">
      <alignment horizontal="right" vertical="center"/>
    </xf>
    <xf numFmtId="3" fontId="15" fillId="0" borderId="0" xfId="2" applyNumberFormat="1" applyFont="1" applyAlignment="1">
      <alignment horizontal="center"/>
    </xf>
    <xf numFmtId="0" fontId="19" fillId="0" borderId="0" xfId="2" applyFont="1" applyAlignment="1">
      <alignment horizontal="center"/>
    </xf>
    <xf numFmtId="1" fontId="18" fillId="4" borderId="27" xfId="2" applyNumberFormat="1" applyFont="1" applyFill="1" applyBorder="1" applyAlignment="1">
      <alignment horizontal="center" vertical="center" wrapText="1"/>
    </xf>
    <xf numFmtId="10" fontId="1" fillId="6" borderId="12" xfId="1" applyNumberFormat="1" applyFill="1" applyBorder="1"/>
    <xf numFmtId="3" fontId="1" fillId="0" borderId="19" xfId="2" applyNumberFormat="1" applyBorder="1"/>
    <xf numFmtId="10" fontId="1" fillId="6" borderId="19" xfId="1" applyNumberFormat="1" applyFill="1" applyBorder="1"/>
    <xf numFmtId="3" fontId="2" fillId="0" borderId="20" xfId="2" applyNumberFormat="1" applyFont="1" applyBorder="1"/>
    <xf numFmtId="10" fontId="2" fillId="0" borderId="20" xfId="1" applyNumberFormat="1" applyFont="1" applyBorder="1"/>
    <xf numFmtId="0" fontId="31" fillId="0" borderId="37" xfId="2" applyFont="1" applyBorder="1" applyAlignment="1">
      <alignment horizontal="center"/>
    </xf>
    <xf numFmtId="0" fontId="1" fillId="0" borderId="0" xfId="2" applyAlignment="1">
      <alignment vertical="center"/>
    </xf>
    <xf numFmtId="0" fontId="31" fillId="0" borderId="6" xfId="2" applyFont="1" applyBorder="1" applyAlignment="1">
      <alignment horizontal="center"/>
    </xf>
    <xf numFmtId="1" fontId="18" fillId="4" borderId="41" xfId="2" applyNumberFormat="1" applyFont="1" applyFill="1" applyBorder="1" applyAlignment="1">
      <alignment horizontal="center" vertical="center"/>
    </xf>
    <xf numFmtId="3" fontId="1" fillId="0" borderId="12" xfId="2" applyNumberFormat="1" applyBorder="1" applyAlignment="1">
      <alignment vertical="center"/>
    </xf>
    <xf numFmtId="3" fontId="1" fillId="6" borderId="12" xfId="2" applyNumberFormat="1" applyFill="1" applyBorder="1" applyAlignment="1">
      <alignment vertical="center"/>
    </xf>
    <xf numFmtId="3" fontId="1" fillId="6" borderId="19" xfId="2" applyNumberFormat="1" applyFill="1" applyBorder="1" applyAlignment="1">
      <alignment vertical="center"/>
    </xf>
    <xf numFmtId="0" fontId="1" fillId="0" borderId="20" xfId="2" applyBorder="1"/>
    <xf numFmtId="10" fontId="1" fillId="6" borderId="20" xfId="1" applyNumberFormat="1" applyFill="1" applyBorder="1" applyAlignment="1">
      <alignment vertical="center"/>
    </xf>
    <xf numFmtId="3" fontId="2" fillId="6" borderId="19" xfId="2" applyNumberFormat="1" applyFont="1" applyFill="1" applyBorder="1" applyAlignment="1">
      <alignment vertical="center"/>
    </xf>
    <xf numFmtId="3" fontId="5" fillId="0" borderId="0" xfId="2" applyNumberFormat="1" applyFont="1" applyAlignment="1">
      <alignment horizontal="right" vertical="center"/>
    </xf>
    <xf numFmtId="166" fontId="1" fillId="0" borderId="0" xfId="2" applyNumberFormat="1"/>
    <xf numFmtId="0" fontId="34" fillId="0" borderId="0" xfId="2" applyFont="1"/>
    <xf numFmtId="10" fontId="7" fillId="0" borderId="0" xfId="2" applyNumberFormat="1" applyFont="1" applyAlignment="1">
      <alignment horizontal="center"/>
    </xf>
    <xf numFmtId="10" fontId="35" fillId="0" borderId="0" xfId="2" applyNumberFormat="1" applyFont="1" applyAlignment="1">
      <alignment horizontal="center"/>
    </xf>
    <xf numFmtId="0" fontId="23" fillId="0" borderId="0" xfId="2" applyFont="1" applyAlignment="1">
      <alignment wrapText="1"/>
    </xf>
    <xf numFmtId="0" fontId="23" fillId="0" borderId="0" xfId="2" applyFont="1" applyAlignment="1">
      <alignment horizontal="center" wrapText="1"/>
    </xf>
    <xf numFmtId="0" fontId="8" fillId="0" borderId="1" xfId="2" applyFont="1" applyBorder="1" applyAlignment="1">
      <alignment horizontal="centerContinuous"/>
    </xf>
    <xf numFmtId="0" fontId="1" fillId="0" borderId="2" xfId="2" applyBorder="1" applyAlignment="1">
      <alignment horizontal="centerContinuous"/>
    </xf>
    <xf numFmtId="0" fontId="1" fillId="0" borderId="3" xfId="2" applyBorder="1" applyAlignment="1">
      <alignment horizontal="centerContinuous"/>
    </xf>
    <xf numFmtId="0" fontId="1" fillId="0" borderId="4" xfId="2" applyBorder="1" applyAlignment="1">
      <alignment horizontal="centerContinuous"/>
    </xf>
    <xf numFmtId="0" fontId="1" fillId="0" borderId="5" xfId="2" applyBorder="1" applyAlignment="1">
      <alignment horizontal="centerContinuous"/>
    </xf>
    <xf numFmtId="0" fontId="21" fillId="0" borderId="0" xfId="2" applyFont="1" applyAlignment="1">
      <alignment horizontal="centerContinuous"/>
    </xf>
    <xf numFmtId="0" fontId="1" fillId="0" borderId="1" xfId="2" applyBorder="1" applyAlignment="1">
      <alignment horizontal="left"/>
    </xf>
    <xf numFmtId="0" fontId="1" fillId="0" borderId="37" xfId="2" applyBorder="1"/>
    <xf numFmtId="0" fontId="1" fillId="0" borderId="4" xfId="2" applyBorder="1"/>
    <xf numFmtId="0" fontId="1" fillId="0" borderId="5" xfId="2" applyBorder="1"/>
    <xf numFmtId="0" fontId="1" fillId="0" borderId="6" xfId="2" applyBorder="1"/>
    <xf numFmtId="0" fontId="22" fillId="0" borderId="26" xfId="2" applyFont="1" applyBorder="1" applyAlignment="1">
      <alignment horizontal="left"/>
    </xf>
    <xf numFmtId="0" fontId="38" fillId="0" borderId="0" xfId="2" applyFont="1" applyAlignment="1">
      <alignment horizontal="left"/>
    </xf>
    <xf numFmtId="0" fontId="21" fillId="0" borderId="1" xfId="2" applyFont="1" applyBorder="1"/>
    <xf numFmtId="0" fontId="21" fillId="0" borderId="2" xfId="2" applyFont="1" applyBorder="1"/>
    <xf numFmtId="0" fontId="1" fillId="0" borderId="3" xfId="2" applyBorder="1"/>
    <xf numFmtId="0" fontId="22" fillId="0" borderId="26" xfId="2" applyFont="1" applyBorder="1"/>
    <xf numFmtId="0" fontId="1" fillId="0" borderId="37" xfId="2" applyBorder="1" applyAlignment="1">
      <alignment horizontal="left" wrapText="1"/>
    </xf>
    <xf numFmtId="0" fontId="22" fillId="0" borderId="4" xfId="2" applyFont="1" applyBorder="1"/>
    <xf numFmtId="0" fontId="22" fillId="0" borderId="1" xfId="2" applyFont="1" applyBorder="1"/>
    <xf numFmtId="0" fontId="22" fillId="0" borderId="2" xfId="2" applyFont="1" applyBorder="1" applyAlignment="1">
      <alignment horizontal="center"/>
    </xf>
    <xf numFmtId="0" fontId="38" fillId="0" borderId="2" xfId="2" applyFont="1" applyBorder="1" applyAlignment="1">
      <alignment horizontal="center"/>
    </xf>
    <xf numFmtId="0" fontId="38" fillId="0" borderId="3" xfId="2" applyFont="1" applyBorder="1" applyAlignment="1">
      <alignment horizontal="center"/>
    </xf>
    <xf numFmtId="0" fontId="22" fillId="0" borderId="1" xfId="2" applyFont="1" applyBorder="1" applyAlignment="1">
      <alignment horizontal="center"/>
    </xf>
    <xf numFmtId="0" fontId="21" fillId="0" borderId="37" xfId="2" applyFont="1" applyBorder="1"/>
    <xf numFmtId="0" fontId="22" fillId="0" borderId="26" xfId="2" applyFont="1" applyBorder="1" applyAlignment="1">
      <alignment vertical="center" wrapText="1"/>
    </xf>
    <xf numFmtId="0" fontId="1" fillId="0" borderId="0" xfId="2" applyAlignment="1">
      <alignment vertical="center" wrapText="1"/>
    </xf>
    <xf numFmtId="0" fontId="38" fillId="0" borderId="4" xfId="2" applyFont="1" applyBorder="1"/>
    <xf numFmtId="0" fontId="9" fillId="0" borderId="0" xfId="0" applyFont="1" applyAlignment="1">
      <alignment horizontal="left"/>
    </xf>
    <xf numFmtId="0" fontId="1" fillId="7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49" fontId="39" fillId="2" borderId="0" xfId="0" applyNumberFormat="1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40" fillId="0" borderId="0" xfId="0" applyFont="1" applyAlignment="1">
      <alignment vertical="center"/>
    </xf>
    <xf numFmtId="0" fontId="45" fillId="7" borderId="0" xfId="0" applyFont="1" applyFill="1" applyAlignment="1">
      <alignment vertical="center"/>
    </xf>
    <xf numFmtId="49" fontId="46" fillId="7" borderId="0" xfId="0" applyNumberFormat="1" applyFont="1" applyFill="1" applyAlignment="1">
      <alignment vertical="center"/>
    </xf>
    <xf numFmtId="0" fontId="1" fillId="2" borderId="0" xfId="0" applyFont="1" applyFill="1"/>
    <xf numFmtId="0" fontId="4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8" fillId="0" borderId="0" xfId="0" applyFont="1"/>
    <xf numFmtId="0" fontId="17" fillId="0" borderId="0" xfId="0" applyFont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9" fillId="0" borderId="0" xfId="0" applyFont="1" applyAlignment="1">
      <alignment horizontal="center"/>
    </xf>
    <xf numFmtId="3" fontId="1" fillId="0" borderId="0" xfId="0" applyNumberFormat="1" applyFont="1"/>
    <xf numFmtId="0" fontId="31" fillId="0" borderId="0" xfId="0" applyFont="1"/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" fontId="6" fillId="0" borderId="0" xfId="0" applyNumberFormat="1" applyFont="1"/>
    <xf numFmtId="3" fontId="31" fillId="0" borderId="0" xfId="0" applyNumberFormat="1" applyFont="1"/>
    <xf numFmtId="10" fontId="31" fillId="0" borderId="0" xfId="0" applyNumberFormat="1" applyFont="1" applyAlignment="1">
      <alignment horizontal="right"/>
    </xf>
    <xf numFmtId="2" fontId="31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3" fillId="0" borderId="0" xfId="0" applyFont="1"/>
    <xf numFmtId="2" fontId="1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/>
    <xf numFmtId="0" fontId="5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50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7" fillId="0" borderId="0" xfId="0" applyFont="1"/>
    <xf numFmtId="0" fontId="63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2" fillId="2" borderId="0" xfId="0" applyFont="1" applyFill="1" applyAlignment="1">
      <alignment horizontal="left"/>
    </xf>
    <xf numFmtId="2" fontId="62" fillId="2" borderId="0" xfId="0" applyNumberFormat="1" applyFont="1" applyFill="1"/>
    <xf numFmtId="4" fontId="62" fillId="2" borderId="0" xfId="0" applyNumberFormat="1" applyFont="1" applyFill="1" applyAlignment="1">
      <alignment horizontal="center"/>
    </xf>
    <xf numFmtId="2" fontId="2" fillId="0" borderId="0" xfId="0" applyNumberFormat="1" applyFont="1"/>
    <xf numFmtId="4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31" fillId="0" borderId="0" xfId="0" applyNumberFormat="1" applyFont="1"/>
    <xf numFmtId="4" fontId="31" fillId="0" borderId="0" xfId="0" applyNumberFormat="1" applyFont="1"/>
    <xf numFmtId="4" fontId="6" fillId="0" borderId="0" xfId="0" applyNumberFormat="1" applyFont="1"/>
    <xf numFmtId="0" fontId="60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9" fontId="1" fillId="0" borderId="0" xfId="0" applyNumberFormat="1" applyFont="1"/>
    <xf numFmtId="0" fontId="31" fillId="0" borderId="0" xfId="0" applyFont="1" applyAlignment="1">
      <alignment horizontal="left"/>
    </xf>
    <xf numFmtId="1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0" applyFont="1"/>
    <xf numFmtId="0" fontId="65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/>
    </xf>
    <xf numFmtId="0" fontId="17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/>
    </xf>
    <xf numFmtId="10" fontId="10" fillId="2" borderId="0" xfId="0" applyNumberFormat="1" applyFont="1" applyFill="1" applyAlignment="1">
      <alignment horizontal="center"/>
    </xf>
    <xf numFmtId="0" fontId="31" fillId="2" borderId="0" xfId="0" applyFont="1" applyFill="1"/>
    <xf numFmtId="49" fontId="1" fillId="0" borderId="0" xfId="0" applyNumberFormat="1" applyFont="1"/>
    <xf numFmtId="0" fontId="6" fillId="2" borderId="0" xfId="0" applyFont="1" applyFill="1"/>
    <xf numFmtId="49" fontId="67" fillId="2" borderId="0" xfId="0" applyNumberFormat="1" applyFont="1" applyFill="1"/>
    <xf numFmtId="49" fontId="31" fillId="2" borderId="0" xfId="0" applyNumberFormat="1" applyFont="1" applyFill="1"/>
    <xf numFmtId="3" fontId="31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6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2" fontId="1" fillId="0" borderId="0" xfId="0" applyNumberFormat="1" applyFont="1"/>
    <xf numFmtId="0" fontId="27" fillId="0" borderId="0" xfId="0" applyFont="1" applyAlignment="1">
      <alignment vertical="center"/>
    </xf>
    <xf numFmtId="49" fontId="55" fillId="2" borderId="0" xfId="0" applyNumberFormat="1" applyFont="1" applyFill="1"/>
    <xf numFmtId="49" fontId="69" fillId="2" borderId="0" xfId="0" applyNumberFormat="1" applyFont="1" applyFill="1"/>
    <xf numFmtId="0" fontId="27" fillId="2" borderId="0" xfId="0" applyFont="1" applyFill="1" applyAlignment="1">
      <alignment horizontal="center" vertical="center"/>
    </xf>
    <xf numFmtId="49" fontId="8" fillId="0" borderId="0" xfId="0" applyNumberFormat="1" applyFont="1" applyAlignment="1">
      <alignment horizontal="left" vertical="justify" wrapText="1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justify" vertical="justify" wrapText="1"/>
    </xf>
    <xf numFmtId="49" fontId="8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0" fontId="70" fillId="0" borderId="0" xfId="0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wrapText="1"/>
    </xf>
    <xf numFmtId="0" fontId="53" fillId="0" borderId="0" xfId="0" applyFont="1" applyAlignment="1">
      <alignment horizontal="center" wrapText="1"/>
    </xf>
    <xf numFmtId="0" fontId="1" fillId="7" borderId="0" xfId="0" applyFont="1" applyFill="1"/>
    <xf numFmtId="0" fontId="73" fillId="7" borderId="0" xfId="0" applyFont="1" applyFill="1"/>
    <xf numFmtId="0" fontId="76" fillId="0" borderId="0" xfId="0" applyFont="1"/>
    <xf numFmtId="0" fontId="77" fillId="7" borderId="0" xfId="0" applyFont="1" applyFill="1" applyAlignment="1">
      <alignment horizontal="center"/>
    </xf>
    <xf numFmtId="0" fontId="79" fillId="0" borderId="0" xfId="0" applyFont="1"/>
    <xf numFmtId="0" fontId="73" fillId="0" borderId="0" xfId="0" applyFont="1"/>
    <xf numFmtId="0" fontId="48" fillId="2" borderId="0" xfId="0" applyFont="1" applyFill="1"/>
    <xf numFmtId="0" fontId="85" fillId="2" borderId="0" xfId="0" applyFont="1" applyFill="1"/>
    <xf numFmtId="0" fontId="82" fillId="2" borderId="0" xfId="0" applyFont="1" applyFill="1"/>
    <xf numFmtId="0" fontId="87" fillId="2" borderId="0" xfId="0" applyFont="1" applyFill="1" applyAlignment="1">
      <alignment vertical="center"/>
    </xf>
    <xf numFmtId="0" fontId="88" fillId="2" borderId="0" xfId="0" applyFont="1" applyFill="1" applyAlignment="1">
      <alignment vertical="center"/>
    </xf>
    <xf numFmtId="0" fontId="8" fillId="7" borderId="0" xfId="0" applyFont="1" applyFill="1"/>
    <xf numFmtId="0" fontId="27" fillId="2" borderId="0" xfId="0" applyFont="1" applyFill="1"/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justify" vertical="justify" wrapText="1"/>
    </xf>
    <xf numFmtId="0" fontId="86" fillId="2" borderId="43" xfId="0" applyFont="1" applyFill="1" applyBorder="1" applyAlignment="1">
      <alignment vertical="center"/>
    </xf>
    <xf numFmtId="0" fontId="87" fillId="2" borderId="44" xfId="0" applyFont="1" applyFill="1" applyBorder="1" applyAlignment="1">
      <alignment vertical="center"/>
    </xf>
    <xf numFmtId="0" fontId="8" fillId="2" borderId="44" xfId="0" applyFont="1" applyFill="1" applyBorder="1"/>
    <xf numFmtId="0" fontId="8" fillId="2" borderId="45" xfId="0" applyFont="1" applyFill="1" applyBorder="1"/>
    <xf numFmtId="0" fontId="88" fillId="2" borderId="46" xfId="0" applyFont="1" applyFill="1" applyBorder="1" applyAlignment="1">
      <alignment vertical="center"/>
    </xf>
    <xf numFmtId="0" fontId="27" fillId="2" borderId="47" xfId="0" applyFont="1" applyFill="1" applyBorder="1"/>
    <xf numFmtId="0" fontId="11" fillId="2" borderId="47" xfId="0" applyFont="1" applyFill="1" applyBorder="1" applyAlignment="1">
      <alignment wrapText="1"/>
    </xf>
    <xf numFmtId="0" fontId="11" fillId="2" borderId="47" xfId="0" applyFont="1" applyFill="1" applyBorder="1" applyAlignment="1">
      <alignment horizontal="justify" vertical="justify" wrapText="1"/>
    </xf>
    <xf numFmtId="0" fontId="88" fillId="2" borderId="48" xfId="0" applyFont="1" applyFill="1" applyBorder="1" applyAlignment="1">
      <alignment vertical="center"/>
    </xf>
    <xf numFmtId="0" fontId="88" fillId="2" borderId="49" xfId="0" applyFont="1" applyFill="1" applyBorder="1" applyAlignment="1">
      <alignment vertical="center"/>
    </xf>
    <xf numFmtId="0" fontId="11" fillId="2" borderId="49" xfId="0" applyFont="1" applyFill="1" applyBorder="1" applyAlignment="1">
      <alignment horizontal="justify" vertical="justify" wrapText="1"/>
    </xf>
    <xf numFmtId="0" fontId="11" fillId="2" borderId="50" xfId="0" applyFont="1" applyFill="1" applyBorder="1" applyAlignment="1">
      <alignment horizontal="justify" vertical="justify" wrapText="1"/>
    </xf>
    <xf numFmtId="0" fontId="27" fillId="2" borderId="0" xfId="0" applyFont="1" applyFill="1" applyAlignment="1">
      <alignment horizontal="left"/>
    </xf>
    <xf numFmtId="0" fontId="1" fillId="2" borderId="44" xfId="0" applyFont="1" applyFill="1" applyBorder="1"/>
    <xf numFmtId="0" fontId="1" fillId="2" borderId="45" xfId="0" applyFont="1" applyFill="1" applyBorder="1"/>
    <xf numFmtId="0" fontId="27" fillId="2" borderId="47" xfId="0" applyFont="1" applyFill="1" applyBorder="1" applyAlignment="1">
      <alignment horizontal="left"/>
    </xf>
    <xf numFmtId="0" fontId="20" fillId="7" borderId="0" xfId="0" applyFont="1" applyFill="1"/>
    <xf numFmtId="0" fontId="8" fillId="7" borderId="0" xfId="0" applyFont="1" applyFill="1" applyAlignment="1">
      <alignment vertical="top" wrapText="1"/>
    </xf>
    <xf numFmtId="0" fontId="8" fillId="7" borderId="0" xfId="0" applyFont="1" applyFill="1" applyAlignment="1">
      <alignment horizontal="left" vertical="justify" wrapText="1"/>
    </xf>
    <xf numFmtId="0" fontId="11" fillId="7" borderId="0" xfId="0" applyFont="1" applyFill="1" applyAlignment="1">
      <alignment wrapText="1"/>
    </xf>
    <xf numFmtId="0" fontId="11" fillId="7" borderId="0" xfId="0" applyFont="1" applyFill="1" applyAlignment="1">
      <alignment horizontal="justify" vertical="justify" wrapText="1"/>
    </xf>
    <xf numFmtId="0" fontId="4" fillId="7" borderId="0" xfId="0" applyFont="1" applyFill="1"/>
    <xf numFmtId="0" fontId="27" fillId="7" borderId="0" xfId="0" applyFont="1" applyFill="1" applyAlignment="1">
      <alignment horizontal="left"/>
    </xf>
    <xf numFmtId="0" fontId="91" fillId="7" borderId="0" xfId="0" applyFont="1" applyFill="1" applyAlignment="1">
      <alignment horizontal="justify" vertical="justify" wrapText="1"/>
    </xf>
    <xf numFmtId="0" fontId="92" fillId="7" borderId="0" xfId="0" applyFont="1" applyFill="1"/>
    <xf numFmtId="0" fontId="91" fillId="7" borderId="0" xfId="0" applyFont="1" applyFill="1" applyAlignment="1">
      <alignment horizontal="left"/>
    </xf>
    <xf numFmtId="0" fontId="93" fillId="7" borderId="0" xfId="0" applyFont="1" applyFill="1" applyAlignment="1">
      <alignment horizontal="center"/>
    </xf>
    <xf numFmtId="0" fontId="77" fillId="7" borderId="0" xfId="0" applyFont="1" applyFill="1" applyAlignment="1">
      <alignment horizontal="left"/>
    </xf>
    <xf numFmtId="0" fontId="88" fillId="7" borderId="0" xfId="0" applyFont="1" applyFill="1" applyAlignment="1">
      <alignment vertical="center"/>
    </xf>
    <xf numFmtId="0" fontId="95" fillId="0" borderId="33" xfId="0" applyFont="1" applyBorder="1" applyAlignment="1">
      <alignment vertical="center"/>
    </xf>
    <xf numFmtId="0" fontId="95" fillId="0" borderId="33" xfId="0" applyFont="1" applyBorder="1" applyAlignment="1">
      <alignment horizontal="right" vertical="center"/>
    </xf>
    <xf numFmtId="0" fontId="95" fillId="0" borderId="0" xfId="0" applyFont="1" applyAlignment="1">
      <alignment vertical="center"/>
    </xf>
    <xf numFmtId="0" fontId="95" fillId="0" borderId="0" xfId="0" applyFont="1" applyAlignment="1">
      <alignment horizontal="right" vertical="center"/>
    </xf>
    <xf numFmtId="0" fontId="96" fillId="10" borderId="35" xfId="0" applyFont="1" applyFill="1" applyBorder="1" applyAlignment="1">
      <alignment horizontal="left" vertical="center"/>
    </xf>
    <xf numFmtId="0" fontId="96" fillId="10" borderId="35" xfId="0" applyFont="1" applyFill="1" applyBorder="1" applyAlignment="1">
      <alignment horizontal="right" vertical="center"/>
    </xf>
    <xf numFmtId="10" fontId="96" fillId="10" borderId="35" xfId="0" applyNumberFormat="1" applyFont="1" applyFill="1" applyBorder="1" applyAlignment="1">
      <alignment horizontal="right" vertical="center"/>
    </xf>
    <xf numFmtId="0" fontId="96" fillId="10" borderId="51" xfId="0" applyFont="1" applyFill="1" applyBorder="1" applyAlignment="1">
      <alignment vertical="center"/>
    </xf>
    <xf numFmtId="0" fontId="96" fillId="10" borderId="51" xfId="0" applyFont="1" applyFill="1" applyBorder="1" applyAlignment="1">
      <alignment horizontal="right" vertical="center"/>
    </xf>
    <xf numFmtId="2" fontId="96" fillId="10" borderId="51" xfId="0" applyNumberFormat="1" applyFont="1" applyFill="1" applyBorder="1" applyAlignment="1">
      <alignment horizontal="right" vertical="center"/>
    </xf>
    <xf numFmtId="0" fontId="95" fillId="0" borderId="51" xfId="0" applyFont="1" applyBorder="1" applyAlignment="1">
      <alignment vertical="center"/>
    </xf>
    <xf numFmtId="0" fontId="95" fillId="0" borderId="51" xfId="0" applyFont="1" applyBorder="1" applyAlignment="1">
      <alignment horizontal="right" vertical="center"/>
    </xf>
    <xf numFmtId="168" fontId="95" fillId="0" borderId="33" xfId="4" applyNumberFormat="1" applyFont="1" applyBorder="1" applyAlignment="1">
      <alignment horizontal="center" vertical="center"/>
    </xf>
    <xf numFmtId="168" fontId="96" fillId="10" borderId="35" xfId="4" applyNumberFormat="1" applyFont="1" applyFill="1" applyBorder="1" applyAlignment="1">
      <alignment horizontal="center" vertical="center"/>
    </xf>
    <xf numFmtId="168" fontId="95" fillId="0" borderId="51" xfId="4" applyNumberFormat="1" applyFont="1" applyBorder="1" applyAlignment="1">
      <alignment horizontal="center" vertical="center"/>
    </xf>
    <xf numFmtId="2" fontId="96" fillId="10" borderId="51" xfId="0" applyNumberFormat="1" applyFont="1" applyFill="1" applyBorder="1" applyAlignment="1">
      <alignment vertical="center"/>
    </xf>
    <xf numFmtId="2" fontId="95" fillId="0" borderId="33" xfId="0" applyNumberFormat="1" applyFont="1" applyBorder="1" applyAlignment="1">
      <alignment vertical="center"/>
    </xf>
    <xf numFmtId="2" fontId="95" fillId="0" borderId="51" xfId="0" applyNumberFormat="1" applyFont="1" applyBorder="1" applyAlignment="1">
      <alignment vertical="center"/>
    </xf>
    <xf numFmtId="2" fontId="97" fillId="0" borderId="51" xfId="0" applyNumberFormat="1" applyFont="1" applyBorder="1" applyAlignment="1">
      <alignment horizontal="right" vertical="center"/>
    </xf>
    <xf numFmtId="2" fontId="97" fillId="0" borderId="33" xfId="0" applyNumberFormat="1" applyFont="1" applyBorder="1" applyAlignment="1">
      <alignment horizontal="right" vertical="center"/>
    </xf>
    <xf numFmtId="10" fontId="96" fillId="10" borderId="35" xfId="1" applyNumberFormat="1" applyFont="1" applyFill="1" applyBorder="1" applyAlignment="1">
      <alignment horizontal="right" vertical="center"/>
    </xf>
    <xf numFmtId="0" fontId="91" fillId="10" borderId="35" xfId="0" applyFont="1" applyFill="1" applyBorder="1" applyAlignment="1">
      <alignment horizontal="center" vertical="center"/>
    </xf>
    <xf numFmtId="0" fontId="98" fillId="3" borderId="35" xfId="0" applyFont="1" applyFill="1" applyBorder="1" applyAlignment="1">
      <alignment vertical="center"/>
    </xf>
    <xf numFmtId="3" fontId="98" fillId="3" borderId="51" xfId="0" applyNumberFormat="1" applyFont="1" applyFill="1" applyBorder="1" applyAlignment="1">
      <alignment horizontal="center" vertical="center"/>
    </xf>
    <xf numFmtId="10" fontId="98" fillId="3" borderId="51" xfId="1" applyNumberFormat="1" applyFont="1" applyFill="1" applyBorder="1" applyAlignment="1">
      <alignment horizontal="center" vertical="center"/>
    </xf>
    <xf numFmtId="4" fontId="98" fillId="3" borderId="51" xfId="0" applyNumberFormat="1" applyFont="1" applyFill="1" applyBorder="1" applyAlignment="1">
      <alignment horizontal="center" vertical="center"/>
    </xf>
    <xf numFmtId="168" fontId="96" fillId="10" borderId="35" xfId="0" applyNumberFormat="1" applyFont="1" applyFill="1" applyBorder="1" applyAlignment="1">
      <alignment horizontal="right" vertical="center"/>
    </xf>
    <xf numFmtId="0" fontId="102" fillId="0" borderId="0" xfId="0" applyFont="1"/>
    <xf numFmtId="0" fontId="103" fillId="0" borderId="0" xfId="0" applyFont="1" applyAlignment="1">
      <alignment horizontal="left"/>
    </xf>
    <xf numFmtId="0" fontId="99" fillId="0" borderId="0" xfId="0" applyFont="1"/>
    <xf numFmtId="0" fontId="106" fillId="0" borderId="0" xfId="0" applyFont="1"/>
    <xf numFmtId="0" fontId="107" fillId="0" borderId="0" xfId="0" applyFont="1" applyAlignment="1">
      <alignment horizontal="left"/>
    </xf>
    <xf numFmtId="2" fontId="107" fillId="0" borderId="0" xfId="0" applyNumberFormat="1" applyFont="1" applyAlignment="1">
      <alignment horizontal="right"/>
    </xf>
    <xf numFmtId="168" fontId="95" fillId="0" borderId="33" xfId="4" applyNumberFormat="1" applyFont="1" applyFill="1" applyBorder="1" applyAlignment="1">
      <alignment horizontal="center" vertical="center"/>
    </xf>
    <xf numFmtId="0" fontId="96" fillId="3" borderId="35" xfId="0" applyFont="1" applyFill="1" applyBorder="1" applyAlignment="1">
      <alignment horizontal="left" vertical="center"/>
    </xf>
    <xf numFmtId="1" fontId="1" fillId="0" borderId="0" xfId="0" applyNumberFormat="1" applyFont="1" applyAlignment="1">
      <alignment vertical="center"/>
    </xf>
    <xf numFmtId="3" fontId="110" fillId="2" borderId="0" xfId="0" applyNumberFormat="1" applyFont="1" applyFill="1" applyAlignment="1">
      <alignment horizontal="left" vertical="center"/>
    </xf>
    <xf numFmtId="3" fontId="110" fillId="2" borderId="0" xfId="0" applyNumberFormat="1" applyFont="1" applyFill="1" applyAlignment="1">
      <alignment horizontal="center" vertical="center"/>
    </xf>
    <xf numFmtId="3" fontId="98" fillId="2" borderId="0" xfId="0" applyNumberFormat="1" applyFont="1" applyFill="1" applyAlignment="1">
      <alignment horizontal="center" vertical="center"/>
    </xf>
    <xf numFmtId="3" fontId="110" fillId="2" borderId="51" xfId="0" applyNumberFormat="1" applyFont="1" applyFill="1" applyBorder="1" applyAlignment="1">
      <alignment horizontal="left" vertical="center"/>
    </xf>
    <xf numFmtId="3" fontId="110" fillId="2" borderId="51" xfId="0" applyNumberFormat="1" applyFont="1" applyFill="1" applyBorder="1" applyAlignment="1">
      <alignment horizontal="center" vertical="center"/>
    </xf>
    <xf numFmtId="3" fontId="98" fillId="2" borderId="51" xfId="0" applyNumberFormat="1" applyFont="1" applyFill="1" applyBorder="1" applyAlignment="1">
      <alignment horizontal="center" vertical="center"/>
    </xf>
    <xf numFmtId="10" fontId="98" fillId="3" borderId="35" xfId="0" applyNumberFormat="1" applyFont="1" applyFill="1" applyBorder="1" applyAlignment="1">
      <alignment horizontal="center" vertical="center"/>
    </xf>
    <xf numFmtId="0" fontId="98" fillId="3" borderId="51" xfId="0" applyFont="1" applyFill="1" applyBorder="1" applyAlignment="1">
      <alignment vertical="center"/>
    </xf>
    <xf numFmtId="2" fontId="98" fillId="3" borderId="51" xfId="0" applyNumberFormat="1" applyFont="1" applyFill="1" applyBorder="1" applyAlignment="1">
      <alignment horizontal="center" vertical="center"/>
    </xf>
    <xf numFmtId="3" fontId="110" fillId="2" borderId="33" xfId="0" applyNumberFormat="1" applyFont="1" applyFill="1" applyBorder="1" applyAlignment="1">
      <alignment horizontal="left" vertical="center"/>
    </xf>
    <xf numFmtId="4" fontId="110" fillId="2" borderId="0" xfId="0" applyNumberFormat="1" applyFont="1" applyFill="1" applyAlignment="1">
      <alignment horizontal="center" vertical="center"/>
    </xf>
    <xf numFmtId="4" fontId="110" fillId="2" borderId="51" xfId="0" applyNumberFormat="1" applyFont="1" applyFill="1" applyBorder="1" applyAlignment="1">
      <alignment horizontal="center" vertical="center"/>
    </xf>
    <xf numFmtId="3" fontId="110" fillId="2" borderId="33" xfId="0" applyNumberFormat="1" applyFont="1" applyFill="1" applyBorder="1" applyAlignment="1">
      <alignment horizontal="center" vertical="center"/>
    </xf>
    <xf numFmtId="0" fontId="74" fillId="10" borderId="35" xfId="0" applyFont="1" applyFill="1" applyBorder="1" applyAlignment="1">
      <alignment horizontal="center" vertical="center" wrapText="1"/>
    </xf>
    <xf numFmtId="4" fontId="98" fillId="2" borderId="0" xfId="0" applyNumberFormat="1" applyFont="1" applyFill="1" applyAlignment="1">
      <alignment horizontal="center" vertical="center"/>
    </xf>
    <xf numFmtId="4" fontId="98" fillId="2" borderId="51" xfId="0" applyNumberFormat="1" applyFont="1" applyFill="1" applyBorder="1" applyAlignment="1">
      <alignment horizontal="center" vertical="center"/>
    </xf>
    <xf numFmtId="0" fontId="74" fillId="10" borderId="35" xfId="0" applyFont="1" applyFill="1" applyBorder="1" applyAlignment="1">
      <alignment horizontal="center" vertical="center"/>
    </xf>
    <xf numFmtId="4" fontId="98" fillId="3" borderId="35" xfId="0" applyNumberFormat="1" applyFont="1" applyFill="1" applyBorder="1" applyAlignment="1">
      <alignment horizontal="center" vertical="center"/>
    </xf>
    <xf numFmtId="4" fontId="110" fillId="2" borderId="33" xfId="0" applyNumberFormat="1" applyFont="1" applyFill="1" applyBorder="1" applyAlignment="1">
      <alignment horizontal="center" vertical="center"/>
    </xf>
    <xf numFmtId="4" fontId="98" fillId="2" borderId="33" xfId="0" applyNumberFormat="1" applyFont="1" applyFill="1" applyBorder="1" applyAlignment="1">
      <alignment horizontal="center" vertical="center"/>
    </xf>
    <xf numFmtId="10" fontId="74" fillId="10" borderId="35" xfId="1" applyNumberFormat="1" applyFont="1" applyFill="1" applyBorder="1" applyAlignment="1">
      <alignment horizontal="center" vertical="center"/>
    </xf>
    <xf numFmtId="3" fontId="97" fillId="10" borderId="35" xfId="0" applyNumberFormat="1" applyFont="1" applyFill="1" applyBorder="1" applyAlignment="1">
      <alignment horizontal="center" vertical="center"/>
    </xf>
    <xf numFmtId="10" fontId="97" fillId="10" borderId="35" xfId="0" applyNumberFormat="1" applyFont="1" applyFill="1" applyBorder="1" applyAlignment="1">
      <alignment horizontal="center" vertical="center"/>
    </xf>
    <xf numFmtId="0" fontId="96" fillId="10" borderId="51" xfId="0" applyFont="1" applyFill="1" applyBorder="1" applyAlignment="1">
      <alignment horizontal="center" vertical="center"/>
    </xf>
    <xf numFmtId="49" fontId="96" fillId="10" borderId="51" xfId="0" applyNumberFormat="1" applyFont="1" applyFill="1" applyBorder="1" applyAlignment="1">
      <alignment horizontal="center" vertical="center"/>
    </xf>
    <xf numFmtId="0" fontId="97" fillId="2" borderId="0" xfId="0" applyFont="1" applyFill="1" applyAlignment="1">
      <alignment horizontal="left" vertical="center"/>
    </xf>
    <xf numFmtId="3" fontId="95" fillId="2" borderId="0" xfId="0" applyNumberFormat="1" applyFont="1" applyFill="1" applyAlignment="1">
      <alignment horizontal="center" vertical="center"/>
    </xf>
    <xf numFmtId="10" fontId="97" fillId="2" borderId="0" xfId="0" applyNumberFormat="1" applyFont="1" applyFill="1" applyAlignment="1">
      <alignment horizontal="center" vertical="center"/>
    </xf>
    <xf numFmtId="0" fontId="95" fillId="2" borderId="0" xfId="0" applyFont="1" applyFill="1" applyAlignment="1">
      <alignment horizontal="center" vertical="center"/>
    </xf>
    <xf numFmtId="0" fontId="110" fillId="2" borderId="0" xfId="0" applyFont="1" applyFill="1" applyAlignment="1">
      <alignment horizontal="center" vertical="center"/>
    </xf>
    <xf numFmtId="0" fontId="98" fillId="2" borderId="0" xfId="0" applyFont="1" applyFill="1" applyAlignment="1">
      <alignment horizontal="center" vertical="center"/>
    </xf>
    <xf numFmtId="3" fontId="95" fillId="10" borderId="35" xfId="0" applyNumberFormat="1" applyFont="1" applyFill="1" applyBorder="1" applyAlignment="1">
      <alignment horizontal="center" vertical="center"/>
    </xf>
    <xf numFmtId="3" fontId="96" fillId="10" borderId="35" xfId="0" applyNumberFormat="1" applyFont="1" applyFill="1" applyBorder="1" applyAlignment="1">
      <alignment horizontal="center" vertical="center"/>
    </xf>
    <xf numFmtId="0" fontId="96" fillId="10" borderId="35" xfId="0" applyFont="1" applyFill="1" applyBorder="1" applyAlignment="1">
      <alignment horizontal="center" vertical="center"/>
    </xf>
    <xf numFmtId="10" fontId="96" fillId="10" borderId="35" xfId="0" applyNumberFormat="1" applyFont="1" applyFill="1" applyBorder="1" applyAlignment="1">
      <alignment horizontal="center" vertical="center"/>
    </xf>
    <xf numFmtId="0" fontId="111" fillId="0" borderId="0" xfId="0" applyFont="1"/>
    <xf numFmtId="10" fontId="96" fillId="2" borderId="0" xfId="0" applyNumberFormat="1" applyFont="1" applyFill="1" applyAlignment="1">
      <alignment horizontal="center"/>
    </xf>
    <xf numFmtId="3" fontId="97" fillId="2" borderId="0" xfId="0" applyNumberFormat="1" applyFont="1" applyFill="1" applyAlignment="1">
      <alignment horizontal="left" vertical="center"/>
    </xf>
    <xf numFmtId="3" fontId="111" fillId="10" borderId="35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112" fillId="2" borderId="0" xfId="0" applyFont="1" applyFill="1" applyAlignment="1">
      <alignment horizontal="justify" vertical="justify" wrapText="1"/>
    </xf>
    <xf numFmtId="49" fontId="80" fillId="2" borderId="0" xfId="0" applyNumberFormat="1" applyFont="1" applyFill="1" applyAlignment="1">
      <alignment horizontal="center" vertical="center" wrapText="1"/>
    </xf>
    <xf numFmtId="0" fontId="76" fillId="2" borderId="0" xfId="0" applyFont="1" applyFill="1"/>
    <xf numFmtId="0" fontId="112" fillId="2" borderId="46" xfId="0" applyFont="1" applyFill="1" applyBorder="1" applyAlignment="1">
      <alignment horizontal="justify" vertical="justify" wrapText="1"/>
    </xf>
    <xf numFmtId="0" fontId="112" fillId="2" borderId="47" xfId="0" applyFont="1" applyFill="1" applyBorder="1" applyAlignment="1">
      <alignment horizontal="justify" vertical="justify" wrapText="1"/>
    </xf>
    <xf numFmtId="49" fontId="80" fillId="2" borderId="46" xfId="0" applyNumberFormat="1" applyFont="1" applyFill="1" applyBorder="1" applyAlignment="1">
      <alignment horizontal="center" vertical="center" wrapText="1"/>
    </xf>
    <xf numFmtId="49" fontId="80" fillId="2" borderId="47" xfId="0" applyNumberFormat="1" applyFont="1" applyFill="1" applyBorder="1" applyAlignment="1">
      <alignment horizontal="center" vertical="center" wrapText="1"/>
    </xf>
    <xf numFmtId="49" fontId="112" fillId="2" borderId="46" xfId="0" applyNumberFormat="1" applyFont="1" applyFill="1" applyBorder="1" applyAlignment="1">
      <alignment horizontal="justify" vertical="justify" wrapText="1"/>
    </xf>
    <xf numFmtId="0" fontId="76" fillId="2" borderId="47" xfId="0" applyFont="1" applyFill="1" applyBorder="1"/>
    <xf numFmtId="2" fontId="2" fillId="0" borderId="17" xfId="2" applyNumberFormat="1" applyFont="1" applyBorder="1" applyAlignment="1">
      <alignment horizontal="center" vertical="center"/>
    </xf>
    <xf numFmtId="3" fontId="15" fillId="11" borderId="7" xfId="2" applyNumberFormat="1" applyFont="1" applyFill="1" applyBorder="1" applyAlignment="1">
      <alignment horizontal="centerContinuous"/>
    </xf>
    <xf numFmtId="3" fontId="15" fillId="11" borderId="8" xfId="2" applyNumberFormat="1" applyFont="1" applyFill="1" applyBorder="1" applyAlignment="1">
      <alignment horizontal="centerContinuous"/>
    </xf>
    <xf numFmtId="0" fontId="9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0" fontId="98" fillId="2" borderId="0" xfId="0" applyNumberFormat="1" applyFont="1" applyFill="1" applyAlignment="1">
      <alignment vertical="center"/>
    </xf>
    <xf numFmtId="0" fontId="98" fillId="2" borderId="0" xfId="0" applyFont="1" applyFill="1" applyAlignment="1">
      <alignment horizontal="left" vertical="center"/>
    </xf>
    <xf numFmtId="0" fontId="32" fillId="0" borderId="41" xfId="2" applyFont="1" applyBorder="1"/>
    <xf numFmtId="0" fontId="89" fillId="2" borderId="0" xfId="0" applyFont="1" applyFill="1" applyAlignment="1">
      <alignment horizontal="left" vertical="center"/>
    </xf>
    <xf numFmtId="0" fontId="90" fillId="2" borderId="0" xfId="0" applyFont="1" applyFill="1" applyAlignment="1">
      <alignment horizontal="left" vertical="center" wrapText="1"/>
    </xf>
    <xf numFmtId="0" fontId="90" fillId="2" borderId="47" xfId="0" applyFont="1" applyFill="1" applyBorder="1" applyAlignment="1">
      <alignment horizontal="left" vertical="center" wrapText="1"/>
    </xf>
    <xf numFmtId="0" fontId="90" fillId="2" borderId="49" xfId="0" applyFont="1" applyFill="1" applyBorder="1" applyAlignment="1">
      <alignment horizontal="left" vertical="center" wrapText="1"/>
    </xf>
    <xf numFmtId="0" fontId="90" fillId="2" borderId="50" xfId="0" applyFont="1" applyFill="1" applyBorder="1" applyAlignment="1">
      <alignment horizontal="left" vertical="center" wrapText="1"/>
    </xf>
    <xf numFmtId="0" fontId="90" fillId="2" borderId="0" xfId="0" applyFont="1" applyFill="1" applyAlignment="1">
      <alignment horizontal="left" vertical="center"/>
    </xf>
    <xf numFmtId="0" fontId="90" fillId="2" borderId="47" xfId="0" applyFont="1" applyFill="1" applyBorder="1" applyAlignment="1">
      <alignment horizontal="left" vertical="center"/>
    </xf>
    <xf numFmtId="0" fontId="89" fillId="2" borderId="0" xfId="0" applyFont="1" applyFill="1" applyAlignment="1">
      <alignment horizontal="left"/>
    </xf>
    <xf numFmtId="49" fontId="74" fillId="10" borderId="51" xfId="0" applyNumberFormat="1" applyFont="1" applyFill="1" applyBorder="1" applyAlignment="1">
      <alignment horizontal="center" vertical="center"/>
    </xf>
    <xf numFmtId="49" fontId="74" fillId="10" borderId="51" xfId="0" applyNumberFormat="1" applyFont="1" applyFill="1" applyBorder="1" applyAlignment="1">
      <alignment vertical="center" wrapText="1"/>
    </xf>
    <xf numFmtId="0" fontId="90" fillId="2" borderId="49" xfId="0" applyFont="1" applyFill="1" applyBorder="1" applyAlignment="1">
      <alignment horizontal="left" vertical="center"/>
    </xf>
    <xf numFmtId="0" fontId="31" fillId="0" borderId="0" xfId="2" applyFont="1" applyAlignment="1">
      <alignment horizontal="center"/>
    </xf>
    <xf numFmtId="3" fontId="113" fillId="2" borderId="0" xfId="0" applyNumberFormat="1" applyFont="1" applyFill="1" applyAlignment="1">
      <alignment horizontal="center" vertical="center"/>
    </xf>
    <xf numFmtId="3" fontId="113" fillId="2" borderId="51" xfId="0" applyNumberFormat="1" applyFont="1" applyFill="1" applyBorder="1" applyAlignment="1">
      <alignment horizontal="center" vertical="center"/>
    </xf>
    <xf numFmtId="3" fontId="114" fillId="3" borderId="51" xfId="0" applyNumberFormat="1" applyFont="1" applyFill="1" applyBorder="1" applyAlignment="1">
      <alignment horizontal="center" vertical="center"/>
    </xf>
    <xf numFmtId="171" fontId="113" fillId="3" borderId="51" xfId="0" applyNumberFormat="1" applyFont="1" applyFill="1" applyBorder="1" applyAlignment="1">
      <alignment horizontal="center" vertical="center"/>
    </xf>
    <xf numFmtId="3" fontId="114" fillId="2" borderId="0" xfId="0" applyNumberFormat="1" applyFont="1" applyFill="1" applyAlignment="1">
      <alignment horizontal="center" vertical="center"/>
    </xf>
    <xf numFmtId="3" fontId="114" fillId="3" borderId="35" xfId="0" applyNumberFormat="1" applyFont="1" applyFill="1" applyBorder="1" applyAlignment="1">
      <alignment horizontal="center" vertical="center"/>
    </xf>
    <xf numFmtId="3" fontId="98" fillId="2" borderId="33" xfId="0" applyNumberFormat="1" applyFont="1" applyFill="1" applyBorder="1" applyAlignment="1">
      <alignment horizontal="left" vertical="center"/>
    </xf>
    <xf numFmtId="3" fontId="98" fillId="2" borderId="51" xfId="0" applyNumberFormat="1" applyFont="1" applyFill="1" applyBorder="1" applyAlignment="1">
      <alignment horizontal="left" vertical="center"/>
    </xf>
    <xf numFmtId="3" fontId="1" fillId="6" borderId="51" xfId="2" applyNumberFormat="1" applyFill="1" applyBorder="1" applyAlignment="1">
      <alignment horizontal="center" vertical="center"/>
    </xf>
    <xf numFmtId="10" fontId="96" fillId="3" borderId="35" xfId="0" applyNumberFormat="1" applyFont="1" applyFill="1" applyBorder="1" applyAlignment="1">
      <alignment horizontal="center" vertical="center"/>
    </xf>
    <xf numFmtId="3" fontId="1" fillId="6" borderId="0" xfId="2" applyNumberFormat="1" applyFill="1" applyAlignment="1">
      <alignment horizontal="center" vertical="center"/>
    </xf>
    <xf numFmtId="3" fontId="2" fillId="6" borderId="0" xfId="2" applyNumberFormat="1" applyFont="1" applyFill="1" applyAlignment="1">
      <alignment horizontal="center" vertical="center"/>
    </xf>
    <xf numFmtId="3" fontId="2" fillId="6" borderId="51" xfId="2" applyNumberFormat="1" applyFont="1" applyFill="1" applyBorder="1" applyAlignment="1">
      <alignment horizontal="center" vertical="center"/>
    </xf>
    <xf numFmtId="3" fontId="16" fillId="0" borderId="26" xfId="2" applyNumberFormat="1" applyFont="1" applyBorder="1" applyAlignment="1">
      <alignment horizontal="center"/>
    </xf>
    <xf numFmtId="3" fontId="16" fillId="0" borderId="0" xfId="2" applyNumberFormat="1" applyFont="1" applyAlignment="1">
      <alignment horizontal="center"/>
    </xf>
    <xf numFmtId="4" fontId="115" fillId="0" borderId="21" xfId="0" applyNumberFormat="1" applyFont="1" applyBorder="1" applyAlignment="1">
      <alignment horizontal="center"/>
    </xf>
    <xf numFmtId="4" fontId="115" fillId="4" borderId="21" xfId="0" applyNumberFormat="1" applyFont="1" applyFill="1" applyBorder="1" applyAlignment="1">
      <alignment horizontal="center"/>
    </xf>
    <xf numFmtId="4" fontId="116" fillId="4" borderId="21" xfId="0" applyNumberFormat="1" applyFont="1" applyFill="1" applyBorder="1" applyAlignment="1">
      <alignment horizontal="center"/>
    </xf>
    <xf numFmtId="0" fontId="93" fillId="7" borderId="0" xfId="0" applyFont="1" applyFill="1" applyAlignment="1">
      <alignment vertical="center"/>
    </xf>
    <xf numFmtId="10" fontId="119" fillId="0" borderId="56" xfId="0" applyNumberFormat="1" applyFont="1" applyBorder="1" applyAlignment="1">
      <alignment horizontal="right" vertical="center" wrapText="1"/>
    </xf>
    <xf numFmtId="3" fontId="1" fillId="12" borderId="15" xfId="2" applyNumberFormat="1" applyFill="1" applyBorder="1"/>
    <xf numFmtId="0" fontId="1" fillId="0" borderId="37" xfId="2" applyBorder="1" applyAlignment="1">
      <alignment horizontal="left" vertical="center" wrapText="1"/>
    </xf>
    <xf numFmtId="0" fontId="1" fillId="0" borderId="37" xfId="2" applyBorder="1" applyAlignment="1">
      <alignment horizontal="left" vertical="top" wrapText="1"/>
    </xf>
    <xf numFmtId="0" fontId="1" fillId="0" borderId="5" xfId="2" applyBorder="1" applyAlignment="1">
      <alignment horizontal="left" vertical="top" wrapText="1"/>
    </xf>
    <xf numFmtId="0" fontId="1" fillId="0" borderId="6" xfId="2" applyBorder="1" applyAlignment="1">
      <alignment horizontal="left" vertical="top" wrapText="1"/>
    </xf>
    <xf numFmtId="0" fontId="90" fillId="0" borderId="0" xfId="0" applyFont="1" applyAlignment="1">
      <alignment horizontal="left" vertical="center"/>
    </xf>
    <xf numFmtId="0" fontId="37" fillId="0" borderId="0" xfId="2" applyFont="1"/>
    <xf numFmtId="0" fontId="1" fillId="0" borderId="2" xfId="2" applyBorder="1"/>
    <xf numFmtId="0" fontId="1" fillId="0" borderId="0" xfId="2" applyAlignment="1">
      <alignment horizontal="left" wrapText="1"/>
    </xf>
    <xf numFmtId="0" fontId="1" fillId="0" borderId="1" xfId="2" applyBorder="1" applyAlignment="1">
      <alignment horizontal="centerContinuous"/>
    </xf>
    <xf numFmtId="0" fontId="10" fillId="0" borderId="0" xfId="2" applyFont="1"/>
    <xf numFmtId="0" fontId="1" fillId="0" borderId="0" xfId="2" applyAlignment="1">
      <alignment horizontal="left" vertical="top" wrapText="1"/>
    </xf>
    <xf numFmtId="3" fontId="1" fillId="0" borderId="12" xfId="2" applyNumberFormat="1" applyBorder="1"/>
    <xf numFmtId="0" fontId="120" fillId="0" borderId="0" xfId="2" applyFont="1"/>
    <xf numFmtId="3" fontId="121" fillId="0" borderId="0" xfId="2" applyNumberFormat="1" applyFont="1"/>
    <xf numFmtId="4" fontId="121" fillId="0" borderId="0" xfId="2" applyNumberFormat="1" applyFont="1"/>
    <xf numFmtId="0" fontId="122" fillId="0" borderId="0" xfId="2" applyFont="1" applyAlignment="1">
      <alignment horizontal="center"/>
    </xf>
    <xf numFmtId="10" fontId="2" fillId="0" borderId="15" xfId="1" applyNumberFormat="1" applyFont="1" applyFill="1" applyBorder="1"/>
    <xf numFmtId="4" fontId="123" fillId="0" borderId="0" xfId="0" applyNumberFormat="1" applyFont="1" applyAlignment="1">
      <alignment horizontal="center" vertical="center"/>
    </xf>
    <xf numFmtId="17" fontId="124" fillId="4" borderId="27" xfId="2" applyNumberFormat="1" applyFont="1" applyFill="1" applyBorder="1" applyAlignment="1">
      <alignment horizontal="center"/>
    </xf>
    <xf numFmtId="4" fontId="1" fillId="0" borderId="12" xfId="1" applyNumberFormat="1" applyFill="1" applyBorder="1" applyAlignment="1">
      <alignment horizontal="center"/>
    </xf>
    <xf numFmtId="4" fontId="1" fillId="0" borderId="15" xfId="1" applyNumberFormat="1" applyFill="1" applyBorder="1" applyAlignment="1">
      <alignment horizontal="center"/>
    </xf>
    <xf numFmtId="4" fontId="2" fillId="0" borderId="18" xfId="1" applyNumberFormat="1" applyFont="1" applyFill="1" applyBorder="1" applyAlignment="1">
      <alignment horizontal="center"/>
    </xf>
    <xf numFmtId="4" fontId="1" fillId="13" borderId="15" xfId="1" applyNumberFormat="1" applyFill="1" applyBorder="1"/>
    <xf numFmtId="4" fontId="2" fillId="13" borderId="18" xfId="1" applyNumberFormat="1" applyFont="1" applyFill="1" applyBorder="1"/>
    <xf numFmtId="9" fontId="1" fillId="0" borderId="0" xfId="1" applyFont="1"/>
    <xf numFmtId="3" fontId="125" fillId="6" borderId="19" xfId="2" applyNumberFormat="1" applyFont="1" applyFill="1" applyBorder="1" applyAlignment="1">
      <alignment vertical="center"/>
    </xf>
    <xf numFmtId="3" fontId="2" fillId="14" borderId="0" xfId="2" applyNumberFormat="1" applyFont="1" applyFill="1"/>
    <xf numFmtId="3" fontId="121" fillId="0" borderId="12" xfId="2" applyNumberFormat="1" applyFont="1" applyBorder="1" applyAlignment="1">
      <alignment vertical="center"/>
    </xf>
    <xf numFmtId="3" fontId="2" fillId="0" borderId="19" xfId="2" applyNumberFormat="1" applyFont="1" applyBorder="1" applyAlignment="1">
      <alignment vertical="center"/>
    </xf>
    <xf numFmtId="3" fontId="125" fillId="0" borderId="19" xfId="2" applyNumberFormat="1" applyFont="1" applyBorder="1" applyAlignment="1">
      <alignment vertical="center"/>
    </xf>
    <xf numFmtId="10" fontId="1" fillId="0" borderId="20" xfId="1" applyNumberFormat="1" applyFill="1" applyBorder="1" applyAlignment="1">
      <alignment vertical="center"/>
    </xf>
    <xf numFmtId="0" fontId="74" fillId="10" borderId="0" xfId="0" applyFont="1" applyFill="1" applyAlignment="1">
      <alignment horizontal="center" vertical="center"/>
    </xf>
    <xf numFmtId="3" fontId="127" fillId="0" borderId="54" xfId="0" applyNumberFormat="1" applyFont="1" applyBorder="1" applyAlignment="1">
      <alignment horizontal="center" vertical="center" wrapText="1"/>
    </xf>
    <xf numFmtId="3" fontId="128" fillId="0" borderId="55" xfId="0" applyNumberFormat="1" applyFont="1" applyBorder="1" applyAlignment="1">
      <alignment horizontal="center" vertical="center" wrapText="1"/>
    </xf>
    <xf numFmtId="3" fontId="127" fillId="0" borderId="55" xfId="0" applyNumberFormat="1" applyFont="1" applyBorder="1" applyAlignment="1">
      <alignment horizontal="center" vertical="center" wrapText="1"/>
    </xf>
    <xf numFmtId="0" fontId="127" fillId="0" borderId="55" xfId="0" applyFont="1" applyBorder="1" applyAlignment="1">
      <alignment horizontal="center" vertical="center" wrapText="1"/>
    </xf>
    <xf numFmtId="0" fontId="128" fillId="0" borderId="55" xfId="0" applyFont="1" applyBorder="1" applyAlignment="1">
      <alignment horizontal="center" vertical="center" wrapText="1"/>
    </xf>
    <xf numFmtId="3" fontId="129" fillId="0" borderId="54" xfId="0" applyNumberFormat="1" applyFont="1" applyBorder="1" applyAlignment="1">
      <alignment horizontal="center" vertical="center" wrapText="1"/>
    </xf>
    <xf numFmtId="3" fontId="130" fillId="0" borderId="55" xfId="0" applyNumberFormat="1" applyFont="1" applyBorder="1" applyAlignment="1">
      <alignment horizontal="center" vertical="center" wrapText="1"/>
    </xf>
    <xf numFmtId="3" fontId="129" fillId="0" borderId="55" xfId="0" applyNumberFormat="1" applyFont="1" applyBorder="1" applyAlignment="1">
      <alignment horizontal="center" vertical="center" wrapText="1"/>
    </xf>
    <xf numFmtId="0" fontId="129" fillId="0" borderId="55" xfId="0" applyFont="1" applyBorder="1" applyAlignment="1">
      <alignment horizontal="center" vertical="center" wrapText="1"/>
    </xf>
    <xf numFmtId="0" fontId="130" fillId="0" borderId="55" xfId="0" applyFont="1" applyBorder="1" applyAlignment="1">
      <alignment horizontal="center" vertical="center" wrapText="1"/>
    </xf>
    <xf numFmtId="10" fontId="127" fillId="0" borderId="54" xfId="0" applyNumberFormat="1" applyFont="1" applyBorder="1" applyAlignment="1">
      <alignment horizontal="center" vertical="center" wrapText="1"/>
    </xf>
    <xf numFmtId="10" fontId="129" fillId="0" borderId="54" xfId="0" applyNumberFormat="1" applyFont="1" applyBorder="1" applyAlignment="1">
      <alignment horizontal="center" vertical="center" wrapText="1"/>
    </xf>
    <xf numFmtId="3" fontId="1" fillId="0" borderId="12" xfId="2" applyNumberFormat="1" applyBorder="1" applyAlignment="1">
      <alignment horizontal="right" vertical="center"/>
    </xf>
    <xf numFmtId="10" fontId="1" fillId="0" borderId="19" xfId="2" applyNumberFormat="1" applyBorder="1" applyAlignment="1">
      <alignment horizontal="right" vertical="center"/>
    </xf>
    <xf numFmtId="3" fontId="2" fillId="0" borderId="56" xfId="0" applyNumberFormat="1" applyFont="1" applyBorder="1" applyAlignment="1">
      <alignment horizontal="center" vertical="center" wrapText="1"/>
    </xf>
    <xf numFmtId="3" fontId="2" fillId="0" borderId="57" xfId="0" applyNumberFormat="1" applyFont="1" applyBorder="1" applyAlignment="1">
      <alignment horizontal="center" vertical="center" wrapText="1"/>
    </xf>
    <xf numFmtId="3" fontId="1" fillId="0" borderId="58" xfId="0" applyNumberFormat="1" applyFont="1" applyBorder="1" applyAlignment="1">
      <alignment horizontal="center" vertical="center" wrapText="1"/>
    </xf>
    <xf numFmtId="3" fontId="1" fillId="0" borderId="59" xfId="0" applyNumberFormat="1" applyFont="1" applyBorder="1" applyAlignment="1">
      <alignment horizontal="center" vertical="center" wrapText="1"/>
    </xf>
    <xf numFmtId="3" fontId="2" fillId="0" borderId="58" xfId="0" applyNumberFormat="1" applyFont="1" applyBorder="1" applyAlignment="1">
      <alignment horizontal="center" vertical="center" wrapText="1"/>
    </xf>
    <xf numFmtId="3" fontId="2" fillId="0" borderId="59" xfId="0" applyNumberFormat="1" applyFont="1" applyBorder="1" applyAlignment="1">
      <alignment horizontal="center" vertical="center" wrapText="1"/>
    </xf>
    <xf numFmtId="2" fontId="2" fillId="0" borderId="15" xfId="2" applyNumberFormat="1" applyFont="1" applyBorder="1"/>
    <xf numFmtId="10" fontId="1" fillId="0" borderId="56" xfId="0" applyNumberFormat="1" applyFont="1" applyBorder="1" applyAlignment="1">
      <alignment horizontal="center" vertical="center" wrapText="1"/>
    </xf>
    <xf numFmtId="10" fontId="1" fillId="0" borderId="57" xfId="0" applyNumberFormat="1" applyFont="1" applyBorder="1" applyAlignment="1">
      <alignment horizontal="center" vertical="center" wrapText="1"/>
    </xf>
    <xf numFmtId="2" fontId="2" fillId="0" borderId="58" xfId="0" applyNumberFormat="1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2" fontId="1" fillId="0" borderId="59" xfId="0" applyNumberFormat="1" applyFont="1" applyBorder="1" applyAlignment="1">
      <alignment horizontal="center" vertical="center" wrapText="1"/>
    </xf>
    <xf numFmtId="3" fontId="2" fillId="0" borderId="22" xfId="2" applyNumberFormat="1" applyFont="1" applyBorder="1" applyAlignment="1">
      <alignment horizontal="center"/>
    </xf>
    <xf numFmtId="3" fontId="117" fillId="0" borderId="54" xfId="0" applyNumberFormat="1" applyFont="1" applyBorder="1" applyAlignment="1">
      <alignment horizontal="center" vertical="center" wrapText="1"/>
    </xf>
    <xf numFmtId="3" fontId="1" fillId="0" borderId="23" xfId="2" applyNumberFormat="1" applyBorder="1" applyAlignment="1">
      <alignment horizontal="center"/>
    </xf>
    <xf numFmtId="3" fontId="2" fillId="0" borderId="23" xfId="2" applyNumberFormat="1" applyFont="1" applyBorder="1" applyAlignment="1">
      <alignment horizontal="center"/>
    </xf>
    <xf numFmtId="3" fontId="117" fillId="0" borderId="55" xfId="0" applyNumberFormat="1" applyFont="1" applyBorder="1" applyAlignment="1">
      <alignment horizontal="center" vertical="center" wrapText="1"/>
    </xf>
    <xf numFmtId="10" fontId="2" fillId="0" borderId="24" xfId="2" applyNumberFormat="1" applyFont="1" applyBorder="1" applyAlignment="1">
      <alignment horizontal="center" vertical="center"/>
    </xf>
    <xf numFmtId="2" fontId="2" fillId="0" borderId="24" xfId="2" applyNumberFormat="1" applyFont="1" applyBorder="1" applyAlignment="1">
      <alignment horizontal="center" vertical="center"/>
    </xf>
    <xf numFmtId="0" fontId="117" fillId="0" borderId="55" xfId="0" applyFont="1" applyBorder="1" applyAlignment="1">
      <alignment horizontal="center" vertical="center" wrapText="1"/>
    </xf>
    <xf numFmtId="2" fontId="1" fillId="0" borderId="24" xfId="2" applyNumberFormat="1" applyBorder="1" applyAlignment="1">
      <alignment horizontal="center" vertical="center"/>
    </xf>
    <xf numFmtId="0" fontId="118" fillId="0" borderId="55" xfId="0" applyFont="1" applyBorder="1" applyAlignment="1">
      <alignment horizontal="center" vertical="center" wrapText="1"/>
    </xf>
    <xf numFmtId="4" fontId="1" fillId="0" borderId="25" xfId="2" applyNumberFormat="1" applyBorder="1" applyAlignment="1">
      <alignment horizontal="center"/>
    </xf>
    <xf numFmtId="3" fontId="2" fillId="0" borderId="12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10" fontId="2" fillId="0" borderId="19" xfId="1" applyNumberFormat="1" applyFont="1" applyFill="1" applyBorder="1" applyAlignment="1">
      <alignment horizontal="right"/>
    </xf>
    <xf numFmtId="4" fontId="2" fillId="0" borderId="20" xfId="2" applyNumberFormat="1" applyFont="1" applyBorder="1" applyAlignment="1">
      <alignment horizontal="right"/>
    </xf>
    <xf numFmtId="4" fontId="2" fillId="0" borderId="20" xfId="0" applyNumberFormat="1" applyFont="1" applyBorder="1" applyAlignment="1">
      <alignment horizontal="right"/>
    </xf>
    <xf numFmtId="2" fontId="2" fillId="0" borderId="20" xfId="2" applyNumberFormat="1" applyFont="1" applyBorder="1" applyAlignment="1">
      <alignment horizontal="right" vertical="center"/>
    </xf>
    <xf numFmtId="3" fontId="2" fillId="0" borderId="41" xfId="2" applyNumberFormat="1" applyFont="1" applyBorder="1"/>
    <xf numFmtId="3" fontId="118" fillId="0" borderId="0" xfId="0" applyNumberFormat="1" applyFont="1"/>
    <xf numFmtId="2" fontId="2" fillId="0" borderId="20" xfId="2" applyNumberFormat="1" applyFont="1" applyBorder="1"/>
    <xf numFmtId="0" fontId="1" fillId="0" borderId="34" xfId="2" applyBorder="1" applyAlignment="1">
      <alignment horizontal="left" vertical="center" wrapText="1"/>
    </xf>
    <xf numFmtId="0" fontId="2" fillId="0" borderId="31" xfId="2" applyFont="1" applyBorder="1"/>
    <xf numFmtId="17" fontId="18" fillId="4" borderId="32" xfId="2" applyNumberFormat="1" applyFont="1" applyFill="1" applyBorder="1" applyAlignment="1">
      <alignment vertical="center" wrapText="1"/>
    </xf>
    <xf numFmtId="17" fontId="18" fillId="4" borderId="18" xfId="2" applyNumberFormat="1" applyFont="1" applyFill="1" applyBorder="1" applyAlignment="1">
      <alignment vertical="center" wrapText="1"/>
    </xf>
    <xf numFmtId="17" fontId="18" fillId="0" borderId="9" xfId="2" applyNumberFormat="1" applyFont="1" applyBorder="1" applyAlignment="1">
      <alignment horizontal="center"/>
    </xf>
    <xf numFmtId="3" fontId="1" fillId="0" borderId="0" xfId="2" applyNumberFormat="1" applyAlignment="1">
      <alignment horizontal="left" vertical="top" wrapText="1"/>
    </xf>
    <xf numFmtId="17" fontId="18" fillId="4" borderId="41" xfId="2" applyNumberFormat="1" applyFont="1" applyFill="1" applyBorder="1" applyAlignment="1">
      <alignment vertical="center" wrapText="1"/>
    </xf>
    <xf numFmtId="0" fontId="1" fillId="15" borderId="12" xfId="2" applyFill="1" applyBorder="1"/>
    <xf numFmtId="4" fontId="1" fillId="15" borderId="15" xfId="2" applyNumberFormat="1" applyFill="1" applyBorder="1"/>
    <xf numFmtId="0" fontId="1" fillId="15" borderId="19" xfId="2" applyFill="1" applyBorder="1"/>
    <xf numFmtId="4" fontId="2" fillId="0" borderId="27" xfId="1" applyNumberFormat="1" applyFont="1" applyFill="1" applyBorder="1" applyAlignment="1">
      <alignment horizontal="center"/>
    </xf>
    <xf numFmtId="2" fontId="2" fillId="0" borderId="27" xfId="2" applyNumberFormat="1" applyFont="1" applyBorder="1" applyAlignment="1">
      <alignment horizontal="center"/>
    </xf>
    <xf numFmtId="4" fontId="2" fillId="0" borderId="15" xfId="1" applyNumberFormat="1" applyFont="1" applyFill="1" applyBorder="1"/>
    <xf numFmtId="4" fontId="1" fillId="0" borderId="15" xfId="1" applyNumberFormat="1" applyFill="1" applyBorder="1"/>
    <xf numFmtId="4" fontId="1" fillId="0" borderId="12" xfId="1" applyNumberFormat="1" applyFill="1" applyBorder="1"/>
    <xf numFmtId="4" fontId="1" fillId="0" borderId="27" xfId="1" applyNumberFormat="1" applyFill="1" applyBorder="1"/>
    <xf numFmtId="4" fontId="2" fillId="0" borderId="12" xfId="1" applyNumberFormat="1" applyFont="1" applyFill="1" applyBorder="1"/>
    <xf numFmtId="4" fontId="2" fillId="0" borderId="20" xfId="1" applyNumberFormat="1" applyFont="1" applyFill="1" applyBorder="1"/>
    <xf numFmtId="3" fontId="120" fillId="0" borderId="12" xfId="2" applyNumberFormat="1" applyFont="1" applyBorder="1" applyAlignment="1">
      <alignment vertical="center"/>
    </xf>
    <xf numFmtId="3" fontId="120" fillId="0" borderId="19" xfId="2" applyNumberFormat="1" applyFont="1" applyBorder="1" applyAlignment="1">
      <alignment vertical="center"/>
    </xf>
    <xf numFmtId="3" fontId="1" fillId="0" borderId="19" xfId="2" applyNumberFormat="1" applyBorder="1" applyAlignment="1">
      <alignment vertical="center"/>
    </xf>
    <xf numFmtId="0" fontId="2" fillId="16" borderId="1" xfId="2" applyFont="1" applyFill="1" applyBorder="1"/>
    <xf numFmtId="0" fontId="18" fillId="16" borderId="27" xfId="2" applyFont="1" applyFill="1" applyBorder="1" applyAlignment="1">
      <alignment horizontal="center"/>
    </xf>
    <xf numFmtId="10" fontId="1" fillId="16" borderId="0" xfId="2" applyNumberFormat="1" applyFill="1" applyAlignment="1">
      <alignment horizontal="center"/>
    </xf>
    <xf numFmtId="10" fontId="1" fillId="16" borderId="37" xfId="2" applyNumberFormat="1" applyFill="1" applyBorder="1" applyAlignment="1">
      <alignment horizontal="center"/>
    </xf>
    <xf numFmtId="10" fontId="2" fillId="16" borderId="35" xfId="2" applyNumberFormat="1" applyFont="1" applyFill="1" applyBorder="1" applyAlignment="1">
      <alignment horizontal="center"/>
    </xf>
    <xf numFmtId="10" fontId="2" fillId="16" borderId="36" xfId="2" applyNumberFormat="1" applyFont="1" applyFill="1" applyBorder="1" applyAlignment="1">
      <alignment horizontal="center"/>
    </xf>
    <xf numFmtId="0" fontId="2" fillId="16" borderId="0" xfId="2" applyFont="1" applyFill="1"/>
    <xf numFmtId="10" fontId="1" fillId="16" borderId="0" xfId="1" applyNumberFormat="1" applyFill="1" applyAlignment="1">
      <alignment horizontal="center"/>
    </xf>
    <xf numFmtId="10" fontId="2" fillId="16" borderId="35" xfId="1" applyNumberFormat="1" applyFont="1" applyFill="1" applyBorder="1" applyAlignment="1">
      <alignment horizontal="center"/>
    </xf>
    <xf numFmtId="10" fontId="2" fillId="16" borderId="36" xfId="1" applyNumberFormat="1" applyFont="1" applyFill="1" applyBorder="1" applyAlignment="1">
      <alignment horizontal="center"/>
    </xf>
    <xf numFmtId="17" fontId="18" fillId="16" borderId="9" xfId="2" applyNumberFormat="1" applyFont="1" applyFill="1" applyBorder="1" applyAlignment="1">
      <alignment horizontal="center"/>
    </xf>
    <xf numFmtId="0" fontId="1" fillId="16" borderId="0" xfId="2" applyFill="1"/>
    <xf numFmtId="9" fontId="1" fillId="16" borderId="15" xfId="1" applyFill="1" applyBorder="1"/>
    <xf numFmtId="0" fontId="1" fillId="16" borderId="12" xfId="2" applyFill="1" applyBorder="1"/>
    <xf numFmtId="0" fontId="1" fillId="16" borderId="19" xfId="2" applyFill="1" applyBorder="1"/>
    <xf numFmtId="4" fontId="1" fillId="15" borderId="12" xfId="2" applyNumberFormat="1" applyFill="1" applyBorder="1" applyAlignment="1">
      <alignment horizontal="center"/>
    </xf>
    <xf numFmtId="4" fontId="1" fillId="15" borderId="15" xfId="2" applyNumberFormat="1" applyFill="1" applyBorder="1" applyAlignment="1">
      <alignment horizontal="center"/>
    </xf>
    <xf numFmtId="4" fontId="2" fillId="15" borderId="18" xfId="2" applyNumberFormat="1" applyFont="1" applyFill="1" applyBorder="1" applyAlignment="1">
      <alignment horizontal="center"/>
    </xf>
    <xf numFmtId="9" fontId="2" fillId="16" borderId="15" xfId="1" applyFont="1" applyFill="1" applyBorder="1"/>
    <xf numFmtId="4" fontId="1" fillId="16" borderId="15" xfId="2" applyNumberFormat="1" applyFill="1" applyBorder="1"/>
    <xf numFmtId="0" fontId="2" fillId="16" borderId="20" xfId="2" applyFont="1" applyFill="1" applyBorder="1"/>
    <xf numFmtId="4" fontId="2" fillId="16" borderId="18" xfId="2" applyNumberFormat="1" applyFont="1" applyFill="1" applyBorder="1"/>
    <xf numFmtId="0" fontId="2" fillId="16" borderId="19" xfId="2" applyFont="1" applyFill="1" applyBorder="1"/>
    <xf numFmtId="4" fontId="2" fillId="16" borderId="15" xfId="2" applyNumberFormat="1" applyFont="1" applyFill="1" applyBorder="1"/>
    <xf numFmtId="0" fontId="1" fillId="16" borderId="20" xfId="2" applyFill="1" applyBorder="1"/>
    <xf numFmtId="4" fontId="1" fillId="16" borderId="18" xfId="2" applyNumberFormat="1" applyFill="1" applyBorder="1"/>
    <xf numFmtId="0" fontId="31" fillId="16" borderId="5" xfId="2" applyFont="1" applyFill="1" applyBorder="1" applyAlignment="1">
      <alignment horizontal="center"/>
    </xf>
    <xf numFmtId="17" fontId="18" fillId="16" borderId="18" xfId="2" applyNumberFormat="1" applyFont="1" applyFill="1" applyBorder="1" applyAlignment="1">
      <alignment horizontal="center"/>
    </xf>
    <xf numFmtId="17" fontId="18" fillId="16" borderId="27" xfId="2" applyNumberFormat="1" applyFont="1" applyFill="1" applyBorder="1" applyAlignment="1">
      <alignment horizontal="center"/>
    </xf>
    <xf numFmtId="4" fontId="1" fillId="16" borderId="12" xfId="2" applyNumberFormat="1" applyFill="1" applyBorder="1" applyAlignment="1">
      <alignment horizontal="center"/>
    </xf>
    <xf numFmtId="4" fontId="19" fillId="16" borderId="0" xfId="1" applyNumberFormat="1" applyFont="1" applyFill="1"/>
    <xf numFmtId="4" fontId="2" fillId="16" borderId="12" xfId="2" applyNumberFormat="1" applyFont="1" applyFill="1" applyBorder="1" applyAlignment="1">
      <alignment horizontal="center"/>
    </xf>
    <xf numFmtId="4" fontId="2" fillId="16" borderId="15" xfId="1" applyNumberFormat="1" applyFont="1" applyFill="1" applyBorder="1"/>
    <xf numFmtId="4" fontId="2" fillId="16" borderId="6" xfId="1" applyNumberFormat="1" applyFont="1" applyFill="1" applyBorder="1"/>
    <xf numFmtId="0" fontId="19" fillId="16" borderId="20" xfId="2" applyFont="1" applyFill="1" applyBorder="1"/>
    <xf numFmtId="9" fontId="19" fillId="16" borderId="18" xfId="1" applyFont="1" applyFill="1" applyBorder="1"/>
    <xf numFmtId="9" fontId="19" fillId="16" borderId="27" xfId="1" applyFont="1" applyFill="1" applyBorder="1"/>
    <xf numFmtId="17" fontId="124" fillId="16" borderId="18" xfId="2" applyNumberFormat="1" applyFont="1" applyFill="1" applyBorder="1" applyAlignment="1">
      <alignment horizontal="center"/>
    </xf>
    <xf numFmtId="17" fontId="124" fillId="16" borderId="27" xfId="2" applyNumberFormat="1" applyFont="1" applyFill="1" applyBorder="1" applyAlignment="1">
      <alignment horizontal="center"/>
    </xf>
    <xf numFmtId="17" fontId="18" fillId="16" borderId="18" xfId="2" applyNumberFormat="1" applyFont="1" applyFill="1" applyBorder="1" applyAlignment="1">
      <alignment horizontal="left"/>
    </xf>
    <xf numFmtId="4" fontId="1" fillId="16" borderId="15" xfId="1" applyNumberFormat="1" applyFill="1" applyBorder="1"/>
    <xf numFmtId="4" fontId="2" fillId="16" borderId="18" xfId="1" applyNumberFormat="1" applyFont="1" applyFill="1" applyBorder="1"/>
    <xf numFmtId="4" fontId="2" fillId="16" borderId="27" xfId="1" applyNumberFormat="1" applyFont="1" applyFill="1" applyBorder="1"/>
    <xf numFmtId="9" fontId="2" fillId="16" borderId="18" xfId="1" applyFont="1" applyFill="1" applyBorder="1"/>
    <xf numFmtId="4" fontId="1" fillId="16" borderId="12" xfId="2" applyNumberFormat="1" applyFill="1" applyBorder="1"/>
    <xf numFmtId="4" fontId="1" fillId="16" borderId="0" xfId="2" applyNumberFormat="1" applyFill="1"/>
    <xf numFmtId="4" fontId="1" fillId="16" borderId="19" xfId="2" applyNumberFormat="1" applyFill="1" applyBorder="1"/>
    <xf numFmtId="4" fontId="2" fillId="16" borderId="20" xfId="2" applyNumberFormat="1" applyFont="1" applyFill="1" applyBorder="1"/>
    <xf numFmtId="9" fontId="2" fillId="16" borderId="27" xfId="1" applyFont="1" applyFill="1" applyBorder="1"/>
    <xf numFmtId="0" fontId="10" fillId="16" borderId="5" xfId="2" applyFont="1" applyFill="1" applyBorder="1" applyAlignment="1">
      <alignment horizontal="center"/>
    </xf>
    <xf numFmtId="4" fontId="1" fillId="16" borderId="12" xfId="2" applyNumberFormat="1" applyFill="1" applyBorder="1" applyAlignment="1">
      <alignment horizontal="right"/>
    </xf>
    <xf numFmtId="4" fontId="1" fillId="16" borderId="30" xfId="2" applyNumberFormat="1" applyFill="1" applyBorder="1" applyAlignment="1">
      <alignment horizontal="right"/>
    </xf>
    <xf numFmtId="4" fontId="1" fillId="16" borderId="28" xfId="2" applyNumberFormat="1" applyFill="1" applyBorder="1" applyAlignment="1">
      <alignment horizontal="right" vertical="center"/>
    </xf>
    <xf numFmtId="4" fontId="1" fillId="16" borderId="15" xfId="2" applyNumberFormat="1" applyFill="1" applyBorder="1" applyAlignment="1">
      <alignment horizontal="right"/>
    </xf>
    <xf numFmtId="4" fontId="2" fillId="16" borderId="18" xfId="2" applyNumberFormat="1" applyFont="1" applyFill="1" applyBorder="1" applyAlignment="1">
      <alignment horizontal="right"/>
    </xf>
    <xf numFmtId="9" fontId="2" fillId="16" borderId="18" xfId="1" applyFont="1" applyFill="1" applyBorder="1" applyAlignment="1">
      <alignment horizontal="right"/>
    </xf>
    <xf numFmtId="3" fontId="1" fillId="16" borderId="12" xfId="2" applyNumberFormat="1" applyFill="1" applyBorder="1"/>
    <xf numFmtId="3" fontId="1" fillId="16" borderId="19" xfId="2" applyNumberFormat="1" applyFill="1" applyBorder="1"/>
    <xf numFmtId="0" fontId="31" fillId="16" borderId="0" xfId="2" applyFont="1" applyFill="1" applyAlignment="1">
      <alignment horizontal="center"/>
    </xf>
    <xf numFmtId="17" fontId="18" fillId="16" borderId="32" xfId="2" applyNumberFormat="1" applyFont="1" applyFill="1" applyBorder="1" applyAlignment="1">
      <alignment horizontal="center"/>
    </xf>
    <xf numFmtId="3" fontId="1" fillId="16" borderId="20" xfId="2" applyNumberFormat="1" applyFill="1" applyBorder="1"/>
    <xf numFmtId="17" fontId="18" fillId="16" borderId="41" xfId="2" applyNumberFormat="1" applyFont="1" applyFill="1" applyBorder="1" applyAlignment="1">
      <alignment horizontal="center"/>
    </xf>
    <xf numFmtId="0" fontId="1" fillId="16" borderId="31" xfId="2" applyFill="1" applyBorder="1"/>
    <xf numFmtId="10" fontId="118" fillId="16" borderId="28" xfId="0" applyNumberFormat="1" applyFont="1" applyFill="1" applyBorder="1" applyAlignment="1">
      <alignment horizontal="center" vertical="center" wrapText="1"/>
    </xf>
    <xf numFmtId="3" fontId="131" fillId="16" borderId="28" xfId="0" applyNumberFormat="1" applyFont="1" applyFill="1" applyBorder="1" applyAlignment="1">
      <alignment horizontal="center" vertical="center" wrapText="1"/>
    </xf>
    <xf numFmtId="167" fontId="1" fillId="16" borderId="28" xfId="2" applyNumberFormat="1" applyFill="1" applyBorder="1" applyAlignment="1">
      <alignment horizontal="right" wrapText="1"/>
    </xf>
    <xf numFmtId="3" fontId="1" fillId="16" borderId="28" xfId="2" applyNumberFormat="1" applyFill="1" applyBorder="1" applyAlignment="1">
      <alignment horizontal="right" wrapText="1"/>
    </xf>
    <xf numFmtId="0" fontId="1" fillId="16" borderId="28" xfId="2" applyFill="1" applyBorder="1"/>
    <xf numFmtId="167" fontId="1" fillId="16" borderId="21" xfId="2" applyNumberFormat="1" applyFill="1" applyBorder="1"/>
    <xf numFmtId="0" fontId="1" fillId="16" borderId="28" xfId="2" applyFill="1" applyBorder="1" applyAlignment="1">
      <alignment wrapText="1"/>
    </xf>
    <xf numFmtId="0" fontId="1" fillId="16" borderId="21" xfId="2" applyFill="1" applyBorder="1"/>
    <xf numFmtId="167" fontId="1" fillId="16" borderId="21" xfId="2" applyNumberFormat="1" applyFill="1" applyBorder="1" applyAlignment="1">
      <alignment horizontal="right"/>
    </xf>
    <xf numFmtId="167" fontId="1" fillId="16" borderId="28" xfId="1" applyNumberFormat="1" applyFill="1" applyBorder="1"/>
    <xf numFmtId="167" fontId="1" fillId="16" borderId="28" xfId="2" applyNumberFormat="1" applyFill="1" applyBorder="1"/>
    <xf numFmtId="3" fontId="40" fillId="16" borderId="28" xfId="2" applyNumberFormat="1" applyFont="1" applyFill="1" applyBorder="1"/>
    <xf numFmtId="167" fontId="1" fillId="16" borderId="28" xfId="1" applyNumberFormat="1" applyFill="1" applyBorder="1" applyAlignment="1">
      <alignment horizontal="right" wrapText="1"/>
    </xf>
    <xf numFmtId="167" fontId="1" fillId="16" borderId="28" xfId="1" applyNumberFormat="1" applyFill="1" applyBorder="1" applyAlignment="1">
      <alignment wrapText="1"/>
    </xf>
    <xf numFmtId="1" fontId="40" fillId="16" borderId="28" xfId="2" applyNumberFormat="1" applyFont="1" applyFill="1" applyBorder="1" applyAlignment="1">
      <alignment horizontal="right" wrapText="1"/>
    </xf>
    <xf numFmtId="2" fontId="1" fillId="16" borderId="28" xfId="2" applyNumberFormat="1" applyFill="1" applyBorder="1"/>
    <xf numFmtId="3" fontId="95" fillId="2" borderId="0" xfId="0" applyNumberFormat="1" applyFont="1" applyFill="1" applyAlignment="1">
      <alignment horizontal="center" vertical="center"/>
    </xf>
    <xf numFmtId="4" fontId="96" fillId="10" borderId="35" xfId="0" applyNumberFormat="1" applyFont="1" applyFill="1" applyBorder="1" applyAlignment="1">
      <alignment horizontal="center" vertical="center"/>
    </xf>
    <xf numFmtId="0" fontId="78" fillId="9" borderId="0" xfId="0" applyFont="1" applyFill="1" applyAlignment="1">
      <alignment horizontal="center" vertical="center" wrapText="1"/>
    </xf>
    <xf numFmtId="0" fontId="78" fillId="9" borderId="0" xfId="0" applyFont="1" applyFill="1" applyAlignment="1">
      <alignment horizontal="center" vertical="center"/>
    </xf>
    <xf numFmtId="49" fontId="55" fillId="2" borderId="0" xfId="0" applyNumberFormat="1" applyFont="1" applyFill="1" applyAlignment="1">
      <alignment horizontal="center"/>
    </xf>
    <xf numFmtId="49" fontId="31" fillId="2" borderId="0" xfId="0" applyNumberFormat="1" applyFont="1" applyFill="1" applyAlignment="1">
      <alignment horizontal="center"/>
    </xf>
    <xf numFmtId="4" fontId="95" fillId="2" borderId="33" xfId="0" applyNumberFormat="1" applyFont="1" applyFill="1" applyBorder="1" applyAlignment="1">
      <alignment horizontal="center" vertical="center"/>
    </xf>
    <xf numFmtId="4" fontId="95" fillId="2" borderId="0" xfId="0" applyNumberFormat="1" applyFont="1" applyFill="1" applyAlignment="1">
      <alignment horizontal="center" vertical="center"/>
    </xf>
    <xf numFmtId="0" fontId="71" fillId="10" borderId="35" xfId="0" applyFont="1" applyFill="1" applyBorder="1" applyAlignment="1">
      <alignment horizontal="center" vertical="center"/>
    </xf>
    <xf numFmtId="49" fontId="31" fillId="2" borderId="0" xfId="0" applyNumberFormat="1" applyFont="1" applyFill="1" applyAlignment="1">
      <alignment horizontal="left"/>
    </xf>
    <xf numFmtId="0" fontId="83" fillId="8" borderId="0" xfId="0" applyFont="1" applyFill="1" applyAlignment="1">
      <alignment horizontal="center" vertical="center"/>
    </xf>
    <xf numFmtId="49" fontId="80" fillId="2" borderId="46" xfId="0" applyNumberFormat="1" applyFont="1" applyFill="1" applyBorder="1" applyAlignment="1">
      <alignment horizontal="justify" vertical="justify" wrapText="1"/>
    </xf>
    <xf numFmtId="49" fontId="112" fillId="2" borderId="0" xfId="0" applyNumberFormat="1" applyFont="1" applyFill="1" applyAlignment="1">
      <alignment horizontal="justify" vertical="justify" wrapText="1"/>
    </xf>
    <xf numFmtId="49" fontId="112" fillId="2" borderId="47" xfId="0" applyNumberFormat="1" applyFont="1" applyFill="1" applyBorder="1" applyAlignment="1">
      <alignment horizontal="justify" vertical="justify" wrapText="1"/>
    </xf>
    <xf numFmtId="49" fontId="48" fillId="2" borderId="0" xfId="0" applyNumberFormat="1" applyFont="1" applyFill="1" applyAlignment="1">
      <alignment horizontal="right"/>
    </xf>
    <xf numFmtId="49" fontId="69" fillId="2" borderId="0" xfId="0" applyNumberFormat="1" applyFont="1" applyFill="1" applyAlignment="1">
      <alignment horizontal="center"/>
    </xf>
    <xf numFmtId="49" fontId="64" fillId="2" borderId="0" xfId="0" applyNumberFormat="1" applyFont="1" applyFill="1" applyAlignment="1">
      <alignment horizontal="center"/>
    </xf>
    <xf numFmtId="0" fontId="95" fillId="2" borderId="0" xfId="0" applyFont="1" applyFill="1" applyAlignment="1">
      <alignment horizontal="left" vertical="center"/>
    </xf>
    <xf numFmtId="0" fontId="74" fillId="10" borderId="0" xfId="0" applyFont="1" applyFill="1" applyAlignment="1">
      <alignment horizontal="center" vertical="center"/>
    </xf>
    <xf numFmtId="0" fontId="91" fillId="10" borderId="35" xfId="0" applyFont="1" applyFill="1" applyBorder="1" applyAlignment="1">
      <alignment horizontal="center" vertical="center" wrapText="1"/>
    </xf>
    <xf numFmtId="0" fontId="91" fillId="10" borderId="35" xfId="0" applyFont="1" applyFill="1" applyBorder="1" applyAlignment="1">
      <alignment horizontal="center" vertical="center"/>
    </xf>
    <xf numFmtId="49" fontId="74" fillId="10" borderId="51" xfId="0" applyNumberFormat="1" applyFont="1" applyFill="1" applyBorder="1" applyAlignment="1">
      <alignment horizontal="center" vertical="center" wrapText="1"/>
    </xf>
    <xf numFmtId="0" fontId="74" fillId="7" borderId="0" xfId="0" applyFont="1" applyFill="1" applyAlignment="1">
      <alignment horizontal="right"/>
    </xf>
    <xf numFmtId="0" fontId="71" fillId="7" borderId="0" xfId="0" applyFont="1" applyFill="1" applyAlignment="1">
      <alignment horizontal="left"/>
    </xf>
    <xf numFmtId="0" fontId="75" fillId="0" borderId="0" xfId="0" applyFont="1" applyAlignment="1">
      <alignment horizontal="right"/>
    </xf>
    <xf numFmtId="0" fontId="99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81" fillId="7" borderId="0" xfId="0" applyFont="1" applyFill="1" applyAlignment="1">
      <alignment horizontal="center"/>
    </xf>
    <xf numFmtId="0" fontId="104" fillId="0" borderId="0" xfId="0" applyFont="1" applyAlignment="1">
      <alignment horizontal="left"/>
    </xf>
    <xf numFmtId="3" fontId="95" fillId="2" borderId="33" xfId="0" applyNumberFormat="1" applyFont="1" applyFill="1" applyBorder="1" applyAlignment="1">
      <alignment horizontal="center" vertical="center"/>
    </xf>
    <xf numFmtId="0" fontId="78" fillId="9" borderId="0" xfId="0" applyFont="1" applyFill="1" applyAlignment="1">
      <alignment horizontal="center" wrapText="1"/>
    </xf>
    <xf numFmtId="0" fontId="42" fillId="9" borderId="0" xfId="0" applyFont="1" applyFill="1" applyAlignment="1">
      <alignment horizontal="center" vertical="center" wrapText="1"/>
    </xf>
    <xf numFmtId="0" fontId="81" fillId="9" borderId="0" xfId="0" applyFont="1" applyFill="1" applyAlignment="1">
      <alignment horizontal="center" wrapText="1"/>
    </xf>
    <xf numFmtId="0" fontId="81" fillId="8" borderId="0" xfId="0" applyFont="1" applyFill="1" applyAlignment="1">
      <alignment horizontal="center" vertical="center"/>
    </xf>
    <xf numFmtId="0" fontId="71" fillId="10" borderId="0" xfId="0" applyFont="1" applyFill="1" applyAlignment="1">
      <alignment horizontal="center" vertical="center"/>
    </xf>
    <xf numFmtId="0" fontId="19" fillId="0" borderId="0" xfId="0" applyFont="1" applyAlignment="1">
      <alignment horizontal="right"/>
    </xf>
    <xf numFmtId="0" fontId="108" fillId="0" borderId="0" xfId="0" applyFont="1" applyAlignment="1">
      <alignment horizontal="center"/>
    </xf>
    <xf numFmtId="0" fontId="55" fillId="2" borderId="0" xfId="0" applyFont="1" applyFill="1" applyAlignment="1">
      <alignment horizontal="center"/>
    </xf>
    <xf numFmtId="0" fontId="109" fillId="0" borderId="0" xfId="0" applyFont="1" applyAlignment="1">
      <alignment horizontal="center"/>
    </xf>
    <xf numFmtId="0" fontId="87" fillId="2" borderId="46" xfId="0" applyFont="1" applyFill="1" applyBorder="1" applyAlignment="1">
      <alignment horizontal="left" vertical="center" wrapText="1"/>
    </xf>
    <xf numFmtId="0" fontId="87" fillId="2" borderId="0" xfId="0" applyFont="1" applyFill="1" applyAlignment="1">
      <alignment horizontal="left" vertical="center" wrapText="1"/>
    </xf>
    <xf numFmtId="0" fontId="87" fillId="2" borderId="48" xfId="0" applyFont="1" applyFill="1" applyBorder="1" applyAlignment="1">
      <alignment horizontal="left" vertical="center" wrapText="1"/>
    </xf>
    <xf numFmtId="0" fontId="87" fillId="2" borderId="49" xfId="0" applyFont="1" applyFill="1" applyBorder="1" applyAlignment="1">
      <alignment horizontal="left" vertical="center" wrapText="1"/>
    </xf>
    <xf numFmtId="0" fontId="87" fillId="2" borderId="46" xfId="0" applyFont="1" applyFill="1" applyBorder="1" applyAlignment="1">
      <alignment horizontal="left" vertical="center"/>
    </xf>
    <xf numFmtId="0" fontId="87" fillId="2" borderId="0" xfId="0" applyFont="1" applyFill="1" applyAlignment="1">
      <alignment horizontal="left" vertical="center"/>
    </xf>
    <xf numFmtId="0" fontId="89" fillId="2" borderId="46" xfId="0" applyFont="1" applyFill="1" applyBorder="1" applyAlignment="1">
      <alignment horizontal="left" vertical="center"/>
    </xf>
    <xf numFmtId="0" fontId="89" fillId="2" borderId="0" xfId="0" applyFont="1" applyFill="1" applyAlignment="1">
      <alignment horizontal="left" vertical="center"/>
    </xf>
    <xf numFmtId="49" fontId="55" fillId="2" borderId="0" xfId="0" applyNumberFormat="1" applyFont="1" applyFill="1" applyAlignment="1">
      <alignment horizontal="right"/>
    </xf>
    <xf numFmtId="0" fontId="80" fillId="2" borderId="43" xfId="0" applyFont="1" applyFill="1" applyBorder="1" applyAlignment="1">
      <alignment horizontal="center" vertical="center"/>
    </xf>
    <xf numFmtId="0" fontId="80" fillId="2" borderId="44" xfId="0" applyFont="1" applyFill="1" applyBorder="1" applyAlignment="1">
      <alignment horizontal="center" vertical="center"/>
    </xf>
    <xf numFmtId="0" fontId="80" fillId="2" borderId="45" xfId="0" applyFont="1" applyFill="1" applyBorder="1" applyAlignment="1">
      <alignment horizontal="center" vertical="center"/>
    </xf>
    <xf numFmtId="0" fontId="80" fillId="2" borderId="46" xfId="0" applyFont="1" applyFill="1" applyBorder="1" applyAlignment="1">
      <alignment horizontal="justify" vertical="justify" wrapText="1"/>
    </xf>
    <xf numFmtId="0" fontId="80" fillId="2" borderId="0" xfId="0" applyFont="1" applyFill="1" applyAlignment="1">
      <alignment horizontal="justify" vertical="justify" wrapText="1"/>
    </xf>
    <xf numFmtId="0" fontId="80" fillId="2" borderId="47" xfId="0" applyFont="1" applyFill="1" applyBorder="1" applyAlignment="1">
      <alignment horizontal="justify" vertical="justify" wrapText="1"/>
    </xf>
    <xf numFmtId="0" fontId="84" fillId="9" borderId="0" xfId="0" applyFont="1" applyFill="1" applyAlignment="1">
      <alignment horizontal="center" vertical="center" wrapText="1"/>
    </xf>
    <xf numFmtId="0" fontId="112" fillId="2" borderId="0" xfId="0" applyFont="1" applyFill="1" applyAlignment="1">
      <alignment horizontal="justify" vertical="justify" wrapText="1"/>
    </xf>
    <xf numFmtId="0" fontId="112" fillId="2" borderId="47" xfId="0" applyFont="1" applyFill="1" applyBorder="1" applyAlignment="1">
      <alignment horizontal="justify" vertical="justify" wrapText="1"/>
    </xf>
    <xf numFmtId="0" fontId="80" fillId="2" borderId="48" xfId="0" applyFont="1" applyFill="1" applyBorder="1" applyAlignment="1">
      <alignment horizontal="justify" vertical="justify" wrapText="1"/>
    </xf>
    <xf numFmtId="0" fontId="80" fillId="2" borderId="49" xfId="0" applyFont="1" applyFill="1" applyBorder="1" applyAlignment="1">
      <alignment horizontal="justify" vertical="justify" wrapText="1"/>
    </xf>
    <xf numFmtId="0" fontId="80" fillId="2" borderId="50" xfId="0" applyFont="1" applyFill="1" applyBorder="1" applyAlignment="1">
      <alignment horizontal="justify" vertical="justify" wrapText="1"/>
    </xf>
    <xf numFmtId="0" fontId="81" fillId="8" borderId="0" xfId="0" applyFont="1" applyFill="1" applyAlignment="1">
      <alignment horizontal="center" wrapText="1"/>
    </xf>
    <xf numFmtId="49" fontId="31" fillId="0" borderId="0" xfId="0" applyNumberFormat="1" applyFont="1" applyAlignment="1">
      <alignment horizontal="left"/>
    </xf>
    <xf numFmtId="49" fontId="66" fillId="2" borderId="0" xfId="0" applyNumberFormat="1" applyFont="1" applyFill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43" fillId="8" borderId="0" xfId="0" applyFont="1" applyFill="1" applyAlignment="1">
      <alignment horizontal="center" wrapText="1"/>
    </xf>
    <xf numFmtId="0" fontId="74" fillId="10" borderId="35" xfId="0" applyFont="1" applyFill="1" applyBorder="1" applyAlignment="1">
      <alignment horizontal="center" vertical="center"/>
    </xf>
    <xf numFmtId="170" fontId="97" fillId="3" borderId="35" xfId="4" applyNumberFormat="1" applyFont="1" applyFill="1" applyBorder="1" applyAlignment="1">
      <alignment horizontal="center" vertical="center"/>
    </xf>
    <xf numFmtId="0" fontId="81" fillId="7" borderId="0" xfId="0" applyFont="1" applyFill="1" applyAlignment="1">
      <alignment horizontal="center" vertical="center"/>
    </xf>
    <xf numFmtId="0" fontId="27" fillId="0" borderId="0" xfId="0" applyFont="1" applyAlignment="1">
      <alignment horizontal="center"/>
    </xf>
    <xf numFmtId="0" fontId="42" fillId="8" borderId="0" xfId="0" applyFont="1" applyFill="1" applyAlignment="1">
      <alignment horizontal="center" vertical="center"/>
    </xf>
    <xf numFmtId="0" fontId="77" fillId="7" borderId="0" xfId="0" applyFont="1" applyFill="1" applyAlignment="1">
      <alignment horizontal="center"/>
    </xf>
    <xf numFmtId="0" fontId="77" fillId="7" borderId="0" xfId="0" applyFont="1" applyFill="1" applyAlignment="1">
      <alignment horizontal="center" vertical="center"/>
    </xf>
    <xf numFmtId="0" fontId="43" fillId="7" borderId="0" xfId="0" applyFont="1" applyFill="1" applyAlignment="1">
      <alignment horizontal="center"/>
    </xf>
    <xf numFmtId="3" fontId="95" fillId="0" borderId="0" xfId="0" applyNumberFormat="1" applyFont="1" applyAlignment="1">
      <alignment horizontal="center" vertical="center"/>
    </xf>
    <xf numFmtId="3" fontId="97" fillId="0" borderId="0" xfId="0" applyNumberFormat="1" applyFont="1" applyAlignment="1">
      <alignment horizontal="center" vertical="center"/>
    </xf>
    <xf numFmtId="4" fontId="95" fillId="0" borderId="51" xfId="0" applyNumberFormat="1" applyFont="1" applyBorder="1" applyAlignment="1">
      <alignment horizontal="center" vertical="center"/>
    </xf>
    <xf numFmtId="4" fontId="97" fillId="0" borderId="51" xfId="0" applyNumberFormat="1" applyFont="1" applyBorder="1" applyAlignment="1">
      <alignment horizontal="center" vertical="center"/>
    </xf>
    <xf numFmtId="4" fontId="95" fillId="0" borderId="0" xfId="0" applyNumberFormat="1" applyFont="1" applyAlignment="1">
      <alignment horizontal="center" vertical="center"/>
    </xf>
    <xf numFmtId="4" fontId="97" fillId="0" borderId="0" xfId="0" applyNumberFormat="1" applyFont="1" applyAlignment="1">
      <alignment horizontal="center" vertical="center"/>
    </xf>
    <xf numFmtId="169" fontId="97" fillId="3" borderId="35" xfId="4" applyNumberFormat="1" applyFont="1" applyFill="1" applyBorder="1" applyAlignment="1">
      <alignment horizontal="center" vertical="center"/>
    </xf>
    <xf numFmtId="10" fontId="97" fillId="3" borderId="35" xfId="1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2" fontId="6" fillId="0" borderId="0" xfId="0" applyNumberFormat="1" applyFont="1" applyAlignment="1">
      <alignment horizontal="right"/>
    </xf>
    <xf numFmtId="2" fontId="107" fillId="0" borderId="0" xfId="0" applyNumberFormat="1" applyFont="1" applyAlignment="1">
      <alignment horizontal="right"/>
    </xf>
    <xf numFmtId="0" fontId="58" fillId="0" borderId="0" xfId="0" applyFont="1" applyAlignment="1">
      <alignment horizontal="center"/>
    </xf>
    <xf numFmtId="0" fontId="78" fillId="7" borderId="0" xfId="0" applyFont="1" applyFill="1" applyAlignment="1">
      <alignment horizontal="center" vertical="center"/>
    </xf>
    <xf numFmtId="168" fontId="95" fillId="0" borderId="33" xfId="4" applyNumberFormat="1" applyFont="1" applyBorder="1" applyAlignment="1">
      <alignment horizontal="center" vertical="center"/>
    </xf>
    <xf numFmtId="168" fontId="95" fillId="0" borderId="51" xfId="4" applyNumberFormat="1" applyFont="1" applyBorder="1" applyAlignment="1">
      <alignment horizontal="center" vertical="center"/>
    </xf>
    <xf numFmtId="168" fontId="96" fillId="10" borderId="35" xfId="4" applyNumberFormat="1" applyFont="1" applyFill="1" applyBorder="1" applyAlignment="1">
      <alignment horizontal="center" vertical="center"/>
    </xf>
    <xf numFmtId="0" fontId="44" fillId="7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2" fillId="7" borderId="0" xfId="0" applyFont="1" applyFill="1" applyAlignment="1">
      <alignment horizontal="center" vertical="center"/>
    </xf>
    <xf numFmtId="49" fontId="46" fillId="7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4" fillId="0" borderId="0" xfId="0" applyFont="1" applyAlignment="1">
      <alignment horizontal="center"/>
    </xf>
    <xf numFmtId="0" fontId="90" fillId="2" borderId="0" xfId="0" applyFont="1" applyFill="1" applyAlignment="1">
      <alignment horizontal="left" vertical="center" wrapText="1"/>
    </xf>
    <xf numFmtId="0" fontId="90" fillId="2" borderId="47" xfId="0" applyFont="1" applyFill="1" applyBorder="1" applyAlignment="1">
      <alignment horizontal="left" vertical="center" wrapText="1"/>
    </xf>
    <xf numFmtId="0" fontId="90" fillId="2" borderId="52" xfId="0" applyFont="1" applyFill="1" applyBorder="1" applyAlignment="1">
      <alignment horizontal="left" vertical="center"/>
    </xf>
    <xf numFmtId="0" fontId="90" fillId="2" borderId="53" xfId="0" applyFont="1" applyFill="1" applyBorder="1" applyAlignment="1">
      <alignment horizontal="left" vertical="center"/>
    </xf>
    <xf numFmtId="0" fontId="43" fillId="8" borderId="0" xfId="0" applyFont="1" applyFill="1" applyAlignment="1">
      <alignment horizontal="center"/>
    </xf>
    <xf numFmtId="0" fontId="2" fillId="0" borderId="5" xfId="2" applyFont="1" applyBorder="1" applyAlignment="1">
      <alignment horizontal="center"/>
    </xf>
    <xf numFmtId="0" fontId="17" fillId="0" borderId="7" xfId="2" applyFont="1" applyBorder="1" applyAlignment="1">
      <alignment horizontal="center"/>
    </xf>
    <xf numFmtId="0" fontId="17" fillId="0" borderId="8" xfId="2" applyFont="1" applyBorder="1" applyAlignment="1">
      <alignment horizontal="center"/>
    </xf>
    <xf numFmtId="0" fontId="17" fillId="0" borderId="9" xfId="2" applyFont="1" applyBorder="1" applyAlignment="1">
      <alignment horizontal="center"/>
    </xf>
    <xf numFmtId="0" fontId="19" fillId="0" borderId="26" xfId="2" applyFont="1" applyBorder="1" applyAlignment="1">
      <alignment horizontal="center"/>
    </xf>
    <xf numFmtId="0" fontId="19" fillId="0" borderId="0" xfId="2" applyFont="1" applyAlignment="1">
      <alignment horizontal="center"/>
    </xf>
    <xf numFmtId="0" fontId="19" fillId="0" borderId="1" xfId="2" applyFont="1" applyBorder="1" applyAlignment="1">
      <alignment horizontal="center" wrapText="1"/>
    </xf>
    <xf numFmtId="0" fontId="19" fillId="0" borderId="2" xfId="2" applyFont="1" applyBorder="1" applyAlignment="1">
      <alignment horizontal="center" wrapText="1"/>
    </xf>
    <xf numFmtId="0" fontId="19" fillId="0" borderId="4" xfId="2" applyFont="1" applyBorder="1" applyAlignment="1">
      <alignment horizontal="center" wrapText="1"/>
    </xf>
    <xf numFmtId="0" fontId="19" fillId="0" borderId="5" xfId="2" applyFont="1" applyBorder="1" applyAlignment="1">
      <alignment horizontal="center" wrapText="1"/>
    </xf>
    <xf numFmtId="0" fontId="19" fillId="5" borderId="4" xfId="2" applyFont="1" applyFill="1" applyBorder="1" applyAlignment="1">
      <alignment horizontal="center"/>
    </xf>
    <xf numFmtId="0" fontId="19" fillId="5" borderId="6" xfId="2" applyFont="1" applyFill="1" applyBorder="1" applyAlignment="1">
      <alignment horizontal="center"/>
    </xf>
    <xf numFmtId="0" fontId="11" fillId="0" borderId="0" xfId="2" applyFont="1" applyAlignment="1">
      <alignment horizontal="center"/>
    </xf>
    <xf numFmtId="3" fontId="16" fillId="4" borderId="26" xfId="2" applyNumberFormat="1" applyFont="1" applyFill="1" applyBorder="1" applyAlignment="1">
      <alignment horizontal="center"/>
    </xf>
    <xf numFmtId="3" fontId="16" fillId="4" borderId="0" xfId="2" applyNumberFormat="1" applyFont="1" applyFill="1" applyAlignment="1">
      <alignment horizontal="center"/>
    </xf>
    <xf numFmtId="0" fontId="19" fillId="5" borderId="1" xfId="2" applyFont="1" applyFill="1" applyBorder="1" applyAlignment="1">
      <alignment horizontal="center"/>
    </xf>
    <xf numFmtId="0" fontId="19" fillId="5" borderId="3" xfId="2" applyFont="1" applyFill="1" applyBorder="1" applyAlignment="1">
      <alignment horizontal="center"/>
    </xf>
    <xf numFmtId="0" fontId="19" fillId="0" borderId="3" xfId="2" applyFont="1" applyBorder="1" applyAlignment="1">
      <alignment horizontal="center" wrapText="1"/>
    </xf>
    <xf numFmtId="0" fontId="19" fillId="0" borderId="6" xfId="2" applyFont="1" applyBorder="1" applyAlignment="1">
      <alignment horizontal="center" wrapText="1"/>
    </xf>
    <xf numFmtId="3" fontId="15" fillId="4" borderId="0" xfId="2" applyNumberFormat="1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7" fontId="124" fillId="4" borderId="12" xfId="2" applyNumberFormat="1" applyFont="1" applyFill="1" applyBorder="1" applyAlignment="1">
      <alignment horizontal="center" vertical="center" wrapText="1"/>
    </xf>
    <xf numFmtId="17" fontId="124" fillId="4" borderId="20" xfId="2" applyNumberFormat="1" applyFont="1" applyFill="1" applyBorder="1" applyAlignment="1">
      <alignment horizontal="center" vertical="center" wrapText="1"/>
    </xf>
    <xf numFmtId="0" fontId="27" fillId="0" borderId="0" xfId="2" applyFont="1" applyAlignment="1">
      <alignment horizontal="center"/>
    </xf>
    <xf numFmtId="17" fontId="18" fillId="4" borderId="32" xfId="2" applyNumberFormat="1" applyFont="1" applyFill="1" applyBorder="1" applyAlignment="1">
      <alignment horizontal="center" vertical="center" wrapText="1"/>
    </xf>
    <xf numFmtId="17" fontId="18" fillId="4" borderId="18" xfId="2" applyNumberFormat="1" applyFont="1" applyFill="1" applyBorder="1" applyAlignment="1">
      <alignment horizontal="center" vertical="center" wrapText="1"/>
    </xf>
    <xf numFmtId="0" fontId="17" fillId="0" borderId="26" xfId="2" applyFont="1" applyBorder="1" applyAlignment="1">
      <alignment horizontal="center"/>
    </xf>
    <xf numFmtId="0" fontId="17" fillId="0" borderId="0" xfId="2" applyFont="1" applyAlignment="1">
      <alignment horizontal="center"/>
    </xf>
    <xf numFmtId="17" fontId="18" fillId="4" borderId="1" xfId="2" applyNumberFormat="1" applyFont="1" applyFill="1" applyBorder="1" applyAlignment="1">
      <alignment horizontal="center" vertical="center" wrapText="1"/>
    </xf>
    <xf numFmtId="17" fontId="18" fillId="4" borderId="4" xfId="2" applyNumberFormat="1" applyFont="1" applyFill="1" applyBorder="1" applyAlignment="1">
      <alignment horizontal="center" vertical="center" wrapText="1"/>
    </xf>
    <xf numFmtId="17" fontId="18" fillId="4" borderId="12" xfId="2" applyNumberFormat="1" applyFont="1" applyFill="1" applyBorder="1" applyAlignment="1">
      <alignment horizontal="center" vertical="center" wrapText="1"/>
    </xf>
    <xf numFmtId="17" fontId="18" fillId="4" borderId="38" xfId="2" applyNumberFormat="1" applyFont="1" applyFill="1" applyBorder="1" applyAlignment="1">
      <alignment horizontal="center" vertical="center" wrapText="1"/>
    </xf>
    <xf numFmtId="17" fontId="18" fillId="4" borderId="19" xfId="2" applyNumberFormat="1" applyFont="1" applyFill="1" applyBorder="1" applyAlignment="1">
      <alignment horizontal="center" vertical="center" wrapText="1"/>
    </xf>
    <xf numFmtId="17" fontId="18" fillId="4" borderId="7" xfId="2" applyNumberFormat="1" applyFont="1" applyFill="1" applyBorder="1" applyAlignment="1">
      <alignment horizontal="center" vertical="center"/>
    </xf>
    <xf numFmtId="17" fontId="18" fillId="4" borderId="9" xfId="2" applyNumberFormat="1" applyFont="1" applyFill="1" applyBorder="1" applyAlignment="1">
      <alignment horizontal="center" vertical="center"/>
    </xf>
    <xf numFmtId="0" fontId="17" fillId="0" borderId="1" xfId="2" applyFont="1" applyBorder="1" applyAlignment="1">
      <alignment horizontal="center"/>
    </xf>
    <xf numFmtId="0" fontId="17" fillId="0" borderId="2" xfId="2" applyFont="1" applyBorder="1" applyAlignment="1">
      <alignment horizontal="center"/>
    </xf>
    <xf numFmtId="0" fontId="22" fillId="0" borderId="26" xfId="2" applyFont="1" applyBorder="1" applyAlignment="1">
      <alignment horizontal="left" vertical="center" wrapText="1"/>
    </xf>
    <xf numFmtId="0" fontId="17" fillId="2" borderId="1" xfId="2" applyFont="1" applyFill="1" applyBorder="1" applyAlignment="1">
      <alignment horizontal="center"/>
    </xf>
    <xf numFmtId="0" fontId="17" fillId="2" borderId="2" xfId="2" applyFont="1" applyFill="1" applyBorder="1" applyAlignment="1">
      <alignment horizontal="center"/>
    </xf>
    <xf numFmtId="0" fontId="17" fillId="2" borderId="9" xfId="2" applyFont="1" applyFill="1" applyBorder="1" applyAlignment="1">
      <alignment horizontal="center"/>
    </xf>
    <xf numFmtId="0" fontId="36" fillId="0" borderId="0" xfId="2" applyFont="1" applyAlignment="1">
      <alignment horizontal="center"/>
    </xf>
  </cellXfs>
  <cellStyles count="5">
    <cellStyle name="Millares" xfId="4" builtinId="3"/>
    <cellStyle name="Millares 2" xfId="3" xr:uid="{79F8A357-A200-4A31-889B-260806482EB0}"/>
    <cellStyle name="Normal" xfId="0" builtinId="0"/>
    <cellStyle name="Normal 2" xfId="2" xr:uid="{6031B7B7-23CD-43C8-B1B1-8ACC8BE2E172}"/>
    <cellStyle name="Porcentaje" xfId="1" builtinId="5"/>
  </cellStyles>
  <dxfs count="48">
    <dxf>
      <fill>
        <patternFill>
          <bgColor rgb="FF92D050"/>
        </patternFill>
      </fill>
    </dxf>
    <dxf>
      <fill>
        <patternFill>
          <bgColor indexed="10"/>
        </patternFill>
      </fill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</dxfs>
  <tableStyles count="0" defaultTableStyle="TableStyleMedium2" defaultPivotStyle="PivotStyleLight16"/>
  <colors>
    <mruColors>
      <color rgb="FF5EDF4D"/>
      <color rgb="FFE30BC9"/>
      <color rgb="FF7DB51A"/>
      <color rgb="FF0000FF"/>
      <color rgb="FFE30B34"/>
      <color rgb="FF0066CC"/>
      <color rgb="FFC0C0C0"/>
      <color rgb="FF9999FF"/>
      <color rgb="FF066686"/>
      <color rgb="FF0039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18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9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9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9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9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9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9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9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9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0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0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0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0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1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1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1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1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1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1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1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2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22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22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22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22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22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22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22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22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22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23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23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23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23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23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23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23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23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23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23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24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24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24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24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24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24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24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24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24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24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25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25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25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25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25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25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25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25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25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25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26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26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26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26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26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26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26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26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26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26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27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27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27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27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27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27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27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27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27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27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28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28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28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28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28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28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28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28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28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28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29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29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29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29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29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29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29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29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29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29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30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30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30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30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30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30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30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30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30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309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31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31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31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31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31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31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31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31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31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31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320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321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322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323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324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325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326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327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328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329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330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331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332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333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334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335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336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337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338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3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ESPAÑOLES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Comunidad Valenciana</c:v>
              </c:pt>
              <c:pt idx="11">
                <c:v>Asturias (Principado de)</c:v>
              </c:pt>
              <c:pt idx="12">
                <c:v>Castilla - La Mancha</c:v>
              </c:pt>
              <c:pt idx="13">
                <c:v>Andalucía</c:v>
              </c:pt>
              <c:pt idx="14">
                <c:v>País Vasco</c:v>
              </c:pt>
              <c:pt idx="15">
                <c:v>Cataluña</c:v>
              </c:pt>
              <c:pt idx="16">
                <c:v>Galicia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8.7839821278331285E-4</c:v>
              </c:pt>
              <c:pt idx="1">
                <c:v>9.0014134275506784E-4</c:v>
              </c:pt>
              <c:pt idx="2">
                <c:v>8.6631259441059469E-3</c:v>
              </c:pt>
              <c:pt idx="3">
                <c:v>9.5846991841299651E-3</c:v>
              </c:pt>
              <c:pt idx="4">
                <c:v>1.1303765517829795E-2</c:v>
              </c:pt>
              <c:pt idx="5">
                <c:v>1.2160730353846025E-2</c:v>
              </c:pt>
              <c:pt idx="6">
                <c:v>1.6234167570789135E-2</c:v>
              </c:pt>
              <c:pt idx="7">
                <c:v>2.1373223422586015E-2</c:v>
              </c:pt>
              <c:pt idx="8">
                <c:v>2.1956199173234971E-2</c:v>
              </c:pt>
              <c:pt idx="9">
                <c:v>2.854247552332425E-2</c:v>
              </c:pt>
              <c:pt idx="10">
                <c:v>3.894428153454467E-2</c:v>
              </c:pt>
              <c:pt idx="11">
                <c:v>4.1259110850697139E-2</c:v>
              </c:pt>
              <c:pt idx="12">
                <c:v>4.1311589350758571E-2</c:v>
              </c:pt>
              <c:pt idx="13">
                <c:v>5.1963641152434438E-2</c:v>
              </c:pt>
              <c:pt idx="14">
                <c:v>5.6291946763994967E-2</c:v>
              </c:pt>
              <c:pt idx="15">
                <c:v>6.103321868414293E-2</c:v>
              </c:pt>
              <c:pt idx="16">
                <c:v>7.1063145979747236E-2</c:v>
              </c:pt>
              <c:pt idx="17">
                <c:v>0.17643667488755541</c:v>
              </c:pt>
              <c:pt idx="18">
                <c:v>0.33009946455074013</c:v>
              </c:pt>
            </c:numLit>
          </c:val>
          <c:extLst>
            <c:ext xmlns:c16="http://schemas.microsoft.com/office/drawing/2014/chart" uri="{C3380CC4-5D6E-409C-BE32-E72D297353CC}">
              <c16:uniqueId val="{00000000-F5C0-47D2-884C-51B2941DD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0623048"/>
        <c:axId val="202743600"/>
      </c:barChart>
      <c:catAx>
        <c:axId val="1306230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02743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2743600"/>
        <c:scaling>
          <c:orientation val="minMax"/>
          <c:max val="0.4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130623048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2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5BE-41E5-BFD7-180566B1EA5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5BE-41E5-BFD7-180566B1EA5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5BE-41E5-BFD7-180566B1EA5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5BE-41E5-BFD7-180566B1EA5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5BE-41E5-BFD7-180566B1EA5E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5BE-41E5-BFD7-180566B1EA5E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5BE-41E5-BFD7-180566B1EA5E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5BE-41E5-BFD7-180566B1EA5E}"/>
              </c:ext>
            </c:extLst>
          </c:dPt>
          <c:dLbls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E-41E5-BFD7-180566B1EA5E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BE-41E5-BFD7-180566B1EA5E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BE-41E5-BFD7-180566B1EA5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Salamanca</c:v>
              </c:pt>
              <c:pt idx="4">
                <c:v>Segovia</c:v>
              </c:pt>
              <c:pt idx="5">
                <c:v>Soria</c:v>
              </c:pt>
              <c:pt idx="6">
                <c:v>Valladolid</c:v>
              </c:pt>
              <c:pt idx="7">
                <c:v>Zamora</c:v>
              </c:pt>
            </c:strLit>
          </c:cat>
          <c:val>
            <c:numLit>
              <c:formatCode>General</c:formatCode>
              <c:ptCount val="8"/>
              <c:pt idx="0">
                <c:v>1195</c:v>
              </c:pt>
              <c:pt idx="1">
                <c:v>705</c:v>
              </c:pt>
              <c:pt idx="2">
                <c:v>570</c:v>
              </c:pt>
              <c:pt idx="3">
                <c:v>1201</c:v>
              </c:pt>
              <c:pt idx="4">
                <c:v>687</c:v>
              </c:pt>
              <c:pt idx="5">
                <c:v>81</c:v>
              </c:pt>
              <c:pt idx="6">
                <c:v>92</c:v>
              </c:pt>
              <c:pt idx="7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10-05BE-41E5-BFD7-180566B1E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>
      <c:firstFooter>က</c:firstFooter>
    </c:headerFooter>
    <c:pageMargins b="1" l="0.75" r="0.75" t="1" header="0" footer="0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Madrid (Comunidad de)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0.2722</c:v>
              </c:pt>
              <c:pt idx="1">
                <c:v>0.2235</c:v>
              </c:pt>
              <c:pt idx="2">
                <c:v>0.17380000000000001</c:v>
              </c:pt>
              <c:pt idx="3">
                <c:v>0.30830000000000002</c:v>
              </c:pt>
              <c:pt idx="4">
                <c:v>0.49819999999999998</c:v>
              </c:pt>
              <c:pt idx="5">
                <c:v>0.2828</c:v>
              </c:pt>
            </c:numLit>
          </c:val>
          <c:extLst>
            <c:ext xmlns:c16="http://schemas.microsoft.com/office/drawing/2014/chart" uri="{C3380CC4-5D6E-409C-BE32-E72D297353CC}">
              <c16:uniqueId val="{00000000-5A3E-4A05-8ECD-64964DF7299D}"/>
            </c:ext>
          </c:extLst>
        </c:ser>
        <c:ser>
          <c:idx val="1"/>
          <c:order val="1"/>
          <c:tx>
            <c:v>Castilla y León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0.14949999999999999</c:v>
              </c:pt>
              <c:pt idx="1">
                <c:v>0.23369999999999999</c:v>
              </c:pt>
              <c:pt idx="2">
                <c:v>0.33939999999999998</c:v>
              </c:pt>
              <c:pt idx="3">
                <c:v>0.1482</c:v>
              </c:pt>
              <c:pt idx="4">
                <c:v>0.1653</c:v>
              </c:pt>
              <c:pt idx="5">
                <c:v>0.1605</c:v>
              </c:pt>
            </c:numLit>
          </c:val>
          <c:extLst>
            <c:ext xmlns:c16="http://schemas.microsoft.com/office/drawing/2014/chart" uri="{C3380CC4-5D6E-409C-BE32-E72D297353CC}">
              <c16:uniqueId val="{00000001-5A3E-4A05-8ECD-64964DF7299D}"/>
            </c:ext>
          </c:extLst>
        </c:ser>
        <c:ser>
          <c:idx val="2"/>
          <c:order val="2"/>
          <c:tx>
            <c:v>Cataluña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8.2799999999999999E-2</c:v>
              </c:pt>
              <c:pt idx="1">
                <c:v>7.0199999999999999E-2</c:v>
              </c:pt>
              <c:pt idx="2">
                <c:v>4.19E-2</c:v>
              </c:pt>
              <c:pt idx="3">
                <c:v>3.9600000000000003E-2</c:v>
              </c:pt>
              <c:pt idx="4">
                <c:v>3.7199999999999997E-2</c:v>
              </c:pt>
              <c:pt idx="5">
                <c:v>7.6300000000000007E-2</c:v>
              </c:pt>
            </c:numLit>
          </c:val>
          <c:extLst>
            <c:ext xmlns:c16="http://schemas.microsoft.com/office/drawing/2014/chart" uri="{C3380CC4-5D6E-409C-BE32-E72D297353CC}">
              <c16:uniqueId val="{00000002-5A3E-4A05-8ECD-64964DF7299D}"/>
            </c:ext>
          </c:extLst>
        </c:ser>
        <c:ser>
          <c:idx val="3"/>
          <c:order val="3"/>
          <c:tx>
            <c:v>Galicia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7.0599999999999996E-2</c:v>
              </c:pt>
              <c:pt idx="1">
                <c:v>8.7099999999999997E-2</c:v>
              </c:pt>
              <c:pt idx="2">
                <c:v>0.1037</c:v>
              </c:pt>
              <c:pt idx="3">
                <c:v>2.64E-2</c:v>
              </c:pt>
              <c:pt idx="4">
                <c:v>3.6600000000000001E-2</c:v>
              </c:pt>
              <c:pt idx="5">
                <c:v>6.8400000000000002E-2</c:v>
              </c:pt>
            </c:numLit>
          </c:val>
          <c:extLst>
            <c:ext xmlns:c16="http://schemas.microsoft.com/office/drawing/2014/chart" uri="{C3380CC4-5D6E-409C-BE32-E72D297353CC}">
              <c16:uniqueId val="{00000003-5A3E-4A05-8ECD-64964DF7299D}"/>
            </c:ext>
          </c:extLst>
        </c:ser>
        <c:ser>
          <c:idx val="4"/>
          <c:order val="4"/>
          <c:tx>
            <c:v>País Vasco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6.2899999999999998E-2</c:v>
              </c:pt>
              <c:pt idx="1">
                <c:v>6.9099999999999995E-2</c:v>
              </c:pt>
              <c:pt idx="2">
                <c:v>7.0099999999999996E-2</c:v>
              </c:pt>
              <c:pt idx="3">
                <c:v>0.1482</c:v>
              </c:pt>
              <c:pt idx="4">
                <c:v>7.3999999999999996E-2</c:v>
              </c:pt>
              <c:pt idx="5">
                <c:v>6.8000000000000005E-2</c:v>
              </c:pt>
            </c:numLit>
          </c:val>
          <c:extLst>
            <c:ext xmlns:c16="http://schemas.microsoft.com/office/drawing/2014/chart" uri="{C3380CC4-5D6E-409C-BE32-E72D297353CC}">
              <c16:uniqueId val="{00000004-5A3E-4A05-8ECD-64964DF7299D}"/>
            </c:ext>
          </c:extLst>
        </c:ser>
        <c:ser>
          <c:idx val="5"/>
          <c:order val="5"/>
          <c:tx>
            <c:v>Andalucía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7.5700000000000003E-2</c:v>
              </c:pt>
              <c:pt idx="1">
                <c:v>5.0299999999999997E-2</c:v>
              </c:pt>
              <c:pt idx="2">
                <c:v>5.2400000000000002E-2</c:v>
              </c:pt>
              <c:pt idx="3">
                <c:v>2.87E-2</c:v>
              </c:pt>
              <c:pt idx="4">
                <c:v>2.7900000000000001E-2</c:v>
              </c:pt>
              <c:pt idx="5">
                <c:v>6.7900000000000002E-2</c:v>
              </c:pt>
            </c:numLit>
          </c:val>
          <c:extLst>
            <c:ext xmlns:c16="http://schemas.microsoft.com/office/drawing/2014/chart" uri="{C3380CC4-5D6E-409C-BE32-E72D297353CC}">
              <c16:uniqueId val="{00000005-5A3E-4A05-8ECD-64964DF7299D}"/>
            </c:ext>
          </c:extLst>
        </c:ser>
        <c:ser>
          <c:idx val="6"/>
          <c:order val="6"/>
          <c:tx>
            <c:v>Asturias (Principado de)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5.2400000000000002E-2</c:v>
              </c:pt>
              <c:pt idx="1">
                <c:v>6.0699999999999997E-2</c:v>
              </c:pt>
              <c:pt idx="2">
                <c:v>5.5599999999999997E-2</c:v>
              </c:pt>
              <c:pt idx="3">
                <c:v>0.13789999999999999</c:v>
              </c:pt>
              <c:pt idx="4">
                <c:v>2.9700000000000001E-2</c:v>
              </c:pt>
              <c:pt idx="5">
                <c:v>5.5500000000000001E-2</c:v>
              </c:pt>
            </c:numLit>
          </c:val>
          <c:extLst>
            <c:ext xmlns:c16="http://schemas.microsoft.com/office/drawing/2014/chart" uri="{C3380CC4-5D6E-409C-BE32-E72D297353CC}">
              <c16:uniqueId val="{00000006-5A3E-4A05-8ECD-64964DF7299D}"/>
            </c:ext>
          </c:extLst>
        </c:ser>
        <c:ser>
          <c:idx val="7"/>
          <c:order val="7"/>
          <c:tx>
            <c:v>Comunidad Valenciana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5.1799999999999999E-2</c:v>
              </c:pt>
              <c:pt idx="1">
                <c:v>3.8800000000000001E-2</c:v>
              </c:pt>
              <c:pt idx="2">
                <c:v>3.0700000000000002E-2</c:v>
              </c:pt>
              <c:pt idx="3">
                <c:v>3.3000000000000002E-2</c:v>
              </c:pt>
              <c:pt idx="4">
                <c:v>2.6700000000000002E-2</c:v>
              </c:pt>
              <c:pt idx="5">
                <c:v>4.7899999999999998E-2</c:v>
              </c:pt>
            </c:numLit>
          </c:val>
          <c:extLst>
            <c:ext xmlns:c16="http://schemas.microsoft.com/office/drawing/2014/chart" uri="{C3380CC4-5D6E-409C-BE32-E72D297353CC}">
              <c16:uniqueId val="{00000007-5A3E-4A05-8ECD-64964DF7299D}"/>
            </c:ext>
          </c:extLst>
        </c:ser>
        <c:ser>
          <c:idx val="8"/>
          <c:order val="8"/>
          <c:tx>
            <c:v>Castilla - La Mancha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3.6900000000000002E-2</c:v>
              </c:pt>
              <c:pt idx="1">
                <c:v>3.95E-2</c:v>
              </c:pt>
              <c:pt idx="2">
                <c:v>3.7600000000000001E-2</c:v>
              </c:pt>
              <c:pt idx="3">
                <c:v>3.8399999999999997E-2</c:v>
              </c:pt>
              <c:pt idx="4">
                <c:v>2.8299999999999999E-2</c:v>
              </c:pt>
              <c:pt idx="5">
                <c:v>3.6700000000000003E-2</c:v>
              </c:pt>
            </c:numLit>
          </c:val>
          <c:extLst>
            <c:ext xmlns:c16="http://schemas.microsoft.com/office/drawing/2014/chart" uri="{C3380CC4-5D6E-409C-BE32-E72D297353CC}">
              <c16:uniqueId val="{00000008-5A3E-4A05-8ECD-64964DF7299D}"/>
            </c:ext>
          </c:extLst>
        </c:ser>
        <c:ser>
          <c:idx val="9"/>
          <c:order val="9"/>
          <c:tx>
            <c:v>Cantabria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3.1300000000000001E-2</c:v>
              </c:pt>
              <c:pt idx="1">
                <c:v>3.2599999999999997E-2</c:v>
              </c:pt>
              <c:pt idx="2">
                <c:v>2.63E-2</c:v>
              </c:pt>
              <c:pt idx="3">
                <c:v>2.4400000000000002E-2</c:v>
              </c:pt>
              <c:pt idx="4">
                <c:v>1.8800000000000001E-2</c:v>
              </c:pt>
              <c:pt idx="5">
                <c:v>3.0200000000000001E-2</c:v>
              </c:pt>
            </c:numLit>
          </c:val>
          <c:extLst>
            <c:ext xmlns:c16="http://schemas.microsoft.com/office/drawing/2014/chart" uri="{C3380CC4-5D6E-409C-BE32-E72D297353CC}">
              <c16:uniqueId val="{00000009-5A3E-4A05-8ECD-64964DF7299D}"/>
            </c:ext>
          </c:extLst>
        </c:ser>
        <c:ser>
          <c:idx val="10"/>
          <c:order val="10"/>
          <c:tx>
            <c:v>Aragón</c:v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2.3400000000000001E-2</c:v>
              </c:pt>
              <c:pt idx="1">
                <c:v>2.4799999999999999E-2</c:v>
              </c:pt>
              <c:pt idx="2">
                <c:v>1.1599999999999999E-2</c:v>
              </c:pt>
              <c:pt idx="3">
                <c:v>1.55E-2</c:v>
              </c:pt>
              <c:pt idx="4">
                <c:v>1.23E-2</c:v>
              </c:pt>
              <c:pt idx="5">
                <c:v>2.23E-2</c:v>
              </c:pt>
            </c:numLit>
          </c:val>
          <c:extLst>
            <c:ext xmlns:c16="http://schemas.microsoft.com/office/drawing/2014/chart" uri="{C3380CC4-5D6E-409C-BE32-E72D297353CC}">
              <c16:uniqueId val="{0000000A-5A3E-4A05-8ECD-64964DF7299D}"/>
            </c:ext>
          </c:extLst>
        </c:ser>
        <c:ser>
          <c:idx val="11"/>
          <c:order val="11"/>
          <c:tx>
            <c:v>Extremadura</c:v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2.3400000000000001E-2</c:v>
              </c:pt>
              <c:pt idx="1">
                <c:v>2.0199999999999999E-2</c:v>
              </c:pt>
              <c:pt idx="2">
                <c:v>2.0299999999999999E-2</c:v>
              </c:pt>
              <c:pt idx="3">
                <c:v>1.0999999999999999E-2</c:v>
              </c:pt>
              <c:pt idx="4">
                <c:v>1.35E-2</c:v>
              </c:pt>
              <c:pt idx="5">
                <c:v>2.1899999999999999E-2</c:v>
              </c:pt>
            </c:numLit>
          </c:val>
          <c:extLst>
            <c:ext xmlns:c16="http://schemas.microsoft.com/office/drawing/2014/chart" uri="{C3380CC4-5D6E-409C-BE32-E72D297353CC}">
              <c16:uniqueId val="{0000000B-5A3E-4A05-8ECD-64964DF7299D}"/>
            </c:ext>
          </c:extLst>
        </c:ser>
        <c:ser>
          <c:idx val="12"/>
          <c:order val="12"/>
          <c:tx>
            <c:v>Navarra (Comunidad Foral de)</c:v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1.7100000000000001E-2</c:v>
              </c:pt>
              <c:pt idx="1">
                <c:v>1.46E-2</c:v>
              </c:pt>
              <c:pt idx="2">
                <c:v>1.2800000000000001E-2</c:v>
              </c:pt>
              <c:pt idx="3">
                <c:v>1.47E-2</c:v>
              </c:pt>
              <c:pt idx="4">
                <c:v>1.03E-2</c:v>
              </c:pt>
              <c:pt idx="5">
                <c:v>1.6299999999999999E-2</c:v>
              </c:pt>
            </c:numLit>
          </c:val>
          <c:extLst>
            <c:ext xmlns:c16="http://schemas.microsoft.com/office/drawing/2014/chart" uri="{C3380CC4-5D6E-409C-BE32-E72D297353CC}">
              <c16:uniqueId val="{0000000C-5A3E-4A05-8ECD-64964DF7299D}"/>
            </c:ext>
          </c:extLst>
        </c:ser>
        <c:ser>
          <c:idx val="13"/>
          <c:order val="13"/>
          <c:tx>
            <c:v>Murcia (Región de)</c:v>
          </c:tx>
          <c:spPr>
            <a:solidFill>
              <a:srgbClr val="8000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1.41E-2</c:v>
              </c:pt>
              <c:pt idx="1">
                <c:v>9.4000000000000004E-3</c:v>
              </c:pt>
              <c:pt idx="2">
                <c:v>5.5999999999999999E-3</c:v>
              </c:pt>
              <c:pt idx="3">
                <c:v>7.0000000000000001E-3</c:v>
              </c:pt>
              <c:pt idx="4">
                <c:v>5.4999999999999997E-3</c:v>
              </c:pt>
              <c:pt idx="5">
                <c:v>1.2699999999999999E-2</c:v>
              </c:pt>
            </c:numLit>
          </c:val>
          <c:extLst>
            <c:ext xmlns:c16="http://schemas.microsoft.com/office/drawing/2014/chart" uri="{C3380CC4-5D6E-409C-BE32-E72D297353CC}">
              <c16:uniqueId val="{0000000D-5A3E-4A05-8ECD-64964DF7299D}"/>
            </c:ext>
          </c:extLst>
        </c:ser>
        <c:ser>
          <c:idx val="14"/>
          <c:order val="14"/>
          <c:tx>
            <c:v>Rioja (La)</c:v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1.24E-2</c:v>
              </c:pt>
              <c:pt idx="1">
                <c:v>9.4999999999999998E-3</c:v>
              </c:pt>
              <c:pt idx="2">
                <c:v>9.7000000000000003E-3</c:v>
              </c:pt>
              <c:pt idx="3">
                <c:v>1.0699999999999999E-2</c:v>
              </c:pt>
              <c:pt idx="4">
                <c:v>8.0999999999999996E-3</c:v>
              </c:pt>
              <c:pt idx="5">
                <c:v>1.17E-2</c:v>
              </c:pt>
            </c:numLit>
          </c:val>
          <c:extLst>
            <c:ext xmlns:c16="http://schemas.microsoft.com/office/drawing/2014/chart" uri="{C3380CC4-5D6E-409C-BE32-E72D297353CC}">
              <c16:uniqueId val="{0000000E-5A3E-4A05-8ECD-64964DF7299D}"/>
            </c:ext>
          </c:extLst>
        </c:ser>
        <c:ser>
          <c:idx val="15"/>
          <c:order val="15"/>
          <c:tx>
            <c:v>Canarias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1.18E-2</c:v>
              </c:pt>
              <c:pt idx="1">
                <c:v>7.7999999999999996E-3</c:v>
              </c:pt>
              <c:pt idx="2">
                <c:v>3.3999999999999998E-3</c:v>
              </c:pt>
              <c:pt idx="3">
                <c:v>4.3E-3</c:v>
              </c:pt>
              <c:pt idx="4">
                <c:v>4.1000000000000003E-3</c:v>
              </c:pt>
              <c:pt idx="5">
                <c:v>1.0500000000000001E-2</c:v>
              </c:pt>
            </c:numLit>
          </c:val>
          <c:extLst>
            <c:ext xmlns:c16="http://schemas.microsoft.com/office/drawing/2014/chart" uri="{C3380CC4-5D6E-409C-BE32-E72D297353CC}">
              <c16:uniqueId val="{0000000F-5A3E-4A05-8ECD-64964DF7299D}"/>
            </c:ext>
          </c:extLst>
        </c:ser>
        <c:ser>
          <c:idx val="16"/>
          <c:order val="16"/>
          <c:tx>
            <c:v>Baleares (Islas)</c:v>
          </c:tx>
          <c:spPr>
            <a:solidFill>
              <a:srgbClr val="00CC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9.5999999999999992E-3</c:v>
              </c:pt>
              <c:pt idx="1">
                <c:v>7.1999999999999998E-3</c:v>
              </c:pt>
              <c:pt idx="2">
                <c:v>4.4000000000000003E-3</c:v>
              </c:pt>
              <c:pt idx="3">
                <c:v>1.4E-3</c:v>
              </c:pt>
              <c:pt idx="4">
                <c:v>2.8999999999999998E-3</c:v>
              </c:pt>
              <c:pt idx="5">
                <c:v>8.5000000000000006E-3</c:v>
              </c:pt>
            </c:numLit>
          </c:val>
          <c:extLst>
            <c:ext xmlns:c16="http://schemas.microsoft.com/office/drawing/2014/chart" uri="{C3380CC4-5D6E-409C-BE32-E72D297353CC}">
              <c16:uniqueId val="{00000010-5A3E-4A05-8ECD-64964DF7299D}"/>
            </c:ext>
          </c:extLst>
        </c:ser>
        <c:ser>
          <c:idx val="17"/>
          <c:order val="17"/>
          <c:tx>
            <c:v>Ceuta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1.2999999999999999E-3</c:v>
              </c:pt>
              <c:pt idx="1">
                <c:v>5.0000000000000001E-4</c:v>
              </c:pt>
              <c:pt idx="2">
                <c:v>2.9999999999999997E-4</c:v>
              </c:pt>
              <c:pt idx="3">
                <c:v>2.0000000000000001E-4</c:v>
              </c:pt>
              <c:pt idx="4">
                <c:v>4.0000000000000002E-4</c:v>
              </c:pt>
              <c:pt idx="5">
                <c:v>1.1000000000000001E-3</c:v>
              </c:pt>
            </c:numLit>
          </c:val>
          <c:extLst>
            <c:ext xmlns:c16="http://schemas.microsoft.com/office/drawing/2014/chart" uri="{C3380CC4-5D6E-409C-BE32-E72D297353CC}">
              <c16:uniqueId val="{00000011-5A3E-4A05-8ECD-64964DF7299D}"/>
            </c:ext>
          </c:extLst>
        </c:ser>
        <c:ser>
          <c:idx val="18"/>
          <c:order val="18"/>
          <c:tx>
            <c:v>Melilla</c:v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6.9999999999999999E-4</c:v>
              </c:pt>
              <c:pt idx="1">
                <c:v>5.0000000000000001E-4</c:v>
              </c:pt>
              <c:pt idx="2">
                <c:v>2.9999999999999997E-4</c:v>
              </c:pt>
              <c:pt idx="3">
                <c:v>2.2000000000000001E-3</c:v>
              </c:pt>
              <c:pt idx="4">
                <c:v>2.0000000000000001E-4</c:v>
              </c:pt>
              <c:pt idx="5">
                <c:v>6.9999999999999999E-4</c:v>
              </c:pt>
            </c:numLit>
          </c:val>
          <c:extLst>
            <c:ext xmlns:c16="http://schemas.microsoft.com/office/drawing/2014/chart" uri="{C3380CC4-5D6E-409C-BE32-E72D297353CC}">
              <c16:uniqueId val="{00000012-5A3E-4A05-8ECD-64964DF72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1266208"/>
        <c:axId val="311266600"/>
      </c:barChart>
      <c:catAx>
        <c:axId val="31126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6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1266600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6208"/>
        <c:crosses val="autoZero"/>
        <c:crossBetween val="between"/>
        <c:majorUnit val="0.2"/>
        <c:minorUnit val="0.1"/>
      </c:valAx>
      <c:spPr>
        <a:solidFill>
          <a:srgbClr val="C0C0C0"/>
        </a:solidFill>
        <a:ln w="25400">
          <a:noFill/>
        </a:ln>
      </c:spPr>
    </c:plotArea>
    <c:legend>
      <c:legendPos val="b"/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Francia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0.18631730973720551</c:v>
              </c:pt>
              <c:pt idx="1">
                <c:v>0.21350078284740448</c:v>
              </c:pt>
              <c:pt idx="2">
                <c:v>0.18433928489685059</c:v>
              </c:pt>
              <c:pt idx="3">
                <c:v>0.25774499773979187</c:v>
              </c:pt>
              <c:pt idx="4">
                <c:v>0.18481568992137909</c:v>
              </c:pt>
              <c:pt idx="5">
                <c:v>0.19361549615859985</c:v>
              </c:pt>
            </c:numLit>
          </c:val>
          <c:extLst>
            <c:ext xmlns:c16="http://schemas.microsoft.com/office/drawing/2014/chart" uri="{C3380CC4-5D6E-409C-BE32-E72D297353CC}">
              <c16:uniqueId val="{00000000-F730-4214-80D3-5915FF2B00A7}"/>
            </c:ext>
          </c:extLst>
        </c:ser>
        <c:ser>
          <c:idx val="1"/>
          <c:order val="1"/>
          <c:tx>
            <c:v>Reino Unido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0.13354349136352539</c:v>
              </c:pt>
              <c:pt idx="1">
                <c:v>6.6725596785545349E-2</c:v>
              </c:pt>
              <c:pt idx="2">
                <c:v>5.6237839162349701E-2</c:v>
              </c:pt>
              <c:pt idx="3">
                <c:v>0.15542860329151154</c:v>
              </c:pt>
              <c:pt idx="4">
                <c:v>0.16426728665828705</c:v>
              </c:pt>
              <c:pt idx="5">
                <c:v>0.12969793379306793</c:v>
              </c:pt>
            </c:numLit>
          </c:val>
          <c:extLst>
            <c:ext xmlns:c16="http://schemas.microsoft.com/office/drawing/2014/chart" uri="{C3380CC4-5D6E-409C-BE32-E72D297353CC}">
              <c16:uniqueId val="{00000001-F730-4214-80D3-5915FF2B00A7}"/>
            </c:ext>
          </c:extLst>
        </c:ser>
        <c:ser>
          <c:idx val="2"/>
          <c:order val="2"/>
          <c:tx>
            <c:v>Portugal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0.1261119544506073</c:v>
              </c:pt>
              <c:pt idx="1">
                <c:v>0.13533525168895721</c:v>
              </c:pt>
              <c:pt idx="2">
                <c:v>0.10088293999433517</c:v>
              </c:pt>
              <c:pt idx="3">
                <c:v>6.8058036267757416E-2</c:v>
              </c:pt>
              <c:pt idx="4">
                <c:v>8.7106660008430481E-2</c:v>
              </c:pt>
              <c:pt idx="5">
                <c:v>0.12149283289909363</c:v>
              </c:pt>
            </c:numLit>
          </c:val>
          <c:extLst>
            <c:ext xmlns:c16="http://schemas.microsoft.com/office/drawing/2014/chart" uri="{C3380CC4-5D6E-409C-BE32-E72D297353CC}">
              <c16:uniqueId val="{00000002-F730-4214-80D3-5915FF2B00A7}"/>
            </c:ext>
          </c:extLst>
        </c:ser>
        <c:ser>
          <c:idx val="3"/>
          <c:order val="3"/>
          <c:tx>
            <c:v>Alemania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9.8963044583797455E-2</c:v>
              </c:pt>
              <c:pt idx="1">
                <c:v>0.13441383838653564</c:v>
              </c:pt>
              <c:pt idx="2">
                <c:v>0.13052201271057129</c:v>
              </c:pt>
              <c:pt idx="3">
                <c:v>0.11052098125219345</c:v>
              </c:pt>
              <c:pt idx="4">
                <c:v>9.9142029881477356E-2</c:v>
              </c:pt>
              <c:pt idx="5">
                <c:v>0.10290107131004333</c:v>
              </c:pt>
            </c:numLit>
          </c:val>
          <c:extLst>
            <c:ext xmlns:c16="http://schemas.microsoft.com/office/drawing/2014/chart" uri="{C3380CC4-5D6E-409C-BE32-E72D297353CC}">
              <c16:uniqueId val="{00000003-F730-4214-80D3-5915FF2B00A7}"/>
            </c:ext>
          </c:extLst>
        </c:ser>
        <c:ser>
          <c:idx val="4"/>
          <c:order val="4"/>
          <c:tx>
            <c:v>Benelux (Bélgica, Holanda y Luxemburgo)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6.6966667771339417E-2</c:v>
              </c:pt>
              <c:pt idx="1">
                <c:v>6.1517354100942612E-2</c:v>
              </c:pt>
              <c:pt idx="2">
                <c:v>6.2493596225976944E-2</c:v>
              </c:pt>
              <c:pt idx="3">
                <c:v>0.31687995791435242</c:v>
              </c:pt>
              <c:pt idx="4">
                <c:v>0.11102528125047684</c:v>
              </c:pt>
              <c:pt idx="5">
                <c:v>8.5800983011722565E-2</c:v>
              </c:pt>
            </c:numLit>
          </c:val>
          <c:extLst>
            <c:ext xmlns:c16="http://schemas.microsoft.com/office/drawing/2014/chart" uri="{C3380CC4-5D6E-409C-BE32-E72D297353CC}">
              <c16:uniqueId val="{00000004-F730-4214-80D3-5915FF2B00A7}"/>
            </c:ext>
          </c:extLst>
        </c:ser>
        <c:ser>
          <c:idx val="5"/>
          <c:order val="5"/>
          <c:tx>
            <c:v>Italia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6.5583027899265289E-2</c:v>
              </c:pt>
              <c:pt idx="1">
                <c:v>7.2111159563064575E-2</c:v>
              </c:pt>
              <c:pt idx="2">
                <c:v>5.7622514665126801E-2</c:v>
              </c:pt>
              <c:pt idx="3">
                <c:v>3.3192966133356094E-2</c:v>
              </c:pt>
              <c:pt idx="4">
                <c:v>4.4894441962242126E-2</c:v>
              </c:pt>
              <c:pt idx="5">
                <c:v>6.3205860555171967E-2</c:v>
              </c:pt>
            </c:numLit>
          </c:val>
          <c:extLst>
            <c:ext xmlns:c16="http://schemas.microsoft.com/office/drawing/2014/chart" uri="{C3380CC4-5D6E-409C-BE32-E72D297353CC}">
              <c16:uniqueId val="{00000005-F730-4214-80D3-5915FF2B00A7}"/>
            </c:ext>
          </c:extLst>
        </c:ser>
        <c:ser>
          <c:idx val="6"/>
          <c:order val="6"/>
          <c:tx>
            <c:v>EEUU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6.2632635235786438E-2</c:v>
              </c:pt>
              <c:pt idx="1">
                <c:v>4.5352872461080551E-2</c:v>
              </c:pt>
              <c:pt idx="2">
                <c:v>3.1728688627481461E-2</c:v>
              </c:pt>
              <c:pt idx="3">
                <c:v>4.8510567285120487E-3</c:v>
              </c:pt>
              <c:pt idx="4">
                <c:v>6.0541816055774689E-2</c:v>
              </c:pt>
              <c:pt idx="5">
                <c:v>5.6623902171850204E-2</c:v>
              </c:pt>
            </c:numLit>
          </c:val>
          <c:extLst>
            <c:ext xmlns:c16="http://schemas.microsoft.com/office/drawing/2014/chart" uri="{C3380CC4-5D6E-409C-BE32-E72D297353CC}">
              <c16:uniqueId val="{00000006-F730-4214-80D3-5915FF2B00A7}"/>
            </c:ext>
          </c:extLst>
        </c:ser>
        <c:ser>
          <c:idx val="7"/>
          <c:order val="7"/>
          <c:tx>
            <c:v>Brasil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2.3037068545818329E-2</c:v>
              </c:pt>
              <c:pt idx="1">
                <c:v>2.1624548360705376E-2</c:v>
              </c:pt>
              <c:pt idx="2">
                <c:v>1.6770955175161362E-2</c:v>
              </c:pt>
              <c:pt idx="3">
                <c:v>1.2313382467254996E-3</c:v>
              </c:pt>
              <c:pt idx="4">
                <c:v>1.4145835302770138E-2</c:v>
              </c:pt>
              <c:pt idx="5">
                <c:v>2.1076519042253494E-2</c:v>
              </c:pt>
            </c:numLit>
          </c:val>
          <c:extLst>
            <c:ext xmlns:c16="http://schemas.microsoft.com/office/drawing/2014/chart" uri="{C3380CC4-5D6E-409C-BE32-E72D297353CC}">
              <c16:uniqueId val="{00000007-F730-4214-80D3-5915FF2B00A7}"/>
            </c:ext>
          </c:extLst>
        </c:ser>
        <c:ser>
          <c:idx val="8"/>
          <c:order val="8"/>
          <c:tx>
            <c:v>Japón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1.8129998818039894E-2</c:v>
              </c:pt>
              <c:pt idx="1">
                <c:v>1.4113031327724457E-2</c:v>
              </c:pt>
              <c:pt idx="2">
                <c:v>7.3065469041466713E-3</c:v>
              </c:pt>
              <c:pt idx="3">
                <c:v>1.2825637822970748E-3</c:v>
              </c:pt>
              <c:pt idx="4">
                <c:v>6.4314538612961769E-3</c:v>
              </c:pt>
              <c:pt idx="5">
                <c:v>1.6231654211878777E-2</c:v>
              </c:pt>
            </c:numLit>
          </c:val>
          <c:extLst>
            <c:ext xmlns:c16="http://schemas.microsoft.com/office/drawing/2014/chart" uri="{C3380CC4-5D6E-409C-BE32-E72D297353CC}">
              <c16:uniqueId val="{00000008-F730-4214-80D3-5915FF2B00A7}"/>
            </c:ext>
          </c:extLst>
        </c:ser>
        <c:ser>
          <c:idx val="9"/>
          <c:order val="9"/>
          <c:tx>
            <c:v>Méjico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1.6296092420816422E-2</c:v>
              </c:pt>
              <c:pt idx="1">
                <c:v>9.1988807544112206E-3</c:v>
              </c:pt>
              <c:pt idx="2">
                <c:v>2.0647576078772545E-2</c:v>
              </c:pt>
              <c:pt idx="3">
                <c:v>1.4094877406023443E-4</c:v>
              </c:pt>
              <c:pt idx="4">
                <c:v>1.1612549424171448E-2</c:v>
              </c:pt>
              <c:pt idx="5">
                <c:v>1.4530505053699017E-2</c:v>
              </c:pt>
            </c:numLit>
          </c:val>
          <c:extLst>
            <c:ext xmlns:c16="http://schemas.microsoft.com/office/drawing/2014/chart" uri="{C3380CC4-5D6E-409C-BE32-E72D297353CC}">
              <c16:uniqueId val="{00000009-F730-4214-80D3-5915FF2B00A7}"/>
            </c:ext>
          </c:extLst>
        </c:ser>
        <c:ser>
          <c:idx val="10"/>
          <c:order val="10"/>
          <c:tx>
            <c:v>Canadá</c:v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1.3476367108523846E-2</c:v>
              </c:pt>
              <c:pt idx="1">
                <c:v>1.8107850104570389E-2</c:v>
              </c:pt>
              <c:pt idx="2">
                <c:v>2.4905305355787277E-2</c:v>
              </c:pt>
              <c:pt idx="3">
                <c:v>8.7014480959624052E-4</c:v>
              </c:pt>
              <c:pt idx="4">
                <c:v>2.0033614709973335E-2</c:v>
              </c:pt>
              <c:pt idx="5">
                <c:v>1.3154780492186546E-2</c:v>
              </c:pt>
            </c:numLit>
          </c:val>
          <c:extLst>
            <c:ext xmlns:c16="http://schemas.microsoft.com/office/drawing/2014/chart" uri="{C3380CC4-5D6E-409C-BE32-E72D297353CC}">
              <c16:uniqueId val="{0000000A-F730-4214-80D3-5915FF2B00A7}"/>
            </c:ext>
          </c:extLst>
        </c:ser>
        <c:ser>
          <c:idx val="12"/>
          <c:order val="11"/>
          <c:tx>
            <c:v>China</c:v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9.0322736650705338E-3</c:v>
              </c:pt>
              <c:pt idx="1">
                <c:v>1.1092829518020153E-2</c:v>
              </c:pt>
              <c:pt idx="2">
                <c:v>4.4746273197233677E-3</c:v>
              </c:pt>
              <c:pt idx="3">
                <c:v>7.2928713052533567E-5</c:v>
              </c:pt>
              <c:pt idx="4">
                <c:v>1.5995425637811422E-3</c:v>
              </c:pt>
              <c:pt idx="5">
                <c:v>8.3338571712374687E-3</c:v>
              </c:pt>
            </c:numLit>
          </c:val>
          <c:extLst>
            <c:ext xmlns:c16="http://schemas.microsoft.com/office/drawing/2014/chart" uri="{C3380CC4-5D6E-409C-BE32-E72D297353CC}">
              <c16:uniqueId val="{0000000B-F730-4214-80D3-5915FF2B00A7}"/>
            </c:ext>
          </c:extLst>
        </c:ser>
        <c:ser>
          <c:idx val="11"/>
          <c:order val="12"/>
          <c:tx>
            <c:v>Resto de Europa</c:v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8.3703331649303436E-2</c:v>
              </c:pt>
              <c:pt idx="1">
                <c:v>9.9533930420875549E-2</c:v>
              </c:pt>
              <c:pt idx="2">
                <c:v>0.12671376764774323</c:v>
              </c:pt>
              <c:pt idx="3">
                <c:v>3.9926562458276749E-2</c:v>
              </c:pt>
              <c:pt idx="4">
                <c:v>0.10090863704681396</c:v>
              </c:pt>
              <c:pt idx="5">
                <c:v>8.2507409155368805E-2</c:v>
              </c:pt>
            </c:numLit>
          </c:val>
          <c:extLst>
            <c:ext xmlns:c16="http://schemas.microsoft.com/office/drawing/2014/chart" uri="{C3380CC4-5D6E-409C-BE32-E72D297353CC}">
              <c16:uniqueId val="{0000000C-F730-4214-80D3-5915FF2B00A7}"/>
            </c:ext>
          </c:extLst>
        </c:ser>
        <c:ser>
          <c:idx val="13"/>
          <c:order val="13"/>
          <c:tx>
            <c:v>Resto del mundo</c:v>
          </c:tx>
          <c:spPr>
            <a:solidFill>
              <a:srgbClr val="8000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5.435958132147789E-2</c:v>
              </c:pt>
              <c:pt idx="1">
                <c:v>5.004076287150383E-2</c:v>
              </c:pt>
              <c:pt idx="2">
                <c:v>0.1010509580373764</c:v>
              </c:pt>
              <c:pt idx="3">
                <c:v>7.1091973222792149E-3</c:v>
              </c:pt>
              <c:pt idx="4">
                <c:v>4.1756328195333481E-2</c:v>
              </c:pt>
              <c:pt idx="5">
                <c:v>5.0882402807474136E-2</c:v>
              </c:pt>
            </c:numLit>
          </c:val>
          <c:extLst>
            <c:ext xmlns:c16="http://schemas.microsoft.com/office/drawing/2014/chart" uri="{C3380CC4-5D6E-409C-BE32-E72D297353CC}">
              <c16:uniqueId val="{0000000D-F730-4214-80D3-5915FF2B00A7}"/>
            </c:ext>
          </c:extLst>
        </c:ser>
        <c:ser>
          <c:idx val="14"/>
          <c:order val="14"/>
          <c:tx>
            <c:v>Resto de América</c:v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4.1847147047519684E-2</c:v>
              </c:pt>
              <c:pt idx="1">
                <c:v>4.73313108086586E-2</c:v>
              </c:pt>
              <c:pt idx="2">
                <c:v>7.4303388595581055E-2</c:v>
              </c:pt>
              <c:pt idx="3">
                <c:v>2.6897198986262083E-3</c:v>
              </c:pt>
              <c:pt idx="4">
                <c:v>5.1718801259994507E-2</c:v>
              </c:pt>
              <c:pt idx="5">
                <c:v>3.9944767951965332E-2</c:v>
              </c:pt>
            </c:numLit>
          </c:val>
          <c:extLst>
            <c:ext xmlns:c16="http://schemas.microsoft.com/office/drawing/2014/chart" uri="{C3380CC4-5D6E-409C-BE32-E72D297353CC}">
              <c16:uniqueId val="{0000000E-F730-4214-80D3-5915FF2B0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1267384"/>
        <c:axId val="311267776"/>
      </c:barChart>
      <c:catAx>
        <c:axId val="311267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77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1267776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7384"/>
        <c:crosses val="autoZero"/>
        <c:crossBetween val="between"/>
        <c:majorUnit val="0.2"/>
        <c:minorUnit val="0.1"/>
      </c:valAx>
      <c:spPr>
        <a:solidFill>
          <a:srgbClr val="C0C0C0"/>
        </a:solidFill>
        <a:ln w="25400">
          <a:noFill/>
        </a:ln>
      </c:spPr>
    </c:plotArea>
    <c:legend>
      <c:legendPos val="r"/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40513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1021</c:v>
              </c:pt>
              <c:pt idx="1">
                <c:v>721</c:v>
              </c:pt>
              <c:pt idx="2">
                <c:v>915</c:v>
              </c:pt>
              <c:pt idx="3">
                <c:v>373</c:v>
              </c:pt>
              <c:pt idx="4">
                <c:v>807</c:v>
              </c:pt>
              <c:pt idx="5">
                <c:v>567</c:v>
              </c:pt>
              <c:pt idx="6">
                <c:v>453</c:v>
              </c:pt>
              <c:pt idx="7">
                <c:v>364</c:v>
              </c:pt>
              <c:pt idx="8">
                <c:v>348</c:v>
              </c:pt>
            </c:numLit>
          </c:val>
          <c:extLst>
            <c:ext xmlns:c16="http://schemas.microsoft.com/office/drawing/2014/chart" uri="{C3380CC4-5D6E-409C-BE32-E72D297353CC}">
              <c16:uniqueId val="{00000000-3E26-489F-BC5C-714BC9E33003}"/>
            </c:ext>
          </c:extLst>
        </c:ser>
        <c:ser>
          <c:idx val="1"/>
          <c:order val="1"/>
          <c:tx>
            <c:v>40878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1067</c:v>
              </c:pt>
              <c:pt idx="1">
                <c:v>750</c:v>
              </c:pt>
              <c:pt idx="2">
                <c:v>951</c:v>
              </c:pt>
              <c:pt idx="3">
                <c:v>387</c:v>
              </c:pt>
              <c:pt idx="4">
                <c:v>831</c:v>
              </c:pt>
              <c:pt idx="5">
                <c:v>599</c:v>
              </c:pt>
              <c:pt idx="6">
                <c:v>480</c:v>
              </c:pt>
              <c:pt idx="7">
                <c:v>377</c:v>
              </c:pt>
              <c:pt idx="8">
                <c:v>364</c:v>
              </c:pt>
            </c:numLit>
          </c:val>
          <c:extLst>
            <c:ext xmlns:c16="http://schemas.microsoft.com/office/drawing/2014/chart" uri="{C3380CC4-5D6E-409C-BE32-E72D297353CC}">
              <c16:uniqueId val="{00000001-3E26-489F-BC5C-714BC9E33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268560"/>
        <c:axId val="311268952"/>
      </c:barChart>
      <c:catAx>
        <c:axId val="311268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8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1268952"/>
        <c:scaling>
          <c:orientation val="minMax"/>
          <c:max val="11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8560"/>
        <c:crosses val="autoZero"/>
        <c:crossBetween val="between"/>
        <c:majorUnit val="100"/>
        <c:minorUnit val="1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40513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18727</c:v>
              </c:pt>
              <c:pt idx="1">
                <c:v>22592</c:v>
              </c:pt>
              <c:pt idx="2">
                <c:v>26657</c:v>
              </c:pt>
              <c:pt idx="3">
                <c:v>7694</c:v>
              </c:pt>
              <c:pt idx="4">
                <c:v>21639</c:v>
              </c:pt>
              <c:pt idx="5">
                <c:v>12202</c:v>
              </c:pt>
              <c:pt idx="6">
                <c:v>12087</c:v>
              </c:pt>
              <c:pt idx="7">
                <c:v>11962</c:v>
              </c:pt>
              <c:pt idx="8">
                <c:v>10299</c:v>
              </c:pt>
            </c:numLit>
          </c:val>
          <c:extLst>
            <c:ext xmlns:c16="http://schemas.microsoft.com/office/drawing/2014/chart" uri="{C3380CC4-5D6E-409C-BE32-E72D297353CC}">
              <c16:uniqueId val="{00000000-7BB4-4BA6-8425-DB5C1298E852}"/>
            </c:ext>
          </c:extLst>
        </c:ser>
        <c:ser>
          <c:idx val="1"/>
          <c:order val="1"/>
          <c:tx>
            <c:v>40878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19066</c:v>
              </c:pt>
              <c:pt idx="1">
                <c:v>22807</c:v>
              </c:pt>
              <c:pt idx="2">
                <c:v>27196</c:v>
              </c:pt>
              <c:pt idx="3">
                <c:v>7793</c:v>
              </c:pt>
              <c:pt idx="4">
                <c:v>22235</c:v>
              </c:pt>
              <c:pt idx="5">
                <c:v>12513</c:v>
              </c:pt>
              <c:pt idx="6">
                <c:v>12286</c:v>
              </c:pt>
              <c:pt idx="7">
                <c:v>12439</c:v>
              </c:pt>
              <c:pt idx="8">
                <c:v>10455</c:v>
              </c:pt>
            </c:numLit>
          </c:val>
          <c:extLst>
            <c:ext xmlns:c16="http://schemas.microsoft.com/office/drawing/2014/chart" uri="{C3380CC4-5D6E-409C-BE32-E72D297353CC}">
              <c16:uniqueId val="{00000001-7BB4-4BA6-8425-DB5C1298E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269736"/>
        <c:axId val="311270128"/>
      </c:barChart>
      <c:catAx>
        <c:axId val="311269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701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1270128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9736"/>
        <c:crosses val="autoZero"/>
        <c:crossBetween val="between"/>
        <c:majorUnit val="5000"/>
        <c:minorUnit val="1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0A-45DB-B7AD-33D86CF1F21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7A0A-45DB-B7AD-33D86CF1F21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7A0A-45DB-B7AD-33D86CF1F21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7A0A-45DB-B7AD-33D86CF1F21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7A0A-45DB-B7AD-33D86CF1F21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7A0A-45DB-B7AD-33D86CF1F21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7A0A-45DB-B7AD-33D86CF1F21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7A0A-45DB-B7AD-33D86CF1F21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7A0A-45DB-B7AD-33D86CF1F213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2150628903850427"/>
                  <c:y val="0.2237766058248979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A-45DB-B7AD-33D86CF1F21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1505501486722756"/>
                  <c:y val="0.297203304611192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0A-45DB-B7AD-33D86CF1F21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4372890017518656"/>
                  <c:y val="0.7342669878629464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A-45DB-B7AD-33D86CF1F21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749112254130709"/>
                  <c:y val="0.835665762377353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A-45DB-B7AD-33D86CF1F21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5089649644464124"/>
                  <c:y val="0.8216797245132971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0A-45DB-B7AD-33D86CF1F21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6.8100477606402615E-2"/>
                  <c:y val="0.6083926470864412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0A-45DB-B7AD-33D86CF1F213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0752706990484624"/>
                  <c:y val="0.3811195317955293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0A-45DB-B7AD-33D86CF1F213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9713296149221812"/>
                  <c:y val="0.2482521720869961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0A-45DB-B7AD-33D86CF1F21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8530533382569904"/>
                  <c:y val="0.23076962475692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0A-45DB-B7AD-33D86CF1F213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3333391670502338"/>
                  <c:y val="0.1713289638346874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0A-45DB-B7AD-33D86CF1F21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7.8167115902964962E-2</c:v>
              </c:pt>
              <c:pt idx="1">
                <c:v>0.16442048517520216</c:v>
              </c:pt>
              <c:pt idx="2">
                <c:v>0.20592991913746631</c:v>
              </c:pt>
              <c:pt idx="3">
                <c:v>6.7385444743935305E-2</c:v>
              </c:pt>
              <c:pt idx="4">
                <c:v>0.14609164420485174</c:v>
              </c:pt>
              <c:pt idx="5">
                <c:v>9.0026954177897578E-2</c:v>
              </c:pt>
              <c:pt idx="6">
                <c:v>7.8706199460916448E-2</c:v>
              </c:pt>
              <c:pt idx="7">
                <c:v>0.10242587601078167</c:v>
              </c:pt>
              <c:pt idx="8">
                <c:v>6.6846361185983832E-2</c:v>
              </c:pt>
            </c:numLit>
          </c:val>
          <c:extLst>
            <c:ext xmlns:c16="http://schemas.microsoft.com/office/drawing/2014/chart" uri="{C3380CC4-5D6E-409C-BE32-E72D297353CC}">
              <c16:uniqueId val="{00000012-7A0A-45DB-B7AD-33D86CF1F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DC-4010-B71D-4220BB49938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1DC-4010-B71D-4220BB49938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1DC-4010-B71D-4220BB49938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1DC-4010-B71D-4220BB49938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1DC-4010-B71D-4220BB49938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1DC-4010-B71D-4220BB49938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E1DC-4010-B71D-4220BB499386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E1DC-4010-B71D-4220BB499386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E1DC-4010-B71D-4220BB499386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4578096947935373"/>
                  <c:y val="0.201413775076218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DC-4010-B71D-4220BB49938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2890484739676842"/>
                  <c:y val="0.2826860001069734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C-4010-B71D-4220BB49938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7737881508078999"/>
                  <c:y val="0.7349836002781310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DC-4010-B71D-4220BB49938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3680430879712748"/>
                  <c:y val="0.851591575322257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DC-4010-B71D-4220BB49938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7827648114901254"/>
                  <c:y val="0.8197894003102230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DC-4010-B71D-4220BB49938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5.385996409335727E-2"/>
                  <c:y val="0.6148420502326672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DC-4010-B71D-4220BB49938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8.7971274685816878E-2"/>
                  <c:y val="0.3957604001497628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DC-4010-B71D-4220BB49938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8491921005385997"/>
                  <c:y val="0.2402831000909274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DC-4010-B71D-4220BB49938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9317773788150806"/>
                  <c:y val="0.1908130500722070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DC-4010-B71D-4220BB49938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3393177737881508"/>
                  <c:y val="0.173145175065521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DC-4010-B71D-4220BB49938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8.0731985189404734E-2</c:v>
              </c:pt>
              <c:pt idx="1">
                <c:v>0.15909997151808603</c:v>
              </c:pt>
              <c:pt idx="2">
                <c:v>0.18537453716889776</c:v>
              </c:pt>
              <c:pt idx="3">
                <c:v>5.7248647109085733E-2</c:v>
              </c:pt>
              <c:pt idx="4">
                <c:v>0.17597550555397323</c:v>
              </c:pt>
              <c:pt idx="5">
                <c:v>9.1113642836798639E-2</c:v>
              </c:pt>
              <c:pt idx="6">
                <c:v>6.2759897465109654E-2</c:v>
              </c:pt>
              <c:pt idx="7">
                <c:v>0.13138706921105098</c:v>
              </c:pt>
              <c:pt idx="8">
                <c:v>5.6308743947593276E-2</c:v>
              </c:pt>
            </c:numLit>
          </c:val>
          <c:extLst>
            <c:ext xmlns:c16="http://schemas.microsoft.com/office/drawing/2014/chart" uri="{C3380CC4-5D6E-409C-BE32-E72D297353CC}">
              <c16:uniqueId val="{00000012-E1DC-4010-B71D-4220BB499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40513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5"/>
              <c:pt idx="0">
                <c:v>HOTELES DE 5*</c:v>
              </c:pt>
              <c:pt idx="1">
                <c:v>HOTELES DE 4*</c:v>
              </c:pt>
              <c:pt idx="2">
                <c:v>HOTELES DE 3*</c:v>
              </c:pt>
              <c:pt idx="3">
                <c:v>HOTELES DE 2*</c:v>
              </c:pt>
              <c:pt idx="4">
                <c:v>HOTELES DE 1*</c:v>
              </c:pt>
            </c:strLit>
          </c:cat>
          <c:val>
            <c:numLit>
              <c:formatCode>General</c:formatCode>
              <c:ptCount val="5"/>
              <c:pt idx="0">
                <c:v>14</c:v>
              </c:pt>
              <c:pt idx="1">
                <c:v>126</c:v>
              </c:pt>
              <c:pt idx="2">
                <c:v>204</c:v>
              </c:pt>
              <c:pt idx="3">
                <c:v>194</c:v>
              </c:pt>
              <c:pt idx="4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7285-4B51-8AD7-FD33BD83F919}"/>
            </c:ext>
          </c:extLst>
        </c:ser>
        <c:ser>
          <c:idx val="1"/>
          <c:order val="1"/>
          <c:tx>
            <c:v>40878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5"/>
              <c:pt idx="0">
                <c:v>HOTELES DE 5*</c:v>
              </c:pt>
              <c:pt idx="1">
                <c:v>HOTELES DE 4*</c:v>
              </c:pt>
              <c:pt idx="2">
                <c:v>HOTELES DE 3*</c:v>
              </c:pt>
              <c:pt idx="3">
                <c:v>HOTELES DE 2*</c:v>
              </c:pt>
              <c:pt idx="4">
                <c:v>HOTELES DE 1*</c:v>
              </c:pt>
            </c:strLit>
          </c:cat>
          <c:val>
            <c:numLit>
              <c:formatCode>General</c:formatCode>
              <c:ptCount val="5"/>
              <c:pt idx="0">
                <c:v>15</c:v>
              </c:pt>
              <c:pt idx="1">
                <c:v>137</c:v>
              </c:pt>
              <c:pt idx="2">
                <c:v>215</c:v>
              </c:pt>
              <c:pt idx="3">
                <c:v>195</c:v>
              </c:pt>
              <c:pt idx="4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1-7285-4B51-8AD7-FD33BD83F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005264"/>
        <c:axId val="312005656"/>
      </c:barChart>
      <c:catAx>
        <c:axId val="3120052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20056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2005656"/>
        <c:scaling>
          <c:orientation val="minMax"/>
          <c:max val="2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2005264"/>
        <c:crosses val="autoZero"/>
        <c:crossBetween val="between"/>
        <c:majorUnit val="30"/>
        <c:minorUnit val="1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40513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5"/>
              <c:pt idx="0">
                <c:v>HOTELES DE 5*</c:v>
              </c:pt>
              <c:pt idx="1">
                <c:v>HOTELES DE 4*</c:v>
              </c:pt>
              <c:pt idx="2">
                <c:v>HOTELES DE 3*</c:v>
              </c:pt>
              <c:pt idx="3">
                <c:v>HOTELES DE 2*</c:v>
              </c:pt>
              <c:pt idx="4">
                <c:v>HOTELES DE 1*</c:v>
              </c:pt>
            </c:strLit>
          </c:cat>
          <c:val>
            <c:numLit>
              <c:formatCode>General</c:formatCode>
              <c:ptCount val="5"/>
              <c:pt idx="0">
                <c:v>1531</c:v>
              </c:pt>
              <c:pt idx="1">
                <c:v>16673</c:v>
              </c:pt>
              <c:pt idx="2">
                <c:v>15055</c:v>
              </c:pt>
              <c:pt idx="3">
                <c:v>8333</c:v>
              </c:pt>
              <c:pt idx="4">
                <c:v>2255</c:v>
              </c:pt>
            </c:numLit>
          </c:val>
          <c:extLst>
            <c:ext xmlns:c16="http://schemas.microsoft.com/office/drawing/2014/chart" uri="{C3380CC4-5D6E-409C-BE32-E72D297353CC}">
              <c16:uniqueId val="{00000000-DD06-41B6-BCF6-F0F7620B9D90}"/>
            </c:ext>
          </c:extLst>
        </c:ser>
        <c:ser>
          <c:idx val="1"/>
          <c:order val="1"/>
          <c:tx>
            <c:v>40878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5"/>
              <c:pt idx="0">
                <c:v>HOTELES DE 5*</c:v>
              </c:pt>
              <c:pt idx="1">
                <c:v>HOTELES DE 4*</c:v>
              </c:pt>
              <c:pt idx="2">
                <c:v>HOTELES DE 3*</c:v>
              </c:pt>
              <c:pt idx="3">
                <c:v>HOTELES DE 2*</c:v>
              </c:pt>
              <c:pt idx="4">
                <c:v>HOTELES DE 1*</c:v>
              </c:pt>
            </c:strLit>
          </c:cat>
          <c:val>
            <c:numLit>
              <c:formatCode>General</c:formatCode>
              <c:ptCount val="5"/>
              <c:pt idx="0">
                <c:v>1571</c:v>
              </c:pt>
              <c:pt idx="1">
                <c:v>17913</c:v>
              </c:pt>
              <c:pt idx="2">
                <c:v>15343</c:v>
              </c:pt>
              <c:pt idx="3">
                <c:v>8218</c:v>
              </c:pt>
              <c:pt idx="4">
                <c:v>2308</c:v>
              </c:pt>
            </c:numLit>
          </c:val>
          <c:extLst>
            <c:ext xmlns:c16="http://schemas.microsoft.com/office/drawing/2014/chart" uri="{C3380CC4-5D6E-409C-BE32-E72D297353CC}">
              <c16:uniqueId val="{00000001-DD06-41B6-BCF6-F0F7620B9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006440"/>
        <c:axId val="312006832"/>
      </c:barChart>
      <c:catAx>
        <c:axId val="3120064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200683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3120068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2006440"/>
        <c:crosses val="autoZero"/>
        <c:crossBetween val="between"/>
        <c:majorUnit val="2000"/>
        <c:minorUnit val="1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4A-4D6E-84C5-865D96627F2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B94A-4D6E-84C5-865D96627F2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94A-4D6E-84C5-865D96627F2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B94A-4D6E-84C5-865D96627F2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B94A-4D6E-84C5-865D96627F2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B94A-4D6E-84C5-865D96627F2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B94A-4D6E-84C5-865D96627F2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B94A-4D6E-84C5-865D96627F2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B94A-4D6E-84C5-865D96627F2B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7245130503978314"/>
                  <c:y val="0.1993010395627997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4A-4D6E-84C5-865D96627F2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6565362049070995"/>
                  <c:y val="0.3286718898053188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4A-4D6E-84C5-865D96627F2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653009046750133"/>
                  <c:y val="0.8216797245132971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4A-4D6E-84C5-865D96627F2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5581417693965308"/>
                  <c:y val="0.8321692529113392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4A-4D6E-84C5-865D96627F2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4.6511668534482381E-2"/>
                  <c:y val="0.6573437796106377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4A-4D6E-84C5-865D96627F2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5.5456220175728994E-2"/>
                  <c:y val="0.4125881169896555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4A-4D6E-84C5-865D96627F2B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4847955724469375"/>
                  <c:y val="0.2587417004850382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4A-4D6E-84C5-865D96627F2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3792507365715987"/>
                  <c:y val="0.1888115111647576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4A-4D6E-84C5-865D96627F2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9713809287134955"/>
                  <c:y val="0.1923080206307716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4A-4D6E-84C5-865D96627F2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3273732105437398"/>
                  <c:y val="0.1713289638346874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4A-4D6E-84C5-865D96627F2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0.11764705882352941</c:v>
              </c:pt>
              <c:pt idx="1">
                <c:v>0.15126050420168066</c:v>
              </c:pt>
              <c:pt idx="2">
                <c:v>0.30252100840336132</c:v>
              </c:pt>
              <c:pt idx="3">
                <c:v>4.2016806722689079E-2</c:v>
              </c:pt>
              <c:pt idx="4">
                <c:v>0.16806722689075632</c:v>
              </c:pt>
              <c:pt idx="5">
                <c:v>4.2016806722689079E-2</c:v>
              </c:pt>
              <c:pt idx="6">
                <c:v>7.5630252100840331E-2</c:v>
              </c:pt>
              <c:pt idx="7">
                <c:v>3.3613445378151259E-2</c:v>
              </c:pt>
              <c:pt idx="8">
                <c:v>6.7226890756302518E-2</c:v>
              </c:pt>
            </c:numLit>
          </c:val>
          <c:extLst>
            <c:ext xmlns:c16="http://schemas.microsoft.com/office/drawing/2014/chart" uri="{C3380CC4-5D6E-409C-BE32-E72D297353CC}">
              <c16:uniqueId val="{00000012-B94A-4D6E-84C5-865D96627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4A-4E24-94DD-C3CDA665920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0C4A-4E24-94DD-C3CDA665920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0C4A-4E24-94DD-C3CDA665920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0C4A-4E24-94DD-C3CDA665920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C4A-4E24-94DD-C3CDA665920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0C4A-4E24-94DD-C3CDA665920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0C4A-4E24-94DD-C3CDA665920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0C4A-4E24-94DD-C3CDA665920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0C4A-4E24-94DD-C3CDA665920A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9890217008315105"/>
                  <c:y val="0.2323943661971830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4A-4E24-94DD-C3CDA665920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9853622677753477"/>
                  <c:y val="0.443661971830985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A-4E24-94DD-C3CDA665920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058711901027182"/>
                  <c:y val="0.8274647887323943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A-4E24-94DD-C3CDA665920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0219834270250739"/>
                  <c:y val="0.830985915492957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4A-4E24-94DD-C3CDA665920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11355331665185127"/>
                  <c:y val="0.781690140845070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4A-4E24-94DD-C3CDA665920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4.9450637896773939E-2"/>
                  <c:y val="0.5352112676056337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4A-4E24-94DD-C3CDA665920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8.7912245149820337E-2"/>
                  <c:y val="0.3450704225352112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4A-4E24-94DD-C3CDA665920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9780255158709575"/>
                  <c:y val="0.253521126760563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4A-4E24-94DD-C3CDA665920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8827908274503981"/>
                  <c:y val="0.221830985915492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4A-4E24-94DD-C3CDA665920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4065994995555382"/>
                  <c:y val="0.1725352112676056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4A-4E24-94DD-C3CDA665920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0.1563057564090525</c:v>
              </c:pt>
              <c:pt idx="1">
                <c:v>0.1714480232885717</c:v>
              </c:pt>
              <c:pt idx="2">
                <c:v>0.22088928537890881</c:v>
              </c:pt>
              <c:pt idx="3">
                <c:v>3.6247534979810314E-2</c:v>
              </c:pt>
              <c:pt idx="4">
                <c:v>0.12940182176730208</c:v>
              </c:pt>
              <c:pt idx="5">
                <c:v>5.1648042069677907E-2</c:v>
              </c:pt>
              <c:pt idx="6">
                <c:v>0.11184148746361161</c:v>
              </c:pt>
              <c:pt idx="7">
                <c:v>3.0190628228002628E-2</c:v>
              </c:pt>
              <c:pt idx="8">
                <c:v>9.2027420415062441E-2</c:v>
              </c:pt>
            </c:numLit>
          </c:val>
          <c:extLst>
            <c:ext xmlns:c16="http://schemas.microsoft.com/office/drawing/2014/chart" uri="{C3380CC4-5D6E-409C-BE32-E72D297353CC}">
              <c16:uniqueId val="{00000012-0C4A-4E24-94DD-C3CDA6659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048-46B7-8BFA-16E384649D6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048-46B7-8BFA-16E384649D6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048-46B7-8BFA-16E384649D6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048-46B7-8BFA-16E384649D6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048-46B7-8BFA-16E384649D6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048-46B7-8BFA-16E384649D6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A048-46B7-8BFA-16E384649D6D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A048-46B7-8BFA-16E384649D6D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48-46B7-8BFA-16E384649D6D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48-46B7-8BFA-16E384649D6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432282003710574"/>
                  <c:y val="0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48-46B7-8BFA-16E384649D6D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48-46B7-8BFA-16E384649D6D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48-46B7-8BFA-16E384649D6D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48-46B7-8BFA-16E384649D6D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48-46B7-8BFA-16E384649D6D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48-46B7-8BFA-16E384649D6D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48-46B7-8BFA-16E384649D6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Salamanca</c:v>
              </c:pt>
              <c:pt idx="4">
                <c:v>Segovia</c:v>
              </c:pt>
              <c:pt idx="5">
                <c:v>Soria</c:v>
              </c:pt>
              <c:pt idx="6">
                <c:v>Valladolid</c:v>
              </c:pt>
              <c:pt idx="7">
                <c:v>Zamora</c:v>
              </c:pt>
            </c:strLit>
          </c:cat>
          <c:val>
            <c:numLit>
              <c:formatCode>General</c:formatCode>
              <c:ptCount val="8"/>
              <c:pt idx="0">
                <c:v>2275</c:v>
              </c:pt>
              <c:pt idx="1">
                <c:v>936</c:v>
              </c:pt>
              <c:pt idx="2">
                <c:v>1140</c:v>
              </c:pt>
              <c:pt idx="3">
                <c:v>1860</c:v>
              </c:pt>
              <c:pt idx="4">
                <c:v>1149</c:v>
              </c:pt>
              <c:pt idx="5">
                <c:v>134</c:v>
              </c:pt>
              <c:pt idx="6">
                <c:v>136</c:v>
              </c:pt>
              <c:pt idx="7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11-A048-46B7-8BFA-16E384649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>
      <c:firstFooter>㠀</c:firstFooter>
    </c:headerFooter>
    <c:pageMargins b="1" l="0.75" r="0.75" t="1" header="0" footer="0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del nº de establecimientos por categorías</a:t>
            </a:r>
          </a:p>
        </c:rich>
      </c:tx>
      <c:layout>
        <c:manualLayout>
          <c:xMode val="edge"/>
          <c:yMode val="edge"/>
          <c:x val="0.1793482064741907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764-416F-99A7-FC63799661D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764-416F-99A7-FC63799661D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764-416F-99A7-FC63799661D1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60326193681700213"/>
                  <c:y val="0.2807692307692307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4-416F-99A7-FC63799661D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7.2463896314354612E-2"/>
                  <c:y val="0.4846153846153846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4-416F-99A7-FC63799661D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4-416F-99A7-FC63799661D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5905842932381773"/>
                  <c:y val="0.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4-416F-99A7-FC63799661D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7.2463896314354612E-2"/>
                  <c:y val="0.6615384615384615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4-416F-99A7-FC63799661D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9.9637857432237589E-2"/>
                  <c:y val="0.4038461538461538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64-416F-99A7-FC63799661D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7572494856230994"/>
                  <c:y val="0.2807692307692307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4-416F-99A7-FC63799661D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300728707980759"/>
                  <c:y val="0.2192307692307692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4-416F-99A7-FC63799661D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6775427379534964"/>
                  <c:y val="0.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64-416F-99A7-FC63799661D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3695711786174892"/>
                  <c:y val="0.1884615384615384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4-416F-99A7-FC63799661D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1ª CATEGORÍA</c:v>
              </c:pt>
              <c:pt idx="1">
                <c:v>2ª CATEGORÍA</c:v>
              </c:pt>
              <c:pt idx="2">
                <c:v>LUJO</c:v>
              </c:pt>
            </c:strLit>
          </c:cat>
          <c:val>
            <c:numLit>
              <c:formatCode>General</c:formatCode>
              <c:ptCount val="3"/>
              <c:pt idx="0">
                <c:v>0.20168067226890757</c:v>
              </c:pt>
              <c:pt idx="1">
                <c:v>0.79831932773109249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3764-416F-99A7-FC6379966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del nº de plazas por categorías</a:t>
            </a:r>
          </a:p>
        </c:rich>
      </c:tx>
      <c:layout>
        <c:manualLayout>
          <c:xMode val="edge"/>
          <c:yMode val="edge"/>
          <c:x val="0.17805774278215222"/>
          <c:y val="3.98406374501992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3A-40C1-AF49-2F6DDD9F45E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3A-40C1-AF49-2F6DDD9F45E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C3A-40C1-AF49-2F6DDD9F45EF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68525240035233559"/>
                  <c:y val="0.247011952191235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A-40C1-AF49-2F6DDD9F45E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5.0359756456339624E-2"/>
                  <c:y val="0.4382470119521912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A-40C1-AF49-2F6DDD9F45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A-40C1-AF49-2F6DDD9F45E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5719447047344879"/>
                  <c:y val="0.8286852589641434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A-40C1-AF49-2F6DDD9F45E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7.1942509223342319E-2"/>
                  <c:y val="0.6852589641434262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A-40C1-AF49-2F6DDD9F45E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9.8920950182095693E-2"/>
                  <c:y val="0.418326693227091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A-40C1-AF49-2F6DDD9F45E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7446058486660512"/>
                  <c:y val="0.290836653386454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A-40C1-AF49-2F6DDD9F45E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2841746678411187"/>
                  <c:y val="0.2270916334661354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A-40C1-AF49-2F6DDD9F45E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6510823430846229"/>
                  <c:y val="0.2071713147410358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A-40C1-AF49-2F6DDD9F45EF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345326678885418"/>
                  <c:y val="0.1952191235059760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A-40C1-AF49-2F6DDD9F45E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1ª CATEGORÍA</c:v>
              </c:pt>
              <c:pt idx="1">
                <c:v>2ª CATEGORÍA</c:v>
              </c:pt>
              <c:pt idx="2">
                <c:v>LUJO</c:v>
              </c:pt>
            </c:strLit>
          </c:cat>
          <c:val>
            <c:numLit>
              <c:formatCode>General</c:formatCode>
              <c:ptCount val="3"/>
              <c:pt idx="0">
                <c:v>0.29075500046952768</c:v>
              </c:pt>
              <c:pt idx="1">
                <c:v>0.70924499953047238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BC3A-40C1-AF49-2F6DDD9F4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40513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863</c:v>
              </c:pt>
              <c:pt idx="1">
                <c:v>404</c:v>
              </c:pt>
              <c:pt idx="2">
                <c:v>510</c:v>
              </c:pt>
              <c:pt idx="3">
                <c:v>244</c:v>
              </c:pt>
              <c:pt idx="4">
                <c:v>517</c:v>
              </c:pt>
              <c:pt idx="5">
                <c:v>394</c:v>
              </c:pt>
              <c:pt idx="6">
                <c:v>304</c:v>
              </c:pt>
              <c:pt idx="7">
                <c:v>177</c:v>
              </c:pt>
              <c:pt idx="8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B044-4A55-BE25-09C13AE3C773}"/>
            </c:ext>
          </c:extLst>
        </c:ser>
        <c:ser>
          <c:idx val="1"/>
          <c:order val="1"/>
          <c:tx>
            <c:v>40878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908</c:v>
              </c:pt>
              <c:pt idx="1">
                <c:v>427</c:v>
              </c:pt>
              <c:pt idx="2">
                <c:v>533</c:v>
              </c:pt>
              <c:pt idx="3">
                <c:v>257</c:v>
              </c:pt>
              <c:pt idx="4">
                <c:v>540</c:v>
              </c:pt>
              <c:pt idx="5">
                <c:v>427</c:v>
              </c:pt>
              <c:pt idx="6">
                <c:v>325</c:v>
              </c:pt>
              <c:pt idx="7">
                <c:v>183</c:v>
              </c:pt>
              <c:pt idx="8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1-B044-4A55-BE25-09C13AE3C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009184"/>
        <c:axId val="312009576"/>
      </c:barChart>
      <c:catAx>
        <c:axId val="3120091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20095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2009576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2009184"/>
        <c:crosses val="autoZero"/>
        <c:crossBetween val="between"/>
        <c:majorUnit val="100"/>
        <c:minorUnit val="1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40513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6496</c:v>
              </c:pt>
              <c:pt idx="1">
                <c:v>4135</c:v>
              </c:pt>
              <c:pt idx="2">
                <c:v>4655</c:v>
              </c:pt>
              <c:pt idx="3">
                <c:v>2101</c:v>
              </c:pt>
              <c:pt idx="4">
                <c:v>4232</c:v>
              </c:pt>
              <c:pt idx="5">
                <c:v>3661</c:v>
              </c:pt>
              <c:pt idx="6">
                <c:v>2980</c:v>
              </c:pt>
              <c:pt idx="7">
                <c:v>1841</c:v>
              </c:pt>
              <c:pt idx="8">
                <c:v>2462</c:v>
              </c:pt>
            </c:numLit>
          </c:val>
          <c:extLst>
            <c:ext xmlns:c16="http://schemas.microsoft.com/office/drawing/2014/chart" uri="{C3380CC4-5D6E-409C-BE32-E72D297353CC}">
              <c16:uniqueId val="{00000000-C864-4676-BF05-2A6AB93AEC24}"/>
            </c:ext>
          </c:extLst>
        </c:ser>
        <c:ser>
          <c:idx val="1"/>
          <c:order val="1"/>
          <c:tx>
            <c:v>40878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6739</c:v>
              </c:pt>
              <c:pt idx="1">
                <c:v>4332</c:v>
              </c:pt>
              <c:pt idx="2">
                <c:v>4770</c:v>
              </c:pt>
              <c:pt idx="3">
                <c:v>2229</c:v>
              </c:pt>
              <c:pt idx="4">
                <c:v>4366</c:v>
              </c:pt>
              <c:pt idx="5">
                <c:v>3915</c:v>
              </c:pt>
              <c:pt idx="6">
                <c:v>3115</c:v>
              </c:pt>
              <c:pt idx="7">
                <c:v>1927</c:v>
              </c:pt>
              <c:pt idx="8">
                <c:v>2581</c:v>
              </c:pt>
            </c:numLit>
          </c:val>
          <c:extLst>
            <c:ext xmlns:c16="http://schemas.microsoft.com/office/drawing/2014/chart" uri="{C3380CC4-5D6E-409C-BE32-E72D297353CC}">
              <c16:uniqueId val="{00000001-C864-4676-BF05-2A6AB93AE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010360"/>
        <c:axId val="312010752"/>
      </c:barChart>
      <c:catAx>
        <c:axId val="312010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2010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2010752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2010360"/>
        <c:crosses val="autoZero"/>
        <c:crossBetween val="between"/>
        <c:majorUnit val="500"/>
        <c:minorUnit val="1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ESTABLECIMIENTOS</a:t>
            </a:r>
          </a:p>
        </c:rich>
      </c:tx>
      <c:layout>
        <c:manualLayout>
          <c:xMode val="edge"/>
          <c:yMode val="edge"/>
          <c:x val="0.12017804154302671"/>
          <c:y val="3.546099290780142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C.R.A.C.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19</c:v>
              </c:pt>
              <c:pt idx="1">
                <c:v>63</c:v>
              </c:pt>
              <c:pt idx="2">
                <c:v>57</c:v>
              </c:pt>
              <c:pt idx="3">
                <c:v>10</c:v>
              </c:pt>
              <c:pt idx="4">
                <c:v>26</c:v>
              </c:pt>
              <c:pt idx="5">
                <c:v>29</c:v>
              </c:pt>
              <c:pt idx="6">
                <c:v>42</c:v>
              </c:pt>
              <c:pt idx="7">
                <c:v>8</c:v>
              </c:pt>
              <c:pt idx="8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E80B-43AA-BEA9-4F29E13517D4}"/>
            </c:ext>
          </c:extLst>
        </c:ser>
        <c:ser>
          <c:idx val="1"/>
          <c:order val="1"/>
          <c:tx>
            <c:v>C.R.A.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804</c:v>
              </c:pt>
              <c:pt idx="1">
                <c:v>258</c:v>
              </c:pt>
              <c:pt idx="2">
                <c:v>346</c:v>
              </c:pt>
              <c:pt idx="3">
                <c:v>208</c:v>
              </c:pt>
              <c:pt idx="4">
                <c:v>447</c:v>
              </c:pt>
              <c:pt idx="5">
                <c:v>322</c:v>
              </c:pt>
              <c:pt idx="6">
                <c:v>232</c:v>
              </c:pt>
              <c:pt idx="7">
                <c:v>128</c:v>
              </c:pt>
              <c:pt idx="8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1-E80B-43AA-BEA9-4F29E13517D4}"/>
            </c:ext>
          </c:extLst>
        </c:ser>
        <c:ser>
          <c:idx val="2"/>
          <c:order val="2"/>
          <c:tx>
            <c:v>POSADAS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27</c:v>
              </c:pt>
              <c:pt idx="1">
                <c:v>20</c:v>
              </c:pt>
              <c:pt idx="2">
                <c:v>8</c:v>
              </c:pt>
              <c:pt idx="3">
                <c:v>7</c:v>
              </c:pt>
              <c:pt idx="4">
                <c:v>10</c:v>
              </c:pt>
              <c:pt idx="5">
                <c:v>25</c:v>
              </c:pt>
              <c:pt idx="6">
                <c:v>15</c:v>
              </c:pt>
              <c:pt idx="7">
                <c:v>14</c:v>
              </c:pt>
              <c:pt idx="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E80B-43AA-BEA9-4F29E13517D4}"/>
            </c:ext>
          </c:extLst>
        </c:ser>
        <c:ser>
          <c:idx val="3"/>
          <c:order val="3"/>
          <c:tx>
            <c:v>C.T.R.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58</c:v>
              </c:pt>
              <c:pt idx="1">
                <c:v>86</c:v>
              </c:pt>
              <c:pt idx="2">
                <c:v>122</c:v>
              </c:pt>
              <c:pt idx="3">
                <c:v>32</c:v>
              </c:pt>
              <c:pt idx="4">
                <c:v>57</c:v>
              </c:pt>
              <c:pt idx="5">
                <c:v>51</c:v>
              </c:pt>
              <c:pt idx="6">
                <c:v>36</c:v>
              </c:pt>
              <c:pt idx="7">
                <c:v>33</c:v>
              </c:pt>
              <c:pt idx="8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3-E80B-43AA-BEA9-4F29E1351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2011536"/>
        <c:axId val="312011928"/>
      </c:barChart>
      <c:catAx>
        <c:axId val="31201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20119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12011928"/>
        <c:scaling>
          <c:orientation val="minMax"/>
          <c:max val="9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2011536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DEL Nº DE ESTABLECIMIENTOS POR MODALIDADES</a:t>
            </a:r>
          </a:p>
        </c:rich>
      </c:tx>
      <c:layout>
        <c:manualLayout>
          <c:xMode val="edge"/>
          <c:yMode val="edge"/>
          <c:x val="0.11672492157992445"/>
          <c:y val="3.546099290780142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D5-4918-B8CD-7209AFCD398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D5-4918-B8CD-7209AFCD398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D5-4918-B8CD-7209AFCD398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D5-4918-B8CD-7209AFCD3986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5749176343689044"/>
                  <c:y val="0.244681698393514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D5-4918-B8CD-7209AFCD398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9686470429611302"/>
                  <c:y val="0.7659600993188280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D5-4918-B8CD-7209AFCD398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14459942614144347"/>
                  <c:y val="0.3226961529537654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D5-4918-B8CD-7209AFCD398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4320586686583571"/>
                  <c:y val="0.2588661446771964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D5-4918-B8CD-7209AFCD398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6.9686470429611305E-2"/>
                  <c:y val="0.6099311901983259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D5-4918-B8CD-7209AFCD398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9.5818896840715539E-2"/>
                  <c:y val="0.3723417149466524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D5-4918-B8CD-7209AFCD398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6898969079180742"/>
                  <c:y val="0.2588661446771964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D5-4918-B8CD-7209AFCD398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2125454361401589"/>
                  <c:y val="0.2021283595424684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D5-4918-B8CD-7209AFCD398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5365883743027737"/>
                  <c:y val="0.184397801687865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D5-4918-B8CD-7209AFCD398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2404208749769259"/>
                  <c:y val="0.173759466975104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D5-4918-B8CD-7209AFCD398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C.R.A.C.</c:v>
              </c:pt>
              <c:pt idx="1">
                <c:v>C.R.A.</c:v>
              </c:pt>
              <c:pt idx="2">
                <c:v>POSADAS</c:v>
              </c:pt>
              <c:pt idx="3">
                <c:v>C.T.R.</c:v>
              </c:pt>
            </c:strLit>
          </c:cat>
          <c:val>
            <c:numLit>
              <c:formatCode>General</c:formatCode>
              <c:ptCount val="4"/>
              <c:pt idx="0">
                <c:v>7.1242171189979123E-2</c:v>
              </c:pt>
              <c:pt idx="1">
                <c:v>0.75130480167014613</c:v>
              </c:pt>
              <c:pt idx="2">
                <c:v>3.7317327766179541E-2</c:v>
              </c:pt>
              <c:pt idx="3">
                <c:v>0.14013569937369519</c:v>
              </c:pt>
            </c:numLit>
          </c:val>
          <c:extLst>
            <c:ext xmlns:c16="http://schemas.microsoft.com/office/drawing/2014/chart" uri="{C3380CC4-5D6E-409C-BE32-E72D297353CC}">
              <c16:uniqueId val="{0000000E-49D5-4918-B8CD-7209AFCD3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PLAZAS</a:t>
            </a:r>
          </a:p>
        </c:rich>
      </c:tx>
      <c:layout>
        <c:manualLayout>
          <c:xMode val="edge"/>
          <c:yMode val="edge"/>
          <c:x val="0.20087991933559624"/>
          <c:y val="3.87323943661971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C.R.A.C.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167</c:v>
              </c:pt>
              <c:pt idx="1">
                <c:v>479</c:v>
              </c:pt>
              <c:pt idx="2">
                <c:v>437</c:v>
              </c:pt>
              <c:pt idx="3">
                <c:v>79</c:v>
              </c:pt>
              <c:pt idx="4">
                <c:v>177</c:v>
              </c:pt>
              <c:pt idx="5">
                <c:v>239</c:v>
              </c:pt>
              <c:pt idx="6">
                <c:v>367</c:v>
              </c:pt>
              <c:pt idx="7">
                <c:v>63</c:v>
              </c:pt>
              <c:pt idx="8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13C3-4757-B357-E4C714F218AD}"/>
            </c:ext>
          </c:extLst>
        </c:ser>
        <c:ser>
          <c:idx val="1"/>
          <c:order val="1"/>
          <c:tx>
            <c:v>C.R.A.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4786</c:v>
              </c:pt>
              <c:pt idx="1">
                <c:v>1923</c:v>
              </c:pt>
              <c:pt idx="2">
                <c:v>1841</c:v>
              </c:pt>
              <c:pt idx="3">
                <c:v>1356</c:v>
              </c:pt>
              <c:pt idx="4">
                <c:v>2737</c:v>
              </c:pt>
              <c:pt idx="5">
                <c:v>2127</c:v>
              </c:pt>
              <c:pt idx="6">
                <c:v>1683</c:v>
              </c:pt>
              <c:pt idx="7">
                <c:v>926</c:v>
              </c:pt>
              <c:pt idx="8">
                <c:v>849</c:v>
              </c:pt>
            </c:numLit>
          </c:val>
          <c:extLst>
            <c:ext xmlns:c16="http://schemas.microsoft.com/office/drawing/2014/chart" uri="{C3380CC4-5D6E-409C-BE32-E72D297353CC}">
              <c16:uniqueId val="{00000001-13C3-4757-B357-E4C714F218AD}"/>
            </c:ext>
          </c:extLst>
        </c:ser>
        <c:ser>
          <c:idx val="2"/>
          <c:order val="2"/>
          <c:tx>
            <c:v>POSADAS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462</c:v>
              </c:pt>
              <c:pt idx="1">
                <c:v>394</c:v>
              </c:pt>
              <c:pt idx="2">
                <c:v>163</c:v>
              </c:pt>
              <c:pt idx="3">
                <c:v>239</c:v>
              </c:pt>
              <c:pt idx="4">
                <c:v>275</c:v>
              </c:pt>
              <c:pt idx="5">
                <c:v>512</c:v>
              </c:pt>
              <c:pt idx="6">
                <c:v>327</c:v>
              </c:pt>
              <c:pt idx="7">
                <c:v>289</c:v>
              </c:pt>
              <c:pt idx="8">
                <c:v>337</c:v>
              </c:pt>
            </c:numLit>
          </c:val>
          <c:extLst>
            <c:ext xmlns:c16="http://schemas.microsoft.com/office/drawing/2014/chart" uri="{C3380CC4-5D6E-409C-BE32-E72D297353CC}">
              <c16:uniqueId val="{00000002-13C3-4757-B357-E4C714F218AD}"/>
            </c:ext>
          </c:extLst>
        </c:ser>
        <c:ser>
          <c:idx val="3"/>
          <c:order val="3"/>
          <c:tx>
            <c:v>C.T.R.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1324</c:v>
              </c:pt>
              <c:pt idx="1">
                <c:v>1536</c:v>
              </c:pt>
              <c:pt idx="2">
                <c:v>2329</c:v>
              </c:pt>
              <c:pt idx="3">
                <c:v>555</c:v>
              </c:pt>
              <c:pt idx="4">
                <c:v>1177</c:v>
              </c:pt>
              <c:pt idx="5">
                <c:v>1037</c:v>
              </c:pt>
              <c:pt idx="6">
                <c:v>738</c:v>
              </c:pt>
              <c:pt idx="7">
                <c:v>649</c:v>
              </c:pt>
              <c:pt idx="8">
                <c:v>1263</c:v>
              </c:pt>
            </c:numLit>
          </c:val>
          <c:extLst>
            <c:ext xmlns:c16="http://schemas.microsoft.com/office/drawing/2014/chart" uri="{C3380CC4-5D6E-409C-BE32-E72D297353CC}">
              <c16:uniqueId val="{00000003-13C3-4757-B357-E4C714F2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6318592"/>
        <c:axId val="316318984"/>
      </c:barChart>
      <c:catAx>
        <c:axId val="31631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63189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16318984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6318592"/>
        <c:crosses val="autoZero"/>
        <c:crossBetween val="between"/>
        <c:majorUnit val="500"/>
        <c:minorUnit val="100"/>
      </c:valAx>
      <c:spPr>
        <a:solidFill>
          <a:srgbClr val="C0C0C0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DEL Nº DE PLAZAS POR MODALIDADES</a:t>
            </a:r>
          </a:p>
        </c:rich>
      </c:tx>
      <c:layout>
        <c:manualLayout>
          <c:xMode val="edge"/>
          <c:yMode val="edge"/>
          <c:x val="0.20767924951789402"/>
          <c:y val="3.87323943661971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6B1-4E56-A9A2-08F52730E7F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B1-4E56-A9A2-08F52730E7F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B1-4E56-A9A2-08F52730E7F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B1-4E56-A9A2-08F52730E7F2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1658028703828374"/>
                  <c:y val="0.2464788732394366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1-4E56-A9A2-08F52730E7F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9581287462654515"/>
                  <c:y val="0.5774647887323943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1-4E56-A9A2-08F52730E7F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14310670113898399"/>
                  <c:y val="0.7605633802816901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1-4E56-A9A2-08F52730E7F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2862168108788908"/>
                  <c:y val="0.264084507042253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1-4E56-A9A2-08F52730E7F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6.9808146897065368E-2"/>
                  <c:y val="0.605633802816901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1-4E56-A9A2-08F52730E7F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9.5986201983464872E-2"/>
                  <c:y val="0.369718309859154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1-4E56-A9A2-08F52730E7F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692847562253835"/>
                  <c:y val="0.257042253521126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1-4E56-A9A2-08F52730E7F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2164086639818253"/>
                  <c:y val="0.2007042253521126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1-4E56-A9A2-08F52730E7F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5427634550260673"/>
                  <c:y val="0.1830985915492957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1-4E56-A9A2-08F52730E7F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2460788307135396"/>
                  <c:y val="0.1725352112676056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1-4E56-A9A2-08F52730E7F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C.R.A.C.</c:v>
              </c:pt>
              <c:pt idx="1">
                <c:v>C.R.A.</c:v>
              </c:pt>
              <c:pt idx="2">
                <c:v>POSADAS</c:v>
              </c:pt>
              <c:pt idx="3">
                <c:v>C.T.R.</c:v>
              </c:pt>
            </c:strLit>
          </c:cat>
          <c:val>
            <c:numLit>
              <c:formatCode>General</c:formatCode>
              <c:ptCount val="4"/>
              <c:pt idx="0">
                <c:v>6.2989344793077065E-2</c:v>
              </c:pt>
              <c:pt idx="1">
                <c:v>0.53652793312533109</c:v>
              </c:pt>
              <c:pt idx="2">
                <c:v>8.8243951256843464E-2</c:v>
              </c:pt>
              <c:pt idx="3">
                <c:v>0.31223877082474832</c:v>
              </c:pt>
            </c:numLit>
          </c:val>
          <c:extLst>
            <c:ext xmlns:c16="http://schemas.microsoft.com/office/drawing/2014/chart" uri="{C3380CC4-5D6E-409C-BE32-E72D297353CC}">
              <c16:uniqueId val="{0000000E-76B1-4E56-A9A2-08F52730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40513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496</c:v>
              </c:pt>
              <c:pt idx="1">
                <c:v>700</c:v>
              </c:pt>
              <c:pt idx="2">
                <c:v>996</c:v>
              </c:pt>
              <c:pt idx="3">
                <c:v>291</c:v>
              </c:pt>
              <c:pt idx="4">
                <c:v>547</c:v>
              </c:pt>
              <c:pt idx="5">
                <c:v>496</c:v>
              </c:pt>
              <c:pt idx="6">
                <c:v>294</c:v>
              </c:pt>
              <c:pt idx="7">
                <c:v>736</c:v>
              </c:pt>
              <c:pt idx="8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0-B7E8-42BF-A42D-6A4346AE01E9}"/>
            </c:ext>
          </c:extLst>
        </c:ser>
        <c:ser>
          <c:idx val="1"/>
          <c:order val="1"/>
          <c:tx>
            <c:v>40878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508</c:v>
              </c:pt>
              <c:pt idx="1">
                <c:v>711</c:v>
              </c:pt>
              <c:pt idx="2">
                <c:v>1043</c:v>
              </c:pt>
              <c:pt idx="3">
                <c:v>294</c:v>
              </c:pt>
              <c:pt idx="4">
                <c:v>565</c:v>
              </c:pt>
              <c:pt idx="5">
                <c:v>504</c:v>
              </c:pt>
              <c:pt idx="6">
                <c:v>301</c:v>
              </c:pt>
              <c:pt idx="7">
                <c:v>765</c:v>
              </c:pt>
              <c:pt idx="8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1-B7E8-42BF-A42D-6A4346AE0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320160"/>
        <c:axId val="316320552"/>
      </c:barChart>
      <c:catAx>
        <c:axId val="316320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6320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6320552"/>
        <c:scaling>
          <c:orientation val="minMax"/>
          <c:max val="1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6320160"/>
        <c:crosses val="autoZero"/>
        <c:crossBetween val="between"/>
        <c:majorUnit val="50"/>
        <c:minorUnit val="1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PLAZAS</a:t>
            </a:r>
          </a:p>
        </c:rich>
      </c:tx>
      <c:layout>
        <c:manualLayout>
          <c:xMode val="edge"/>
          <c:yMode val="edge"/>
          <c:x val="0.12773722627737227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82-43BA-8818-E9A0CBC88B9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CD82-43BA-8818-E9A0CBC88B9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D82-43BA-8818-E9A0CBC88B9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D82-43BA-8818-E9A0CBC88B9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CD82-43BA-8818-E9A0CBC88B9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CD82-43BA-8818-E9A0CBC88B94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CD82-43BA-8818-E9A0CBC88B94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CD82-43BA-8818-E9A0CBC88B94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CD82-43BA-8818-E9A0CBC88B94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6934306569343063"/>
                  <c:y val="0.220280096358883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82-43BA-8818-E9A0CBC88B9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7189781021897808"/>
                  <c:y val="0.3076928330092346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82-43BA-8818-E9A0CBC88B9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7007299270072993"/>
                  <c:y val="0.7307704783969323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82-43BA-8818-E9A0CBC88B9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4197080291970801"/>
                  <c:y val="0.8111901961152551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82-43BA-8818-E9A0CBC88B9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5948905109489049"/>
                  <c:y val="0.8216797245132971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82-43BA-8818-E9A0CBC88B9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2773722627737227"/>
                  <c:y val="0.7692320825230867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82-43BA-8818-E9A0CBC88B9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8.0291970802919707E-2"/>
                  <c:y val="0.5489519861642028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82-43BA-8818-E9A0CBC88B9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45985401459854"/>
                  <c:y val="0.2587417004850382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82-43BA-8818-E9A0CBC88B9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6861313868613138"/>
                  <c:y val="0.2062940584948277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82-43BA-8818-E9A0CBC88B9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3941605839416056"/>
                  <c:y val="0.1713289638346874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82-43BA-8818-E9A0CBC88B9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0.11329289467156742</c:v>
              </c:pt>
              <c:pt idx="1">
                <c:v>0.13566419374478544</c:v>
              </c:pt>
              <c:pt idx="2">
                <c:v>0.16635172615960495</c:v>
              </c:pt>
              <c:pt idx="3">
                <c:v>6.5019054276501231E-2</c:v>
              </c:pt>
              <c:pt idx="4">
                <c:v>0.10437008140347713</c:v>
              </c:pt>
              <c:pt idx="5">
                <c:v>0.12025616163438338</c:v>
              </c:pt>
              <c:pt idx="6">
                <c:v>5.2028322096195907E-2</c:v>
              </c:pt>
              <c:pt idx="7">
                <c:v>0.17843146097819468</c:v>
              </c:pt>
              <c:pt idx="8">
                <c:v>6.4586105035289873E-2</c:v>
              </c:pt>
            </c:numLit>
          </c:val>
          <c:extLst>
            <c:ext xmlns:c16="http://schemas.microsoft.com/office/drawing/2014/chart" uri="{C3380CC4-5D6E-409C-BE32-E72D297353CC}">
              <c16:uniqueId val="{00000012-CD82-43BA-8818-E9A0CBC88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Nº DE VIAJEROS EN CAMPAMENTOS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AÑO 2011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1918</c:v>
              </c:pt>
              <c:pt idx="1">
                <c:v>2406</c:v>
              </c:pt>
              <c:pt idx="2">
                <c:v>4854</c:v>
              </c:pt>
              <c:pt idx="3">
                <c:v>20044</c:v>
              </c:pt>
              <c:pt idx="4">
                <c:v>18086</c:v>
              </c:pt>
              <c:pt idx="5">
                <c:v>26255</c:v>
              </c:pt>
              <c:pt idx="6">
                <c:v>54523</c:v>
              </c:pt>
              <c:pt idx="7">
                <c:v>107348</c:v>
              </c:pt>
              <c:pt idx="8">
                <c:v>19399</c:v>
              </c:pt>
              <c:pt idx="9">
                <c:v>9683</c:v>
              </c:pt>
              <c:pt idx="10">
                <c:v>2928</c:v>
              </c:pt>
              <c:pt idx="11">
                <c:v>821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377-4C3B-8FF4-CA5E38D490E9}"/>
            </c:ext>
          </c:extLst>
        </c:ser>
        <c:ser>
          <c:idx val="1"/>
          <c:order val="1"/>
          <c:tx>
            <c:v>AÑO 2012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2108</c:v>
              </c:pt>
              <c:pt idx="1">
                <c:v>2585</c:v>
              </c:pt>
              <c:pt idx="2">
                <c:v>4553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377-4C3B-8FF4-CA5E38D49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299912"/>
        <c:axId val="305300304"/>
      </c:lineChart>
      <c:catAx>
        <c:axId val="3052999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300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5300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29991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REGIONAL DEL EMPLEO TURÍSTICO EN HOSTELERÍA</a:t>
            </a:r>
          </a:p>
        </c:rich>
      </c:tx>
      <c:layout>
        <c:manualLayout>
          <c:xMode val="edge"/>
          <c:yMode val="edge"/>
          <c:x val="0.14748784440842788"/>
          <c:y val="1.754385964912280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HOSTELERÍA 2010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67289</c:v>
              </c:pt>
            </c:numLit>
          </c:val>
          <c:extLst>
            <c:ext xmlns:c16="http://schemas.microsoft.com/office/drawing/2014/chart" uri="{C3380CC4-5D6E-409C-BE32-E72D297353CC}">
              <c16:uniqueId val="{00000000-43A7-4D9E-8A8F-3C86F76C3C20}"/>
            </c:ext>
          </c:extLst>
        </c:ser>
        <c:ser>
          <c:idx val="1"/>
          <c:order val="1"/>
          <c:tx>
            <c:v>HOSTELERÍA 2011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66230</c:v>
              </c:pt>
            </c:numLit>
          </c:val>
          <c:extLst>
            <c:ext xmlns:c16="http://schemas.microsoft.com/office/drawing/2014/chart" uri="{C3380CC4-5D6E-409C-BE32-E72D297353CC}">
              <c16:uniqueId val="{00000001-43A7-4D9E-8A8F-3C86F76C3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0"/>
        <c:axId val="316321728"/>
        <c:axId val="316322120"/>
      </c:barChart>
      <c:catAx>
        <c:axId val="31632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63221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16322120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6321728"/>
        <c:crosses val="autoZero"/>
        <c:crossBetween val="between"/>
        <c:majorUnit val="1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REGIONAL DEL EMPLEO TURISTICO EN AGENCIA DE VIAJES</a:t>
            </a:r>
          </a:p>
        </c:rich>
      </c:tx>
      <c:layout>
        <c:manualLayout>
          <c:xMode val="edge"/>
          <c:yMode val="edge"/>
          <c:x val="0.13907302150145137"/>
          <c:y val="1.748251748251748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AGENCIAS DE VIAJES 2010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1526</c:v>
              </c:pt>
            </c:numLit>
          </c:val>
          <c:extLst>
            <c:ext xmlns:c16="http://schemas.microsoft.com/office/drawing/2014/chart" uri="{C3380CC4-5D6E-409C-BE32-E72D297353CC}">
              <c16:uniqueId val="{00000000-AD0C-44AA-A6C7-D966D7D892C9}"/>
            </c:ext>
          </c:extLst>
        </c:ser>
        <c:ser>
          <c:idx val="1"/>
          <c:order val="1"/>
          <c:tx>
            <c:v>AGENCIAS DE VIAJES 2011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1521</c:v>
              </c:pt>
            </c:numLit>
          </c:val>
          <c:extLst>
            <c:ext xmlns:c16="http://schemas.microsoft.com/office/drawing/2014/chart" uri="{C3380CC4-5D6E-409C-BE32-E72D297353CC}">
              <c16:uniqueId val="{00000001-AD0C-44AA-A6C7-D966D7D89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0"/>
        <c:axId val="316322904"/>
        <c:axId val="316323296"/>
      </c:barChart>
      <c:catAx>
        <c:axId val="316322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63232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16323296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6322904"/>
        <c:crosses val="autoZero"/>
        <c:crossBetween val="between"/>
        <c:majorUnit val="300"/>
        <c:minorUnit val="1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92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EL EMPLEO TURÍSTICO EN HOSTELERÍA</a:t>
            </a:r>
          </a:p>
        </c:rich>
      </c:tx>
      <c:layout>
        <c:manualLayout>
          <c:xMode val="edge"/>
          <c:yMode val="edge"/>
          <c:x val="0.23248882265275708"/>
          <c:y val="1.760563380281690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HOSTELERÍA 2010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4851</c:v>
              </c:pt>
              <c:pt idx="1">
                <c:v>9974</c:v>
              </c:pt>
              <c:pt idx="2">
                <c:v>12939</c:v>
              </c:pt>
              <c:pt idx="3">
                <c:v>4219</c:v>
              </c:pt>
              <c:pt idx="4">
                <c:v>9610</c:v>
              </c:pt>
              <c:pt idx="5">
                <c:v>5286</c:v>
              </c:pt>
              <c:pt idx="6">
                <c:v>2685</c:v>
              </c:pt>
              <c:pt idx="7">
                <c:v>13193</c:v>
              </c:pt>
              <c:pt idx="8">
                <c:v>4532</c:v>
              </c:pt>
            </c:numLit>
          </c:val>
          <c:extLst>
            <c:ext xmlns:c16="http://schemas.microsoft.com/office/drawing/2014/chart" uri="{C3380CC4-5D6E-409C-BE32-E72D297353CC}">
              <c16:uniqueId val="{00000000-E7FF-44C7-BBF3-5320F40A590D}"/>
            </c:ext>
          </c:extLst>
        </c:ser>
        <c:ser>
          <c:idx val="1"/>
          <c:order val="1"/>
          <c:tx>
            <c:v>HOSTELERÍA 2011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4709</c:v>
              </c:pt>
              <c:pt idx="1">
                <c:v>9990</c:v>
              </c:pt>
              <c:pt idx="2">
                <c:v>12598</c:v>
              </c:pt>
              <c:pt idx="3">
                <c:v>4157</c:v>
              </c:pt>
              <c:pt idx="4">
                <c:v>9435</c:v>
              </c:pt>
              <c:pt idx="5">
                <c:v>5134</c:v>
              </c:pt>
              <c:pt idx="6">
                <c:v>2654</c:v>
              </c:pt>
              <c:pt idx="7">
                <c:v>13116</c:v>
              </c:pt>
              <c:pt idx="8">
                <c:v>4437</c:v>
              </c:pt>
            </c:numLit>
          </c:val>
          <c:extLst>
            <c:ext xmlns:c16="http://schemas.microsoft.com/office/drawing/2014/chart" uri="{C3380CC4-5D6E-409C-BE32-E72D297353CC}">
              <c16:uniqueId val="{00000001-E7FF-44C7-BBF3-5320F40A5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324080"/>
        <c:axId val="316324472"/>
      </c:barChart>
      <c:catAx>
        <c:axId val="3163240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632447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316324472"/>
        <c:scaling>
          <c:orientation val="minMax"/>
          <c:max val="14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6324080"/>
        <c:crosses val="autoZero"/>
        <c:crossBetween val="between"/>
        <c:majorUnit val="2000"/>
        <c:minorUnit val="1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EMPLEO TURISTICO EN HOSTELERÍA</a:t>
            </a:r>
          </a:p>
        </c:rich>
      </c:tx>
      <c:layout>
        <c:manualLayout>
          <c:xMode val="edge"/>
          <c:yMode val="edge"/>
          <c:x val="0.1847246891651865"/>
          <c:y val="1.7605633802816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4A-4D98-9E98-27B43960ADD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C84A-4D98-9E98-27B43960ADD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84A-4D98-9E98-27B43960ADD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84A-4D98-9E98-27B43960ADD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C84A-4D98-9E98-27B43960ADD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C84A-4D98-9E98-27B43960ADD4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C84A-4D98-9E98-27B43960ADD4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C84A-4D98-9E98-27B43960ADD4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C84A-4D98-9E98-27B43960ADD4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C84A-4D98-9E98-27B43960ADD4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84A-4D98-9E98-27B43960ADD4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84A-4D98-9E98-27B43960ADD4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84A-4D98-9E98-27B43960ADD4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84A-4D98-9E98-27B43960ADD4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84A-4D98-9E98-27B43960ADD4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84A-4D98-9E98-27B43960ADD4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84A-4D98-9E98-27B43960ADD4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84A-4D98-9E98-27B43960ADD4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8436944937833035"/>
                  <c:y val="0.3133802816901408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4A-4D98-9E98-27B43960ADD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1580817051509771"/>
                  <c:y val="0.3732394366197183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4A-4D98-9E98-27B43960ADD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6731793960923622"/>
                  <c:y val="0.8133802816901408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A-4D98-9E98-27B43960ADD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904085257548843"/>
                  <c:y val="0.8908450704225352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A-4D98-9E98-27B43960ADD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6767317939609234"/>
                  <c:y val="0.8873239436619718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A-4D98-9E98-27B43960ADD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6873889875666073"/>
                  <c:y val="0.7922535211267606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4A-4D98-9E98-27B43960ADD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5630550621669628"/>
                  <c:y val="0.6302816901408451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4A-4D98-9E98-27B43960ADD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7406749555950266"/>
                  <c:y val="0.3732394366197183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4A-4D98-9E98-27B43960ADD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69449378330373"/>
                  <c:y val="0.3098591549295774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4A-4D98-9E98-27B43960ADD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4A-4D98-9E98-27B43960ADD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4A-4D98-9E98-27B43960ADD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4A-4D98-9E98-27B43960AD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4A-4D98-9E98-27B43960ADD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4A-4D98-9E98-27B43960ADD4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4A-4D98-9E98-27B43960ADD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4A-4D98-9E98-27B43960ADD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4A-4D98-9E98-27B43960ADD4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4A-4D98-9E98-27B43960ADD4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84A-4D98-9E98-27B43960ADD4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84A-4D98-9E98-27B43960ADD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18"/>
              <c:pt idx="0">
                <c:v>4709</c:v>
              </c:pt>
              <c:pt idx="1">
                <c:v>9990</c:v>
              </c:pt>
              <c:pt idx="2">
                <c:v>12598</c:v>
              </c:pt>
              <c:pt idx="3">
                <c:v>4157</c:v>
              </c:pt>
              <c:pt idx="4">
                <c:v>9435</c:v>
              </c:pt>
              <c:pt idx="5">
                <c:v>5134</c:v>
              </c:pt>
              <c:pt idx="6">
                <c:v>2654</c:v>
              </c:pt>
              <c:pt idx="7">
                <c:v>13116</c:v>
              </c:pt>
              <c:pt idx="8">
                <c:v>4437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C84A-4D98-9E98-27B43960A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EL EMPLEO TURÍSTICO EN AGENCIAS DE VIAJE</a:t>
            </a:r>
          </a:p>
        </c:rich>
      </c:tx>
      <c:layout>
        <c:manualLayout>
          <c:xMode val="edge"/>
          <c:yMode val="edge"/>
          <c:x val="0.22973004500563554"/>
          <c:y val="2.105263157894736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AGENCIAS DE VIAJES 2010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80</c:v>
              </c:pt>
              <c:pt idx="1">
                <c:v>292</c:v>
              </c:pt>
              <c:pt idx="2">
                <c:v>215</c:v>
              </c:pt>
              <c:pt idx="3">
                <c:v>93</c:v>
              </c:pt>
              <c:pt idx="4">
                <c:v>198</c:v>
              </c:pt>
              <c:pt idx="5">
                <c:v>101</c:v>
              </c:pt>
              <c:pt idx="6">
                <c:v>46</c:v>
              </c:pt>
              <c:pt idx="7">
                <c:v>416</c:v>
              </c:pt>
              <c:pt idx="8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0C03-427F-8504-73C616B78676}"/>
            </c:ext>
          </c:extLst>
        </c:ser>
        <c:ser>
          <c:idx val="1"/>
          <c:order val="1"/>
          <c:tx>
            <c:v>AGENCIAS DE VIAJES 2011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78</c:v>
              </c:pt>
              <c:pt idx="1">
                <c:v>305</c:v>
              </c:pt>
              <c:pt idx="2">
                <c:v>208</c:v>
              </c:pt>
              <c:pt idx="3">
                <c:v>84</c:v>
              </c:pt>
              <c:pt idx="4">
                <c:v>191</c:v>
              </c:pt>
              <c:pt idx="5">
                <c:v>109</c:v>
              </c:pt>
              <c:pt idx="6">
                <c:v>44</c:v>
              </c:pt>
              <c:pt idx="7">
                <c:v>416</c:v>
              </c:pt>
              <c:pt idx="8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1-0C03-427F-8504-73C616B78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214864"/>
        <c:axId val="317215256"/>
      </c:barChart>
      <c:catAx>
        <c:axId val="3172148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15256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317215256"/>
        <c:scaling>
          <c:orientation val="minMax"/>
          <c:max val="525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14864"/>
        <c:crosses val="autoZero"/>
        <c:crossBetween val="between"/>
        <c:majorUnit val="50"/>
        <c:minorUnit val="1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92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EMPLEO TURÍSTICO EN AGENCIAS DE VIAJES</a:t>
            </a:r>
          </a:p>
        </c:rich>
      </c:tx>
      <c:layout>
        <c:manualLayout>
          <c:xMode val="edge"/>
          <c:yMode val="edge"/>
          <c:x val="0.1872791519434629"/>
          <c:y val="1.74825174825174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2D-4FD5-BA95-44CC7201330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822D-4FD5-BA95-44CC7201330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822D-4FD5-BA95-44CC7201330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22D-4FD5-BA95-44CC7201330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22D-4FD5-BA95-44CC7201330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822D-4FD5-BA95-44CC72013304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822D-4FD5-BA95-44CC72013304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822D-4FD5-BA95-44CC72013304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822D-4FD5-BA95-44CC72013304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1236749116607772"/>
                  <c:y val="0.2027975490288137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2D-4FD5-BA95-44CC7201330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7844522968197885"/>
                  <c:y val="0.2482521720869961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2D-4FD5-BA95-44CC7201330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8268551236749118"/>
                  <c:y val="0.5524484956302168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2D-4FD5-BA95-44CC7201330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1660777385159016"/>
                  <c:y val="0.7867146298531568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2D-4FD5-BA95-44CC7201330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2402826855123676"/>
                  <c:y val="0.8286727434453252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2D-4FD5-BA95-44CC7201330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5971731448763252"/>
                  <c:y val="0.8216797245132971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2D-4FD5-BA95-44CC7201330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6254416961130741"/>
                  <c:y val="0.741260006794974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2D-4FD5-BA95-44CC7201330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1837455830388692"/>
                  <c:y val="0.3146858519412627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2D-4FD5-BA95-44CC7201330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5865724381625441"/>
                  <c:y val="0.2062940584948277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2D-4FD5-BA95-44CC7201330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48056537102473496"/>
                  <c:y val="0.1888115111647576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2D-4FD5-BA95-44CC720133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2D-4FD5-BA95-44CC720133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2D-4FD5-BA95-44CC720133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2D-4FD5-BA95-44CC7201330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2D-4FD5-BA95-44CC72013304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2D-4FD5-BA95-44CC7201330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2D-4FD5-BA95-44CC7201330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2D-4FD5-BA95-44CC72013304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2D-4FD5-BA95-44CC72013304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2D-4FD5-BA95-44CC72013304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2D-4FD5-BA95-44CC7201330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78</c:v>
              </c:pt>
              <c:pt idx="1">
                <c:v>305</c:v>
              </c:pt>
              <c:pt idx="2">
                <c:v>208</c:v>
              </c:pt>
              <c:pt idx="3">
                <c:v>84</c:v>
              </c:pt>
              <c:pt idx="4">
                <c:v>191</c:v>
              </c:pt>
              <c:pt idx="5">
                <c:v>109</c:v>
              </c:pt>
              <c:pt idx="6">
                <c:v>44</c:v>
              </c:pt>
              <c:pt idx="7">
                <c:v>416</c:v>
              </c:pt>
              <c:pt idx="8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1C-822D-4FD5-BA95-44CC72013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497-4037-B07B-903780DE384F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497-4037-B07B-903780DE384F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497-4037-B07B-903780DE384F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497-4037-B07B-903780DE384F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497-4037-B07B-903780DE384F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497-4037-B07B-903780DE384F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497-4037-B07B-903780DE384F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497-4037-B07B-903780DE384F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497-4037-B07B-903780DE384F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E497-4037-B07B-903780DE384F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E497-4037-B07B-903780DE384F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E497-4037-B07B-903780DE384F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E497-4037-B07B-903780DE384F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E497-4037-B07B-903780DE384F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E497-4037-B07B-903780DE384F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E497-4037-B07B-903780DE384F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E497-4037-B07B-903780DE384F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E497-4037-B07B-903780DE384F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E497-4037-B07B-903780DE384F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E497-4037-B07B-903780DE384F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E497-4037-B07B-903780DE384F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E497-4037-B07B-903780DE3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216432"/>
        <c:axId val="317216824"/>
      </c:barChart>
      <c:catAx>
        <c:axId val="31721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16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216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16432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F16-45C7-BA13-1C7E11C551B0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F16-45C7-BA13-1C7E11C551B0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F16-45C7-BA13-1C7E11C551B0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F16-45C7-BA13-1C7E11C551B0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F16-45C7-BA13-1C7E11C551B0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F16-45C7-BA13-1C7E11C551B0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F16-45C7-BA13-1C7E11C551B0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F16-45C7-BA13-1C7E11C551B0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F16-45C7-BA13-1C7E11C551B0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DF16-45C7-BA13-1C7E11C551B0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DF16-45C7-BA13-1C7E11C551B0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DF16-45C7-BA13-1C7E11C551B0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DF16-45C7-BA13-1C7E11C551B0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DF16-45C7-BA13-1C7E11C551B0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DF16-45C7-BA13-1C7E11C551B0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DF16-45C7-BA13-1C7E11C551B0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DF16-45C7-BA13-1C7E11C551B0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DF16-45C7-BA13-1C7E11C551B0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DF16-45C7-BA13-1C7E11C551B0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DF16-45C7-BA13-1C7E11C551B0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DF16-45C7-BA13-1C7E11C551B0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DF16-45C7-BA13-1C7E11C55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217608"/>
        <c:axId val="317218000"/>
      </c:barChart>
      <c:catAx>
        <c:axId val="317217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1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218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17608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4B8-4E69-9DE0-F65305BDA967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4B8-4E69-9DE0-F65305BDA967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4B8-4E69-9DE0-F65305BDA967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4B8-4E69-9DE0-F65305BDA967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4B8-4E69-9DE0-F65305BDA967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4B8-4E69-9DE0-F65305BDA967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4B8-4E69-9DE0-F65305BDA967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4B8-4E69-9DE0-F65305BDA967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4B8-4E69-9DE0-F65305BDA967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24B8-4E69-9DE0-F65305BDA967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24B8-4E69-9DE0-F65305BDA967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24B8-4E69-9DE0-F65305BDA967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24B8-4E69-9DE0-F65305BDA967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24B8-4E69-9DE0-F65305BDA967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24B8-4E69-9DE0-F65305BDA967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24B8-4E69-9DE0-F65305BDA967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24B8-4E69-9DE0-F65305BDA967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24B8-4E69-9DE0-F65305BDA967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24B8-4E69-9DE0-F65305BDA967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24B8-4E69-9DE0-F65305BDA967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24B8-4E69-9DE0-F65305BDA967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24B8-4E69-9DE0-F65305BDA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218784"/>
        <c:axId val="317219176"/>
      </c:barChart>
      <c:catAx>
        <c:axId val="31721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19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219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18784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1A8-44AE-8FCB-410E844C2F28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1A8-44AE-8FCB-410E844C2F28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1A8-44AE-8FCB-410E844C2F28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1A8-44AE-8FCB-410E844C2F28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1A8-44AE-8FCB-410E844C2F28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1A8-44AE-8FCB-410E844C2F28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1A8-44AE-8FCB-410E844C2F28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1A8-44AE-8FCB-410E844C2F28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1A8-44AE-8FCB-410E844C2F28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51A8-44AE-8FCB-410E844C2F28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51A8-44AE-8FCB-410E844C2F28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51A8-44AE-8FCB-410E844C2F28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51A8-44AE-8FCB-410E844C2F28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51A8-44AE-8FCB-410E844C2F28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51A8-44AE-8FCB-410E844C2F28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51A8-44AE-8FCB-410E844C2F28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51A8-44AE-8FCB-410E844C2F28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51A8-44AE-8FCB-410E844C2F28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51A8-44AE-8FCB-410E844C2F28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51A8-44AE-8FCB-410E844C2F28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51A8-44AE-8FCB-410E844C2F28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51A8-44AE-8FCB-410E844C2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219960"/>
        <c:axId val="317220352"/>
      </c:barChart>
      <c:catAx>
        <c:axId val="31721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2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220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19960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Nº DE PERNOCTACIONES EN CAMPAMENTOS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AÑO 2011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3400</c:v>
              </c:pt>
              <c:pt idx="1">
                <c:v>4595</c:v>
              </c:pt>
              <c:pt idx="2">
                <c:v>8483</c:v>
              </c:pt>
              <c:pt idx="3">
                <c:v>45238</c:v>
              </c:pt>
              <c:pt idx="4">
                <c:v>35206</c:v>
              </c:pt>
              <c:pt idx="5">
                <c:v>57924</c:v>
              </c:pt>
              <c:pt idx="6">
                <c:v>135003</c:v>
              </c:pt>
              <c:pt idx="7">
                <c:v>297503</c:v>
              </c:pt>
              <c:pt idx="8">
                <c:v>38692</c:v>
              </c:pt>
              <c:pt idx="9">
                <c:v>17303</c:v>
              </c:pt>
              <c:pt idx="10">
                <c:v>4784</c:v>
              </c:pt>
              <c:pt idx="11">
                <c:v>1873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43C-4929-9EF6-CF024BEBB182}"/>
            </c:ext>
          </c:extLst>
        </c:ser>
        <c:ser>
          <c:idx val="1"/>
          <c:order val="1"/>
          <c:tx>
            <c:v>AÑO 2012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3468</c:v>
              </c:pt>
              <c:pt idx="1">
                <c:v>3766</c:v>
              </c:pt>
              <c:pt idx="2">
                <c:v>7652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43C-4929-9EF6-CF024BEBB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301088"/>
        <c:axId val="305301480"/>
      </c:lineChart>
      <c:catAx>
        <c:axId val="3053010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3014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53014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3010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E9D-4389-BAA4-80A7E23334C7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E9D-4389-BAA4-80A7E23334C7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E9D-4389-BAA4-80A7E23334C7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E9D-4389-BAA4-80A7E23334C7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E9D-4389-BAA4-80A7E23334C7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E9D-4389-BAA4-80A7E23334C7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E9D-4389-BAA4-80A7E23334C7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E9D-4389-BAA4-80A7E23334C7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E9D-4389-BAA4-80A7E23334C7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1E9D-4389-BAA4-80A7E23334C7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1E9D-4389-BAA4-80A7E23334C7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1E9D-4389-BAA4-80A7E23334C7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1E9D-4389-BAA4-80A7E23334C7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1E9D-4389-BAA4-80A7E23334C7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1E9D-4389-BAA4-80A7E23334C7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1E9D-4389-BAA4-80A7E23334C7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1E9D-4389-BAA4-80A7E23334C7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1E9D-4389-BAA4-80A7E23334C7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1E9D-4389-BAA4-80A7E23334C7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1E9D-4389-BAA4-80A7E23334C7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1E9D-4389-BAA4-80A7E23334C7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1E9D-4389-BAA4-80A7E2333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221136"/>
        <c:axId val="317221528"/>
      </c:barChart>
      <c:catAx>
        <c:axId val="31722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21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221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21136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792-48C0-91BE-727E29E36710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792-48C0-91BE-727E29E36710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792-48C0-91BE-727E29E36710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792-48C0-91BE-727E29E36710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792-48C0-91BE-727E29E36710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792-48C0-91BE-727E29E36710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792-48C0-91BE-727E29E36710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792-48C0-91BE-727E29E36710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792-48C0-91BE-727E29E36710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F792-48C0-91BE-727E29E36710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F792-48C0-91BE-727E29E36710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F792-48C0-91BE-727E29E36710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F792-48C0-91BE-727E29E36710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F792-48C0-91BE-727E29E36710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F792-48C0-91BE-727E29E36710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F792-48C0-91BE-727E29E36710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F792-48C0-91BE-727E29E36710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F792-48C0-91BE-727E29E36710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F792-48C0-91BE-727E29E36710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F792-48C0-91BE-727E29E36710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F792-48C0-91BE-727E29E36710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F792-48C0-91BE-727E29E3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222312"/>
        <c:axId val="317943976"/>
      </c:barChart>
      <c:catAx>
        <c:axId val="3172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3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943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222312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102-4708-ADF7-0A27DB424A31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102-4708-ADF7-0A27DB424A31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102-4708-ADF7-0A27DB424A31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102-4708-ADF7-0A27DB424A31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102-4708-ADF7-0A27DB424A31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102-4708-ADF7-0A27DB424A31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102-4708-ADF7-0A27DB424A31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102-4708-ADF7-0A27DB424A31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102-4708-ADF7-0A27DB424A31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4102-4708-ADF7-0A27DB424A31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4102-4708-ADF7-0A27DB424A31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4102-4708-ADF7-0A27DB424A31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4102-4708-ADF7-0A27DB424A31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4102-4708-ADF7-0A27DB424A31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4102-4708-ADF7-0A27DB424A31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4102-4708-ADF7-0A27DB424A31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4102-4708-ADF7-0A27DB424A31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4102-4708-ADF7-0A27DB424A31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4102-4708-ADF7-0A27DB424A31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4102-4708-ADF7-0A27DB424A31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4102-4708-ADF7-0A27DB424A31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4102-4708-ADF7-0A27DB424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44760"/>
        <c:axId val="317945152"/>
      </c:barChart>
      <c:catAx>
        <c:axId val="317944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945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4760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239-4907-AE4F-E544E3D1E519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239-4907-AE4F-E544E3D1E519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239-4907-AE4F-E544E3D1E519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239-4907-AE4F-E544E3D1E519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239-4907-AE4F-E544E3D1E519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239-4907-AE4F-E544E3D1E519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239-4907-AE4F-E544E3D1E519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239-4907-AE4F-E544E3D1E519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239-4907-AE4F-E544E3D1E519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2239-4907-AE4F-E544E3D1E519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2239-4907-AE4F-E544E3D1E519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2239-4907-AE4F-E544E3D1E519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2239-4907-AE4F-E544E3D1E519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2239-4907-AE4F-E544E3D1E519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2239-4907-AE4F-E544E3D1E519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2239-4907-AE4F-E544E3D1E519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2239-4907-AE4F-E544E3D1E519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2239-4907-AE4F-E544E3D1E519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2239-4907-AE4F-E544E3D1E519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2239-4907-AE4F-E544E3D1E519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2239-4907-AE4F-E544E3D1E519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2239-4907-AE4F-E544E3D1E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45936"/>
        <c:axId val="317946328"/>
      </c:barChart>
      <c:catAx>
        <c:axId val="31794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6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946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5936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D95-4767-BEAC-C7BB1AF25AE5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D95-4767-BEAC-C7BB1AF25AE5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D95-4767-BEAC-C7BB1AF25AE5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D95-4767-BEAC-C7BB1AF25AE5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D95-4767-BEAC-C7BB1AF25AE5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D95-4767-BEAC-C7BB1AF25AE5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D95-4767-BEAC-C7BB1AF25AE5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D95-4767-BEAC-C7BB1AF25AE5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D95-4767-BEAC-C7BB1AF25AE5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FD95-4767-BEAC-C7BB1AF25AE5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FD95-4767-BEAC-C7BB1AF25AE5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FD95-4767-BEAC-C7BB1AF25AE5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FD95-4767-BEAC-C7BB1AF25AE5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FD95-4767-BEAC-C7BB1AF25AE5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FD95-4767-BEAC-C7BB1AF25AE5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FD95-4767-BEAC-C7BB1AF25AE5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FD95-4767-BEAC-C7BB1AF25AE5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FD95-4767-BEAC-C7BB1AF25AE5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FD95-4767-BEAC-C7BB1AF25AE5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FD95-4767-BEAC-C7BB1AF25AE5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FD95-4767-BEAC-C7BB1AF25AE5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FD95-4767-BEAC-C7BB1AF25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47112"/>
        <c:axId val="317947504"/>
      </c:barChart>
      <c:catAx>
        <c:axId val="317947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7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947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7112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1E9-468F-8566-F94500E191D3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1E9-468F-8566-F94500E191D3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1E9-468F-8566-F94500E191D3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1E9-468F-8566-F94500E191D3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1E9-468F-8566-F94500E191D3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1E9-468F-8566-F94500E191D3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1E9-468F-8566-F94500E191D3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1E9-468F-8566-F94500E191D3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1E9-468F-8566-F94500E191D3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E1E9-468F-8566-F94500E191D3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E1E9-468F-8566-F94500E191D3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E1E9-468F-8566-F94500E191D3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E1E9-468F-8566-F94500E191D3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E1E9-468F-8566-F94500E191D3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E1E9-468F-8566-F94500E191D3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E1E9-468F-8566-F94500E191D3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E1E9-468F-8566-F94500E191D3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E1E9-468F-8566-F94500E191D3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E1E9-468F-8566-F94500E191D3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E1E9-468F-8566-F94500E191D3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E1E9-468F-8566-F94500E191D3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E1E9-468F-8566-F94500E19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48288"/>
        <c:axId val="317948680"/>
      </c:barChart>
      <c:catAx>
        <c:axId val="31794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8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9486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8288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981-47E9-8238-DE20EE1224C8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81-47E9-8238-DE20EE1224C8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81-47E9-8238-DE20EE1224C8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81-47E9-8238-DE20EE1224C8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81-47E9-8238-DE20EE1224C8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81-47E9-8238-DE20EE1224C8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981-47E9-8238-DE20EE1224C8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981-47E9-8238-DE20EE1224C8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981-47E9-8238-DE20EE1224C8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7981-47E9-8238-DE20EE1224C8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7981-47E9-8238-DE20EE1224C8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7981-47E9-8238-DE20EE1224C8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7981-47E9-8238-DE20EE1224C8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7981-47E9-8238-DE20EE1224C8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7981-47E9-8238-DE20EE1224C8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7981-47E9-8238-DE20EE1224C8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7981-47E9-8238-DE20EE1224C8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7981-47E9-8238-DE20EE1224C8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7981-47E9-8238-DE20EE1224C8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7981-47E9-8238-DE20EE1224C8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7981-47E9-8238-DE20EE1224C8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7981-47E9-8238-DE20EE122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49464"/>
        <c:axId val="317949856"/>
      </c:barChart>
      <c:catAx>
        <c:axId val="317949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9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9498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49464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PLAZAS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Plazas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7D7-48D6-A683-67A9E2F5C62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7D7-48D6-A683-67A9E2F5C62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7D7-48D6-A683-67A9E2F5C62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7D7-48D6-A683-67A9E2F5C628}"/>
              </c:ext>
            </c:extLst>
          </c:dPt>
          <c:dPt>
            <c:idx val="4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7D7-48D6-A683-67A9E2F5C62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7D7-48D6-A683-67A9E2F5C62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7D7-48D6-A683-67A9E2F5C62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7D7-48D6-A683-67A9E2F5C62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7D7-48D6-A683-67A9E2F5C628}"/>
              </c:ext>
            </c:extLst>
          </c:dPt>
          <c:dLbls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D7-48D6-A683-67A9E2F5C628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D7-48D6-A683-67A9E2F5C62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5656</c:v>
              </c:pt>
              <c:pt idx="1">
                <c:v>11256</c:v>
              </c:pt>
              <c:pt idx="2">
                <c:v>12983</c:v>
              </c:pt>
              <c:pt idx="3">
                <c:v>4020</c:v>
              </c:pt>
              <c:pt idx="4">
                <c:v>12331</c:v>
              </c:pt>
              <c:pt idx="5">
                <c:v>6355</c:v>
              </c:pt>
              <c:pt idx="6">
                <c:v>4407</c:v>
              </c:pt>
              <c:pt idx="7">
                <c:v>9279</c:v>
              </c:pt>
              <c:pt idx="8">
                <c:v>3912</c:v>
              </c:pt>
            </c:numLit>
          </c:val>
          <c:extLst>
            <c:ext xmlns:c16="http://schemas.microsoft.com/office/drawing/2014/chart" uri="{C3380CC4-5D6E-409C-BE32-E72D297353CC}">
              <c16:uniqueId val="{00000012-D7D7-48D6-A683-67A9E2F5C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Nº DE ESTABLECIMIENTOS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7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50</c:v>
              </c:pt>
              <c:pt idx="1">
                <c:v>129</c:v>
              </c:pt>
              <c:pt idx="2">
                <c:v>92</c:v>
              </c:pt>
              <c:pt idx="3">
                <c:v>36</c:v>
              </c:pt>
              <c:pt idx="4">
                <c:v>106</c:v>
              </c:pt>
              <c:pt idx="5">
                <c:v>57</c:v>
              </c:pt>
              <c:pt idx="6">
                <c:v>39</c:v>
              </c:pt>
              <c:pt idx="7">
                <c:v>76</c:v>
              </c:pt>
              <c:pt idx="8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AB36-4033-8913-A7C1B42D062D}"/>
            </c:ext>
          </c:extLst>
        </c:ser>
        <c:ser>
          <c:idx val="1"/>
          <c:order val="1"/>
          <c:tx>
            <c:v>Hostales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79</c:v>
              </c:pt>
              <c:pt idx="1">
                <c:v>107</c:v>
              </c:pt>
              <c:pt idx="2">
                <c:v>183</c:v>
              </c:pt>
              <c:pt idx="3">
                <c:v>61</c:v>
              </c:pt>
              <c:pt idx="4">
                <c:v>111</c:v>
              </c:pt>
              <c:pt idx="5">
                <c:v>75</c:v>
              </c:pt>
              <c:pt idx="6">
                <c:v>84</c:v>
              </c:pt>
              <c:pt idx="7">
                <c:v>58</c:v>
              </c:pt>
              <c:pt idx="8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1-AB36-4033-8913-A7C1B42D062D}"/>
            </c:ext>
          </c:extLst>
        </c:ser>
        <c:ser>
          <c:idx val="2"/>
          <c:order val="2"/>
          <c:tx>
            <c:v>Pensiones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15</c:v>
              </c:pt>
              <c:pt idx="1">
                <c:v>74</c:v>
              </c:pt>
              <c:pt idx="2">
                <c:v>113</c:v>
              </c:pt>
              <c:pt idx="3">
                <c:v>28</c:v>
              </c:pt>
              <c:pt idx="4">
                <c:v>54</c:v>
              </c:pt>
              <c:pt idx="5">
                <c:v>34</c:v>
              </c:pt>
              <c:pt idx="6">
                <c:v>23</c:v>
              </c:pt>
              <c:pt idx="7">
                <c:v>57</c:v>
              </c:pt>
              <c:pt idx="8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2-AB36-4033-8913-A7C1B42D0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317951032"/>
        <c:axId val="317951424"/>
        <c:axId val="0"/>
      </c:bar3DChart>
      <c:catAx>
        <c:axId val="317951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1424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3179514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1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ESTABLECIMIENTOS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457-4A32-87C8-6768BF918F1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57-4A32-87C8-6768BF918F1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457-4A32-87C8-6768BF918F1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457-4A32-87C8-6768BF918F1E}"/>
              </c:ext>
            </c:extLst>
          </c:dPt>
          <c:dPt>
            <c:idx val="4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457-4A32-87C8-6768BF918F1E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457-4A32-87C8-6768BF918F1E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457-4A32-87C8-6768BF918F1E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457-4A32-87C8-6768BF918F1E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457-4A32-87C8-6768BF918F1E}"/>
              </c:ext>
            </c:extLst>
          </c:dPt>
          <c:dLbls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57-4A32-87C8-6768BF918F1E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57-4A32-87C8-6768BF918F1E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57-4A32-87C8-6768BF918F1E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57-4A32-87C8-6768BF918F1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0270794123430431"/>
                  <c:y val="0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57-4A32-87C8-6768BF918F1E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57-4A32-87C8-6768BF918F1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14</c:v>
              </c:pt>
              <c:pt idx="1">
                <c:v>18</c:v>
              </c:pt>
              <c:pt idx="2">
                <c:v>37</c:v>
              </c:pt>
              <c:pt idx="3">
                <c:v>5</c:v>
              </c:pt>
              <c:pt idx="4">
                <c:v>20</c:v>
              </c:pt>
              <c:pt idx="5">
                <c:v>5</c:v>
              </c:pt>
              <c:pt idx="6">
                <c:v>9</c:v>
              </c:pt>
              <c:pt idx="7">
                <c:v>4</c:v>
              </c:pt>
              <c:pt idx="8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12-6457-4A32-87C8-6768BF918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PLAZAS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Plazas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D30-45EC-B19C-7EE7879DC33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30-45EC-B19C-7EE7879DC33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30-45EC-B19C-7EE7879DC33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30-45EC-B19C-7EE7879DC33A}"/>
              </c:ext>
            </c:extLst>
          </c:dPt>
          <c:dPt>
            <c:idx val="4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30-45EC-B19C-7EE7879DC33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30-45EC-B19C-7EE7879DC33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D30-45EC-B19C-7EE7879DC33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D30-45EC-B19C-7EE7879DC33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D30-45EC-B19C-7EE7879DC33A}"/>
              </c:ext>
            </c:extLst>
          </c:dPt>
          <c:dLbls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30-45EC-B19C-7EE7879DC33A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30-45EC-B19C-7EE7879DC33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5656</c:v>
              </c:pt>
              <c:pt idx="1">
                <c:v>11256</c:v>
              </c:pt>
              <c:pt idx="2">
                <c:v>12983</c:v>
              </c:pt>
              <c:pt idx="3">
                <c:v>4020</c:v>
              </c:pt>
              <c:pt idx="4">
                <c:v>12331</c:v>
              </c:pt>
              <c:pt idx="5">
                <c:v>6355</c:v>
              </c:pt>
              <c:pt idx="6">
                <c:v>4407</c:v>
              </c:pt>
              <c:pt idx="7">
                <c:v>9279</c:v>
              </c:pt>
              <c:pt idx="8">
                <c:v>3912</c:v>
              </c:pt>
            </c:numLit>
          </c:val>
          <c:extLst>
            <c:ext xmlns:c16="http://schemas.microsoft.com/office/drawing/2014/chart" uri="{C3380CC4-5D6E-409C-BE32-E72D297353CC}">
              <c16:uniqueId val="{00000012-0D30-45EC-B19C-7EE7879DC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Nº DE PLAZAS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Lujo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4A2-40BF-AB20-B8AB3B0446CF}"/>
            </c:ext>
          </c:extLst>
        </c:ser>
        <c:ser>
          <c:idx val="1"/>
          <c:order val="1"/>
          <c:tx>
            <c:v>2ª Categoría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6130</c:v>
              </c:pt>
              <c:pt idx="1">
                <c:v>4534</c:v>
              </c:pt>
              <c:pt idx="2">
                <c:v>8522</c:v>
              </c:pt>
              <c:pt idx="3">
                <c:v>1544</c:v>
              </c:pt>
              <c:pt idx="4">
                <c:v>4616</c:v>
              </c:pt>
              <c:pt idx="5">
                <c:v>513</c:v>
              </c:pt>
              <c:pt idx="6">
                <c:v>888</c:v>
              </c:pt>
              <c:pt idx="7">
                <c:v>38</c:v>
              </c:pt>
              <c:pt idx="8">
                <c:v>3672</c:v>
              </c:pt>
            </c:numLit>
          </c:val>
          <c:extLst>
            <c:ext xmlns:c16="http://schemas.microsoft.com/office/drawing/2014/chart" uri="{C3380CC4-5D6E-409C-BE32-E72D297353CC}">
              <c16:uniqueId val="{00000001-D4A2-40BF-AB20-B8AB3B0446CF}"/>
            </c:ext>
          </c:extLst>
        </c:ser>
        <c:ser>
          <c:idx val="2"/>
          <c:order val="2"/>
          <c:tx>
            <c:v>1ª Categoría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3876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D4A2-40BF-AB20-B8AB3B044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7952600"/>
        <c:axId val="317952992"/>
      </c:barChart>
      <c:catAx>
        <c:axId val="317952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29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17952992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26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Nº DE ESTABLECIMIENTOS POR MODALIDADES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7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C.R.A.C.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19</c:v>
              </c:pt>
              <c:pt idx="1">
                <c:v>62</c:v>
              </c:pt>
              <c:pt idx="2">
                <c:v>58</c:v>
              </c:pt>
              <c:pt idx="3">
                <c:v>10</c:v>
              </c:pt>
              <c:pt idx="4">
                <c:v>28</c:v>
              </c:pt>
              <c:pt idx="5">
                <c:v>29</c:v>
              </c:pt>
              <c:pt idx="6">
                <c:v>42</c:v>
              </c:pt>
              <c:pt idx="7">
                <c:v>8</c:v>
              </c:pt>
              <c:pt idx="8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4DF6-4784-9354-210CDC0C9407}"/>
            </c:ext>
          </c:extLst>
        </c:ser>
        <c:ser>
          <c:idx val="1"/>
          <c:order val="1"/>
          <c:tx>
            <c:v>C.R.A.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809</c:v>
              </c:pt>
              <c:pt idx="1">
                <c:v>272</c:v>
              </c:pt>
              <c:pt idx="2">
                <c:v>355</c:v>
              </c:pt>
              <c:pt idx="3">
                <c:v>211</c:v>
              </c:pt>
              <c:pt idx="4">
                <c:v>451</c:v>
              </c:pt>
              <c:pt idx="5">
                <c:v>323</c:v>
              </c:pt>
              <c:pt idx="6">
                <c:v>237</c:v>
              </c:pt>
              <c:pt idx="7">
                <c:v>130</c:v>
              </c:pt>
              <c:pt idx="8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1-4DF6-4784-9354-210CDC0C9407}"/>
            </c:ext>
          </c:extLst>
        </c:ser>
        <c:ser>
          <c:idx val="2"/>
          <c:order val="2"/>
          <c:tx>
            <c:v>Posadas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27</c:v>
              </c:pt>
              <c:pt idx="1">
                <c:v>20</c:v>
              </c:pt>
              <c:pt idx="2">
                <c:v>8</c:v>
              </c:pt>
              <c:pt idx="3">
                <c:v>7</c:v>
              </c:pt>
              <c:pt idx="4">
                <c:v>10</c:v>
              </c:pt>
              <c:pt idx="5">
                <c:v>24</c:v>
              </c:pt>
              <c:pt idx="6">
                <c:v>16</c:v>
              </c:pt>
              <c:pt idx="7">
                <c:v>15</c:v>
              </c:pt>
              <c:pt idx="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4DF6-4784-9354-210CDC0C9407}"/>
            </c:ext>
          </c:extLst>
        </c:ser>
        <c:ser>
          <c:idx val="3"/>
          <c:order val="3"/>
          <c:tx>
            <c:v>C.T.R.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58</c:v>
              </c:pt>
              <c:pt idx="1">
                <c:v>86</c:v>
              </c:pt>
              <c:pt idx="2">
                <c:v>122</c:v>
              </c:pt>
              <c:pt idx="3">
                <c:v>32</c:v>
              </c:pt>
              <c:pt idx="4">
                <c:v>57</c:v>
              </c:pt>
              <c:pt idx="5">
                <c:v>51</c:v>
              </c:pt>
              <c:pt idx="6">
                <c:v>36</c:v>
              </c:pt>
              <c:pt idx="7">
                <c:v>33</c:v>
              </c:pt>
              <c:pt idx="8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3-4DF6-4784-9354-210CDC0C9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317953776"/>
        <c:axId val="317954168"/>
        <c:axId val="0"/>
      </c:bar3DChart>
      <c:catAx>
        <c:axId val="31795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4168"/>
        <c:crosses val="autoZero"/>
        <c:auto val="0"/>
        <c:lblAlgn val="ctr"/>
        <c:lblOffset val="100"/>
        <c:tickLblSkip val="5"/>
        <c:tickMarkSkip val="1"/>
        <c:noMultiLvlLbl val="0"/>
      </c:catAx>
      <c:valAx>
        <c:axId val="317954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3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PLAZAS
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5FE-4DDC-BC31-9F7E3EF3E73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5FE-4DDC-BC31-9F7E3EF3E73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5FE-4DDC-BC31-9F7E3EF3E73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5FE-4DDC-BC31-9F7E3EF3E73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5FE-4DDC-BC31-9F7E3EF3E73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5FE-4DDC-BC31-9F7E3EF3E73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5FE-4DDC-BC31-9F7E3EF3E73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5FE-4DDC-BC31-9F7E3EF3E73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5FE-4DDC-BC31-9F7E3EF3E73F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FE-4DDC-BC31-9F7E3EF3E73F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FE-4DDC-BC31-9F7E3EF3E73F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FE-4DDC-BC31-9F7E3EF3E73F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FE-4DDC-BC31-9F7E3EF3E73F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FE-4DDC-BC31-9F7E3EF3E73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6743</c:v>
              </c:pt>
              <c:pt idx="1">
                <c:v>4433</c:v>
              </c:pt>
              <c:pt idx="2">
                <c:v>4818</c:v>
              </c:pt>
              <c:pt idx="3">
                <c:v>2252</c:v>
              </c:pt>
              <c:pt idx="4">
                <c:v>4412</c:v>
              </c:pt>
              <c:pt idx="5">
                <c:v>3905</c:v>
              </c:pt>
              <c:pt idx="6">
                <c:v>3154</c:v>
              </c:pt>
              <c:pt idx="7">
                <c:v>1955</c:v>
              </c:pt>
              <c:pt idx="8">
                <c:v>2632</c:v>
              </c:pt>
            </c:numLit>
          </c:val>
          <c:extLst>
            <c:ext xmlns:c16="http://schemas.microsoft.com/office/drawing/2014/chart" uri="{C3380CC4-5D6E-409C-BE32-E72D297353CC}">
              <c16:uniqueId val="{00000012-45FE-4DDC-BC31-9F7E3EF3E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DEL Nº DE PLAZAS POR MODALIDADES
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0F0-462D-9EC0-94688F384C5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0F0-462D-9EC0-94688F384C5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0F0-462D-9EC0-94688F384C5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0F0-462D-9EC0-94688F384C54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C.R.A.C.</c:v>
              </c:pt>
              <c:pt idx="1">
                <c:v>C.R.A.</c:v>
              </c:pt>
              <c:pt idx="2">
                <c:v>Posadas</c:v>
              </c:pt>
              <c:pt idx="3">
                <c:v>C.T.R.</c:v>
              </c:pt>
            </c:strLit>
          </c:cat>
          <c:val>
            <c:numLit>
              <c:formatCode>General</c:formatCode>
              <c:ptCount val="4"/>
              <c:pt idx="0">
                <c:v>2169</c:v>
              </c:pt>
              <c:pt idx="1">
                <c:v>18559</c:v>
              </c:pt>
              <c:pt idx="2">
                <c:v>2986</c:v>
              </c:pt>
              <c:pt idx="3">
                <c:v>10590</c:v>
              </c:pt>
            </c:numLit>
          </c:val>
          <c:extLst>
            <c:ext xmlns:c16="http://schemas.microsoft.com/office/drawing/2014/chart" uri="{C3380CC4-5D6E-409C-BE32-E72D297353CC}">
              <c16:uniqueId val="{00000008-40F0-462D-9EC0-94688F384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Nº DE ESTABLECIMIENTOS</a:t>
            </a:r>
          </a:p>
        </c:rich>
      </c:tx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title>
    <c:autoTitleDeleted val="0"/>
    <c:view3D>
      <c:rotX val="15"/>
      <c:hPercent val="6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Establecimientos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512</c:v>
              </c:pt>
              <c:pt idx="1">
                <c:v>716</c:v>
              </c:pt>
              <c:pt idx="2">
                <c:v>1055</c:v>
              </c:pt>
              <c:pt idx="3">
                <c:v>296</c:v>
              </c:pt>
              <c:pt idx="4">
                <c:v>570</c:v>
              </c:pt>
              <c:pt idx="5">
                <c:v>496</c:v>
              </c:pt>
              <c:pt idx="6">
                <c:v>300</c:v>
              </c:pt>
              <c:pt idx="7">
                <c:v>768</c:v>
              </c:pt>
              <c:pt idx="8">
                <c:v>333</c:v>
              </c:pt>
            </c:numLit>
          </c:val>
          <c:extLst>
            <c:ext xmlns:c16="http://schemas.microsoft.com/office/drawing/2014/chart" uri="{C3380CC4-5D6E-409C-BE32-E72D297353CC}">
              <c16:uniqueId val="{00000000-B8E5-4280-9CA2-14558068C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317955736"/>
        <c:axId val="317956128"/>
        <c:axId val="0"/>
      </c:bar3DChart>
      <c:catAx>
        <c:axId val="317955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6128"/>
        <c:crosses val="autoZero"/>
        <c:auto val="0"/>
        <c:lblAlgn val="ctr"/>
        <c:lblOffset val="100"/>
        <c:tickLblSkip val="5"/>
        <c:tickMarkSkip val="1"/>
        <c:noMultiLvlLbl val="0"/>
      </c:catAx>
      <c:valAx>
        <c:axId val="317956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5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PLAZAS 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A36-4D25-9AB1-E1FC0F2C2F9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A36-4D25-9AB1-E1FC0F2C2F9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A36-4D25-9AB1-E1FC0F2C2F9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A36-4D25-9AB1-E1FC0F2C2F9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A36-4D25-9AB1-E1FC0F2C2F9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A36-4D25-9AB1-E1FC0F2C2F9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A36-4D25-9AB1-E1FC0F2C2F9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A36-4D25-9AB1-E1FC0F2C2F9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A36-4D25-9AB1-E1FC0F2C2F93}"/>
              </c:ext>
            </c:extLst>
          </c:dPt>
          <c:dLbls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6-4D25-9AB1-E1FC0F2C2F93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36-4D25-9AB1-E1FC0F2C2F93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36-4D25-9AB1-E1FC0F2C2F93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36-4D25-9AB1-E1FC0F2C2F93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36-4D25-9AB1-E1FC0F2C2F93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36-4D25-9AB1-E1FC0F2C2F9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50563</c:v>
              </c:pt>
              <c:pt idx="1">
                <c:v>60444</c:v>
              </c:pt>
              <c:pt idx="2">
                <c:v>73843</c:v>
              </c:pt>
              <c:pt idx="3">
                <c:v>29045</c:v>
              </c:pt>
              <c:pt idx="4">
                <c:v>46823</c:v>
              </c:pt>
              <c:pt idx="5">
                <c:v>54940</c:v>
              </c:pt>
              <c:pt idx="6">
                <c:v>23035</c:v>
              </c:pt>
              <c:pt idx="7">
                <c:v>79468</c:v>
              </c:pt>
              <c:pt idx="8">
                <c:v>28990</c:v>
              </c:pt>
            </c:numLit>
          </c:val>
          <c:extLst>
            <c:ext xmlns:c16="http://schemas.microsoft.com/office/drawing/2014/chart" uri="{C3380CC4-5D6E-409C-BE32-E72D297353CC}">
              <c16:uniqueId val="{00000012-3A36-4D25-9AB1-E1FC0F2C2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Madrid (Comunidad de)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0.27060000000000001</c:v>
              </c:pt>
              <c:pt idx="1">
                <c:v>0.2195</c:v>
              </c:pt>
              <c:pt idx="2">
                <c:v>0.1827</c:v>
              </c:pt>
              <c:pt idx="3">
                <c:v>0.27900000000000003</c:v>
              </c:pt>
              <c:pt idx="4">
                <c:v>0.49559999999999998</c:v>
              </c:pt>
              <c:pt idx="5">
                <c:v>0.28070000000000001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BF92-43B2-BE7D-6202C53B662E}"/>
            </c:ext>
          </c:extLst>
        </c:ser>
        <c:ser>
          <c:idx val="1"/>
          <c:order val="1"/>
          <c:tx>
            <c:v>Castilla y León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0.14879999999999999</c:v>
              </c:pt>
              <c:pt idx="1">
                <c:v>0.23480000000000001</c:v>
              </c:pt>
              <c:pt idx="2">
                <c:v>0.31979999999999997</c:v>
              </c:pt>
              <c:pt idx="3">
                <c:v>0.1898</c:v>
              </c:pt>
              <c:pt idx="4">
                <c:v>0.15740000000000001</c:v>
              </c:pt>
              <c:pt idx="5">
                <c:v>0.16139999999999999</c:v>
              </c:pt>
            </c:numLit>
          </c:val>
          <c:extLst>
            <c:ext xmlns:c16="http://schemas.microsoft.com/office/drawing/2014/chart" uri="{C3380CC4-5D6E-409C-BE32-E72D297353CC}">
              <c16:uniqueId val="{00000001-BF92-43B2-BE7D-6202C53B662E}"/>
            </c:ext>
          </c:extLst>
        </c:ser>
        <c:ser>
          <c:idx val="2"/>
          <c:order val="2"/>
          <c:tx>
            <c:v>Cataluña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8.0399999999999999E-2</c:v>
              </c:pt>
              <c:pt idx="1">
                <c:v>6.5500000000000003E-2</c:v>
              </c:pt>
              <c:pt idx="2">
                <c:v>5.0599999999999999E-2</c:v>
              </c:pt>
              <c:pt idx="3">
                <c:v>3.9199999999999999E-2</c:v>
              </c:pt>
              <c:pt idx="4">
                <c:v>0.04</c:v>
              </c:pt>
              <c:pt idx="5">
                <c:v>7.3599999999999999E-2</c:v>
              </c:pt>
            </c:numLit>
          </c:val>
          <c:extLst>
            <c:ext xmlns:c16="http://schemas.microsoft.com/office/drawing/2014/chart" uri="{C3380CC4-5D6E-409C-BE32-E72D297353CC}">
              <c16:uniqueId val="{00000002-BF92-43B2-BE7D-6202C53B662E}"/>
            </c:ext>
          </c:extLst>
        </c:ser>
        <c:ser>
          <c:idx val="3"/>
          <c:order val="3"/>
          <c:tx>
            <c:v>Andalucía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7.7399999999999997E-2</c:v>
              </c:pt>
              <c:pt idx="1">
                <c:v>5.0500000000000003E-2</c:v>
              </c:pt>
              <c:pt idx="2">
                <c:v>5.9200000000000003E-2</c:v>
              </c:pt>
              <c:pt idx="3">
                <c:v>2.9399999999999999E-2</c:v>
              </c:pt>
              <c:pt idx="4">
                <c:v>2.93E-2</c:v>
              </c:pt>
              <c:pt idx="5">
                <c:v>6.88E-2</c:v>
              </c:pt>
            </c:numLit>
          </c:val>
          <c:extLst>
            <c:ext xmlns:c16="http://schemas.microsoft.com/office/drawing/2014/chart" uri="{C3380CC4-5D6E-409C-BE32-E72D297353CC}">
              <c16:uniqueId val="{00000003-BF92-43B2-BE7D-6202C53B662E}"/>
            </c:ext>
          </c:extLst>
        </c:ser>
        <c:ser>
          <c:idx val="4"/>
          <c:order val="4"/>
          <c:tx>
            <c:v>País Vasco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6.6299999999999998E-2</c:v>
              </c:pt>
              <c:pt idx="1">
                <c:v>6.7900000000000002E-2</c:v>
              </c:pt>
              <c:pt idx="2">
                <c:v>6.4100000000000004E-2</c:v>
              </c:pt>
              <c:pt idx="3">
                <c:v>9.4200000000000006E-2</c:v>
              </c:pt>
              <c:pt idx="4">
                <c:v>7.3899999999999993E-2</c:v>
              </c:pt>
              <c:pt idx="5">
                <c:v>6.8500000000000005E-2</c:v>
              </c:pt>
            </c:numLit>
          </c:val>
          <c:extLst>
            <c:ext xmlns:c16="http://schemas.microsoft.com/office/drawing/2014/chart" uri="{C3380CC4-5D6E-409C-BE32-E72D297353CC}">
              <c16:uniqueId val="{00000004-BF92-43B2-BE7D-6202C53B662E}"/>
            </c:ext>
          </c:extLst>
        </c:ser>
        <c:ser>
          <c:idx val="5"/>
          <c:order val="5"/>
          <c:tx>
            <c:v>Galicia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7.1499999999999994E-2</c:v>
              </c:pt>
              <c:pt idx="1">
                <c:v>8.9399999999999993E-2</c:v>
              </c:pt>
              <c:pt idx="2">
                <c:v>8.4900000000000003E-2</c:v>
              </c:pt>
              <c:pt idx="3">
                <c:v>2.24E-2</c:v>
              </c:pt>
              <c:pt idx="4">
                <c:v>3.95E-2</c:v>
              </c:pt>
              <c:pt idx="5">
                <c:v>6.8400000000000002E-2</c:v>
              </c:pt>
            </c:numLit>
          </c:val>
          <c:extLst>
            <c:ext xmlns:c16="http://schemas.microsoft.com/office/drawing/2014/chart" uri="{C3380CC4-5D6E-409C-BE32-E72D297353CC}">
              <c16:uniqueId val="{00000005-BF92-43B2-BE7D-6202C53B662E}"/>
            </c:ext>
          </c:extLst>
        </c:ser>
        <c:ser>
          <c:idx val="6"/>
          <c:order val="6"/>
          <c:tx>
            <c:v>Asturias (Principado de)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5.0200000000000002E-2</c:v>
              </c:pt>
              <c:pt idx="1">
                <c:v>6.4699999999999994E-2</c:v>
              </c:pt>
              <c:pt idx="2">
                <c:v>5.1400000000000001E-2</c:v>
              </c:pt>
              <c:pt idx="3">
                <c:v>0.18029999999999999</c:v>
              </c:pt>
              <c:pt idx="4">
                <c:v>2.8000000000000001E-2</c:v>
              </c:pt>
              <c:pt idx="5">
                <c:v>5.7299999999999997E-2</c:v>
              </c:pt>
            </c:numLit>
          </c:val>
          <c:extLst>
            <c:ext xmlns:c16="http://schemas.microsoft.com/office/drawing/2014/chart" uri="{C3380CC4-5D6E-409C-BE32-E72D297353CC}">
              <c16:uniqueId val="{00000006-BF92-43B2-BE7D-6202C53B662E}"/>
            </c:ext>
          </c:extLst>
        </c:ser>
        <c:ser>
          <c:idx val="7"/>
          <c:order val="7"/>
          <c:tx>
            <c:v>Comunidad Valenciana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5.0999999999999997E-2</c:v>
              </c:pt>
              <c:pt idx="1">
                <c:v>3.49E-2</c:v>
              </c:pt>
              <c:pt idx="2">
                <c:v>3.8199999999999998E-2</c:v>
              </c:pt>
              <c:pt idx="3">
                <c:v>2.4899999999999999E-2</c:v>
              </c:pt>
              <c:pt idx="4">
                <c:v>2.6499999999999999E-2</c:v>
              </c:pt>
              <c:pt idx="5">
                <c:v>4.6199999999999998E-2</c:v>
              </c:pt>
            </c:numLit>
          </c:val>
          <c:extLst>
            <c:ext xmlns:c16="http://schemas.microsoft.com/office/drawing/2014/chart" uri="{C3380CC4-5D6E-409C-BE32-E72D297353CC}">
              <c16:uniqueId val="{00000007-BF92-43B2-BE7D-6202C53B662E}"/>
            </c:ext>
          </c:extLst>
        </c:ser>
        <c:ser>
          <c:idx val="8"/>
          <c:order val="8"/>
          <c:tx>
            <c:v>Castilla - La Mancha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3.8800000000000001E-2</c:v>
              </c:pt>
              <c:pt idx="1">
                <c:v>3.9899999999999998E-2</c:v>
              </c:pt>
              <c:pt idx="2">
                <c:v>3.0200000000000001E-2</c:v>
              </c:pt>
              <c:pt idx="3">
                <c:v>4.3799999999999999E-2</c:v>
              </c:pt>
              <c:pt idx="4">
                <c:v>3.1399999999999997E-2</c:v>
              </c:pt>
              <c:pt idx="5">
                <c:v>3.8600000000000002E-2</c:v>
              </c:pt>
            </c:numLit>
          </c:val>
          <c:extLst>
            <c:ext xmlns:c16="http://schemas.microsoft.com/office/drawing/2014/chart" uri="{C3380CC4-5D6E-409C-BE32-E72D297353CC}">
              <c16:uniqueId val="{00000008-BF92-43B2-BE7D-6202C53B662E}"/>
            </c:ext>
          </c:extLst>
        </c:ser>
        <c:ser>
          <c:idx val="9"/>
          <c:order val="9"/>
          <c:tx>
            <c:v>Cantabria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3.0200000000000001E-2</c:v>
              </c:pt>
              <c:pt idx="1">
                <c:v>3.5499999999999997E-2</c:v>
              </c:pt>
              <c:pt idx="2">
                <c:v>2.8000000000000001E-2</c:v>
              </c:pt>
              <c:pt idx="3">
                <c:v>2.1899999999999999E-2</c:v>
              </c:pt>
              <c:pt idx="4">
                <c:v>1.6799999999999999E-2</c:v>
              </c:pt>
              <c:pt idx="5">
                <c:v>2.93E-2</c:v>
              </c:pt>
            </c:numLit>
          </c:val>
          <c:extLst>
            <c:ext xmlns:c16="http://schemas.microsoft.com/office/drawing/2014/chart" uri="{C3380CC4-5D6E-409C-BE32-E72D297353CC}">
              <c16:uniqueId val="{00000009-BF92-43B2-BE7D-6202C53B662E}"/>
            </c:ext>
          </c:extLst>
        </c:ser>
        <c:ser>
          <c:idx val="10"/>
          <c:order val="10"/>
          <c:tx>
            <c:v>Aragón</c:v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2.29E-2</c:v>
              </c:pt>
              <c:pt idx="1">
                <c:v>2.3800000000000002E-2</c:v>
              </c:pt>
              <c:pt idx="2">
                <c:v>2.29E-2</c:v>
              </c:pt>
              <c:pt idx="3">
                <c:v>1.9900000000000001E-2</c:v>
              </c:pt>
              <c:pt idx="4">
                <c:v>1.2200000000000001E-2</c:v>
              </c:pt>
              <c:pt idx="5">
                <c:v>2.2100000000000002E-2</c:v>
              </c:pt>
            </c:numLit>
          </c:val>
          <c:extLst>
            <c:ext xmlns:c16="http://schemas.microsoft.com/office/drawing/2014/chart" uri="{C3380CC4-5D6E-409C-BE32-E72D297353CC}">
              <c16:uniqueId val="{0000000A-BF92-43B2-BE7D-6202C53B662E}"/>
            </c:ext>
          </c:extLst>
        </c:ser>
        <c:ser>
          <c:idx val="11"/>
          <c:order val="11"/>
          <c:tx>
            <c:v>Extremadura</c:v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2.4E-2</c:v>
              </c:pt>
              <c:pt idx="1">
                <c:v>1.95E-2</c:v>
              </c:pt>
              <c:pt idx="2">
                <c:v>1.9400000000000001E-2</c:v>
              </c:pt>
              <c:pt idx="3">
                <c:v>8.0999999999999996E-3</c:v>
              </c:pt>
              <c:pt idx="4">
                <c:v>1.47E-2</c:v>
              </c:pt>
              <c:pt idx="5">
                <c:v>2.2100000000000002E-2</c:v>
              </c:pt>
            </c:numLit>
          </c:val>
          <c:extLst>
            <c:ext xmlns:c16="http://schemas.microsoft.com/office/drawing/2014/chart" uri="{C3380CC4-5D6E-409C-BE32-E72D297353CC}">
              <c16:uniqueId val="{0000000B-BF92-43B2-BE7D-6202C53B662E}"/>
            </c:ext>
          </c:extLst>
        </c:ser>
        <c:ser>
          <c:idx val="12"/>
          <c:order val="12"/>
          <c:tx>
            <c:v>Navarra (Comunidad Foral de)</c:v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1.67E-2</c:v>
              </c:pt>
              <c:pt idx="1">
                <c:v>1.6E-2</c:v>
              </c:pt>
              <c:pt idx="2">
                <c:v>8.5000000000000006E-3</c:v>
              </c:pt>
              <c:pt idx="3">
                <c:v>1.9300000000000001E-2</c:v>
              </c:pt>
              <c:pt idx="4">
                <c:v>9.7999999999999997E-3</c:v>
              </c:pt>
              <c:pt idx="5">
                <c:v>1.6199999999999999E-2</c:v>
              </c:pt>
            </c:numLit>
          </c:val>
          <c:extLst>
            <c:ext xmlns:c16="http://schemas.microsoft.com/office/drawing/2014/chart" uri="{C3380CC4-5D6E-409C-BE32-E72D297353CC}">
              <c16:uniqueId val="{0000000C-BF92-43B2-BE7D-6202C53B662E}"/>
            </c:ext>
          </c:extLst>
        </c:ser>
        <c:ser>
          <c:idx val="13"/>
          <c:order val="13"/>
          <c:tx>
            <c:v>Murcia (Región de)</c:v>
          </c:tx>
          <c:spPr>
            <a:solidFill>
              <a:srgbClr val="8000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1.4999999999999999E-2</c:v>
              </c:pt>
              <c:pt idx="1">
                <c:v>8.3999999999999995E-3</c:v>
              </c:pt>
              <c:pt idx="2">
                <c:v>6.4999999999999997E-3</c:v>
              </c:pt>
              <c:pt idx="3">
                <c:v>8.3999999999999995E-3</c:v>
              </c:pt>
              <c:pt idx="4">
                <c:v>7.0000000000000001E-3</c:v>
              </c:pt>
              <c:pt idx="5">
                <c:v>1.34E-2</c:v>
              </c:pt>
            </c:numLit>
          </c:val>
          <c:extLst>
            <c:ext xmlns:c16="http://schemas.microsoft.com/office/drawing/2014/chart" uri="{C3380CC4-5D6E-409C-BE32-E72D297353CC}">
              <c16:uniqueId val="{0000000D-BF92-43B2-BE7D-6202C53B662E}"/>
            </c:ext>
          </c:extLst>
        </c:ser>
        <c:ser>
          <c:idx val="14"/>
          <c:order val="14"/>
          <c:tx>
            <c:v>Rioja (La)</c:v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1.17E-2</c:v>
              </c:pt>
              <c:pt idx="1">
                <c:v>1.0999999999999999E-2</c:v>
              </c:pt>
              <c:pt idx="2">
                <c:v>1.5699999999999999E-2</c:v>
              </c:pt>
              <c:pt idx="3">
                <c:v>1.12E-2</c:v>
              </c:pt>
              <c:pt idx="4">
                <c:v>8.3999999999999995E-3</c:v>
              </c:pt>
              <c:pt idx="5">
                <c:v>1.14E-2</c:v>
              </c:pt>
            </c:numLit>
          </c:val>
          <c:extLst>
            <c:ext xmlns:c16="http://schemas.microsoft.com/office/drawing/2014/chart" uri="{C3380CC4-5D6E-409C-BE32-E72D297353CC}">
              <c16:uniqueId val="{0000000E-BF92-43B2-BE7D-6202C53B662E}"/>
            </c:ext>
          </c:extLst>
        </c:ser>
        <c:ser>
          <c:idx val="15"/>
          <c:order val="15"/>
          <c:tx>
            <c:v>Canarias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1.18E-2</c:v>
              </c:pt>
              <c:pt idx="1">
                <c:v>9.9000000000000008E-3</c:v>
              </c:pt>
              <c:pt idx="2">
                <c:v>8.8999999999999999E-3</c:v>
              </c:pt>
              <c:pt idx="3">
                <c:v>3.8999999999999998E-3</c:v>
              </c:pt>
              <c:pt idx="4">
                <c:v>4.1999999999999997E-3</c:v>
              </c:pt>
              <c:pt idx="5">
                <c:v>1.0699999999999999E-2</c:v>
              </c:pt>
            </c:numLit>
          </c:val>
          <c:extLst>
            <c:ext xmlns:c16="http://schemas.microsoft.com/office/drawing/2014/chart" uri="{C3380CC4-5D6E-409C-BE32-E72D297353CC}">
              <c16:uniqueId val="{0000000F-BF92-43B2-BE7D-6202C53B662E}"/>
            </c:ext>
          </c:extLst>
        </c:ser>
        <c:ser>
          <c:idx val="16"/>
          <c:order val="16"/>
          <c:tx>
            <c:v>Baleares (Islas)</c:v>
          </c:tx>
          <c:spPr>
            <a:solidFill>
              <a:srgbClr val="00CC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1.0200000000000001E-2</c:v>
              </c:pt>
              <c:pt idx="1">
                <c:v>7.0000000000000001E-3</c:v>
              </c:pt>
              <c:pt idx="2">
                <c:v>7.9000000000000008E-3</c:v>
              </c:pt>
              <c:pt idx="3">
                <c:v>3.3E-3</c:v>
              </c:pt>
              <c:pt idx="4">
                <c:v>4.1000000000000003E-3</c:v>
              </c:pt>
              <c:pt idx="5">
                <c:v>8.9999999999999993E-3</c:v>
              </c:pt>
            </c:numLit>
          </c:val>
          <c:extLst>
            <c:ext xmlns:c16="http://schemas.microsoft.com/office/drawing/2014/chart" uri="{C3380CC4-5D6E-409C-BE32-E72D297353CC}">
              <c16:uniqueId val="{00000010-BF92-43B2-BE7D-6202C53B662E}"/>
            </c:ext>
          </c:extLst>
        </c:ser>
        <c:ser>
          <c:idx val="17"/>
          <c:order val="17"/>
          <c:tx>
            <c:v>Ceuta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1.5E-3</c:v>
              </c:pt>
              <c:pt idx="1">
                <c:v>1E-3</c:v>
              </c:pt>
              <c:pt idx="2">
                <c:v>5.0000000000000001E-4</c:v>
              </c:pt>
              <c:pt idx="3">
                <c:v>5.9999999999999995E-4</c:v>
              </c:pt>
              <c:pt idx="4">
                <c:v>2.0000000000000001E-4</c:v>
              </c:pt>
              <c:pt idx="5">
                <c:v>1.2999999999999999E-3</c:v>
              </c:pt>
            </c:numLit>
          </c:val>
          <c:extLst>
            <c:ext xmlns:c16="http://schemas.microsoft.com/office/drawing/2014/chart" uri="{C3380CC4-5D6E-409C-BE32-E72D297353CC}">
              <c16:uniqueId val="{00000011-BF92-43B2-BE7D-6202C53B662E}"/>
            </c:ext>
          </c:extLst>
        </c:ser>
        <c:ser>
          <c:idx val="18"/>
          <c:order val="18"/>
          <c:tx>
            <c:v>Melilla</c:v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1.1000000000000001E-3</c:v>
              </c:pt>
              <c:pt idx="1">
                <c:v>6.9999999999999999E-4</c:v>
              </c:pt>
              <c:pt idx="2">
                <c:v>5.9999999999999995E-4</c:v>
              </c:pt>
              <c:pt idx="3">
                <c:v>4.0000000000000002E-4</c:v>
              </c:pt>
              <c:pt idx="4">
                <c:v>8.0000000000000004E-4</c:v>
              </c:pt>
              <c:pt idx="5">
                <c:v>1E-3</c:v>
              </c:pt>
            </c:numLit>
          </c:val>
          <c:extLst>
            <c:ext xmlns:c16="http://schemas.microsoft.com/office/drawing/2014/chart" uri="{C3380CC4-5D6E-409C-BE32-E72D297353CC}">
              <c16:uniqueId val="{00000012-BF92-43B2-BE7D-6202C53B6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7957304"/>
        <c:axId val="317957696"/>
      </c:barChart>
      <c:catAx>
        <c:axId val="317957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7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7957696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7304"/>
        <c:crosses val="autoZero"/>
        <c:crossBetween val="between"/>
        <c:majorUnit val="0.2"/>
        <c:minorUnit val="0.1"/>
      </c:valAx>
      <c:spPr>
        <a:solidFill>
          <a:srgbClr val="C0C0C0"/>
        </a:solidFill>
        <a:ln w="25400">
          <a:noFill/>
        </a:ln>
      </c:spPr>
    </c:plotArea>
    <c:legend>
      <c:legendPos val="b"/>
      <c:overlay val="0"/>
      <c:spPr>
        <a:solidFill>
          <a:srgbClr val="FFFF99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REGIONAL DEL EMPLEO TURÍSTICO EN HOSTELERIA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HOSTELERÍA 2011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66230</c:v>
              </c:pt>
            </c:numLit>
          </c:val>
          <c:extLst>
            <c:ext xmlns:c16="http://schemas.microsoft.com/office/drawing/2014/chart" uri="{C3380CC4-5D6E-409C-BE32-E72D297353CC}">
              <c16:uniqueId val="{00000000-6971-4F83-A518-5DD2FCFAC4E0}"/>
            </c:ext>
          </c:extLst>
        </c:ser>
        <c:ser>
          <c:idx val="1"/>
          <c:order val="1"/>
          <c:tx>
            <c:v>HOSTELERÍA 2012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64416</c:v>
              </c:pt>
            </c:numLit>
          </c:val>
          <c:extLst>
            <c:ext xmlns:c16="http://schemas.microsoft.com/office/drawing/2014/chart" uri="{C3380CC4-5D6E-409C-BE32-E72D297353CC}">
              <c16:uniqueId val="{00000001-6971-4F83-A518-5DD2FCFAC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0"/>
        <c:axId val="317958480"/>
        <c:axId val="317958872"/>
      </c:barChart>
      <c:catAx>
        <c:axId val="31795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88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17958872"/>
        <c:scaling>
          <c:orientation val="minMax"/>
          <c:max val="700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8480"/>
        <c:crosses val="autoZero"/>
        <c:crossBetween val="between"/>
        <c:majorUnit val="1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REGIONAL DEL EMPLEO TURÍSTICO EN AGENCIAS DE VIAJES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AGENCIAS DE VIAJES 2011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1521</c:v>
              </c:pt>
            </c:numLit>
          </c:val>
          <c:extLst>
            <c:ext xmlns:c16="http://schemas.microsoft.com/office/drawing/2014/chart" uri="{C3380CC4-5D6E-409C-BE32-E72D297353CC}">
              <c16:uniqueId val="{00000000-AB7E-4DA7-B032-20DD2927CAD7}"/>
            </c:ext>
          </c:extLst>
        </c:ser>
        <c:ser>
          <c:idx val="1"/>
          <c:order val="1"/>
          <c:tx>
            <c:v>AGENCIAS DE VIAJES 2012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1386</c:v>
              </c:pt>
            </c:numLit>
          </c:val>
          <c:extLst>
            <c:ext xmlns:c16="http://schemas.microsoft.com/office/drawing/2014/chart" uri="{C3380CC4-5D6E-409C-BE32-E72D297353CC}">
              <c16:uniqueId val="{00000001-AB7E-4DA7-B032-20DD2927C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0"/>
        <c:axId val="317959656"/>
        <c:axId val="319406304"/>
      </c:barChart>
      <c:catAx>
        <c:axId val="317959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063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19406304"/>
        <c:scaling>
          <c:orientation val="minMax"/>
          <c:max val="18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7959656"/>
        <c:crosses val="autoZero"/>
        <c:crossBetween val="between"/>
        <c:majorUnit val="300"/>
        <c:minorUnit val="1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EL EMPLEO TURISTICO EN HOSTELERÍA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HOSTELERÍA 2011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4709</c:v>
              </c:pt>
              <c:pt idx="1">
                <c:v>9989</c:v>
              </c:pt>
              <c:pt idx="2">
                <c:v>12597</c:v>
              </c:pt>
              <c:pt idx="3">
                <c:v>4157</c:v>
              </c:pt>
              <c:pt idx="4">
                <c:v>9434</c:v>
              </c:pt>
              <c:pt idx="5">
                <c:v>5133</c:v>
              </c:pt>
              <c:pt idx="6">
                <c:v>2654</c:v>
              </c:pt>
              <c:pt idx="7">
                <c:v>13115</c:v>
              </c:pt>
              <c:pt idx="8">
                <c:v>4436</c:v>
              </c:pt>
            </c:numLit>
          </c:val>
          <c:extLst>
            <c:ext xmlns:c16="http://schemas.microsoft.com/office/drawing/2014/chart" uri="{C3380CC4-5D6E-409C-BE32-E72D297353CC}">
              <c16:uniqueId val="{00000000-46FC-4FA0-A05D-668823E343A4}"/>
            </c:ext>
          </c:extLst>
        </c:ser>
        <c:ser>
          <c:idx val="1"/>
          <c:order val="1"/>
          <c:tx>
            <c:v>HOSTELERÍA 2012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4414</c:v>
              </c:pt>
              <c:pt idx="1">
                <c:v>9722</c:v>
              </c:pt>
              <c:pt idx="2">
                <c:v>12261</c:v>
              </c:pt>
              <c:pt idx="3">
                <c:v>4039</c:v>
              </c:pt>
              <c:pt idx="4">
                <c:v>9166</c:v>
              </c:pt>
              <c:pt idx="5">
                <c:v>5079</c:v>
              </c:pt>
              <c:pt idx="6">
                <c:v>2549</c:v>
              </c:pt>
              <c:pt idx="7">
                <c:v>12892</c:v>
              </c:pt>
              <c:pt idx="8">
                <c:v>4285</c:v>
              </c:pt>
            </c:numLit>
          </c:val>
          <c:extLst>
            <c:ext xmlns:c16="http://schemas.microsoft.com/office/drawing/2014/chart" uri="{C3380CC4-5D6E-409C-BE32-E72D297353CC}">
              <c16:uniqueId val="{00000001-46FC-4FA0-A05D-668823E34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407088"/>
        <c:axId val="319407480"/>
      </c:barChart>
      <c:catAx>
        <c:axId val="319407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07480"/>
        <c:crossesAt val="0"/>
        <c:auto val="0"/>
        <c:lblAlgn val="ctr"/>
        <c:lblOffset val="100"/>
        <c:tickLblSkip val="25"/>
        <c:tickMarkSkip val="1"/>
        <c:noMultiLvlLbl val="0"/>
      </c:catAx>
      <c:valAx>
        <c:axId val="319407480"/>
        <c:scaling>
          <c:orientation val="minMax"/>
          <c:max val="1400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07088"/>
        <c:crosses val="autoZero"/>
        <c:crossBetween val="between"/>
        <c:majorUnit val="2000"/>
        <c:minorUnit val="1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Nº DE ESTABLECIMIENTOS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7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50</c:v>
              </c:pt>
              <c:pt idx="1">
                <c:v>129</c:v>
              </c:pt>
              <c:pt idx="2">
                <c:v>92</c:v>
              </c:pt>
              <c:pt idx="3">
                <c:v>36</c:v>
              </c:pt>
              <c:pt idx="4">
                <c:v>106</c:v>
              </c:pt>
              <c:pt idx="5">
                <c:v>57</c:v>
              </c:pt>
              <c:pt idx="6">
                <c:v>39</c:v>
              </c:pt>
              <c:pt idx="7">
                <c:v>76</c:v>
              </c:pt>
              <c:pt idx="8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D014-4C06-BE8A-3D03D25C8A45}"/>
            </c:ext>
          </c:extLst>
        </c:ser>
        <c:ser>
          <c:idx val="1"/>
          <c:order val="1"/>
          <c:tx>
            <c:v>Hostales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79</c:v>
              </c:pt>
              <c:pt idx="1">
                <c:v>107</c:v>
              </c:pt>
              <c:pt idx="2">
                <c:v>183</c:v>
              </c:pt>
              <c:pt idx="3">
                <c:v>61</c:v>
              </c:pt>
              <c:pt idx="4">
                <c:v>111</c:v>
              </c:pt>
              <c:pt idx="5">
                <c:v>75</c:v>
              </c:pt>
              <c:pt idx="6">
                <c:v>84</c:v>
              </c:pt>
              <c:pt idx="7">
                <c:v>58</c:v>
              </c:pt>
              <c:pt idx="8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1-D014-4C06-BE8A-3D03D25C8A45}"/>
            </c:ext>
          </c:extLst>
        </c:ser>
        <c:ser>
          <c:idx val="2"/>
          <c:order val="2"/>
          <c:tx>
            <c:v>Pensiones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15</c:v>
              </c:pt>
              <c:pt idx="1">
                <c:v>74</c:v>
              </c:pt>
              <c:pt idx="2">
                <c:v>113</c:v>
              </c:pt>
              <c:pt idx="3">
                <c:v>28</c:v>
              </c:pt>
              <c:pt idx="4">
                <c:v>54</c:v>
              </c:pt>
              <c:pt idx="5">
                <c:v>34</c:v>
              </c:pt>
              <c:pt idx="6">
                <c:v>23</c:v>
              </c:pt>
              <c:pt idx="7">
                <c:v>57</c:v>
              </c:pt>
              <c:pt idx="8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2-D014-4C06-BE8A-3D03D25C8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305302656"/>
        <c:axId val="305372856"/>
        <c:axId val="0"/>
      </c:bar3DChart>
      <c:catAx>
        <c:axId val="30530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372856"/>
        <c:crosses val="autoZero"/>
        <c:auto val="0"/>
        <c:lblAlgn val="ctr"/>
        <c:lblOffset val="100"/>
        <c:tickLblSkip val="7"/>
        <c:tickMarkSkip val="1"/>
        <c:noMultiLvlLbl val="0"/>
      </c:catAx>
      <c:valAx>
        <c:axId val="3053728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302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EMPLEO TURÍSTICO EN HOSTELERÍA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49-4D8F-BAA2-2FD007E342F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6E49-4D8F-BAA2-2FD007E342F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6E49-4D8F-BAA2-2FD007E342F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6E49-4D8F-BAA2-2FD007E342F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6E49-4D8F-BAA2-2FD007E342F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6E49-4D8F-BAA2-2FD007E342F5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6E49-4D8F-BAA2-2FD007E342F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6E49-4D8F-BAA2-2FD007E342F5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6E49-4D8F-BAA2-2FD007E342F5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6E49-4D8F-BAA2-2FD007E342F5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E49-4D8F-BAA2-2FD007E342F5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E49-4D8F-BAA2-2FD007E342F5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E49-4D8F-BAA2-2FD007E342F5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E49-4D8F-BAA2-2FD007E342F5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E49-4D8F-BAA2-2FD007E342F5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E49-4D8F-BAA2-2FD007E342F5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E49-4D8F-BAA2-2FD007E342F5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E49-4D8F-BAA2-2FD007E342F5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49-4D8F-BAA2-2FD007E342F5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49-4D8F-BAA2-2FD007E342F5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49-4D8F-BAA2-2FD007E342F5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49-4D8F-BAA2-2FD007E342F5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49-4D8F-BAA2-2FD007E342F5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49-4D8F-BAA2-2FD007E342F5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49-4D8F-BAA2-2FD007E342F5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49-4D8F-BAA2-2FD007E342F5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49-4D8F-BAA2-2FD007E342F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49-4D8F-BAA2-2FD007E342F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49-4D8F-BAA2-2FD007E342F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49-4D8F-BAA2-2FD007E342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49-4D8F-BAA2-2FD007E342F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49-4D8F-BAA2-2FD007E342F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49-4D8F-BAA2-2FD007E342F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49-4D8F-BAA2-2FD007E342F5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49-4D8F-BAA2-2FD007E342F5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49-4D8F-BAA2-2FD007E342F5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49-4D8F-BAA2-2FD007E342F5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49-4D8F-BAA2-2FD007E342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18"/>
              <c:pt idx="0">
                <c:v>4414</c:v>
              </c:pt>
              <c:pt idx="1">
                <c:v>9722</c:v>
              </c:pt>
              <c:pt idx="2">
                <c:v>12261</c:v>
              </c:pt>
              <c:pt idx="3">
                <c:v>4039</c:v>
              </c:pt>
              <c:pt idx="4">
                <c:v>9166</c:v>
              </c:pt>
              <c:pt idx="5">
                <c:v>5079</c:v>
              </c:pt>
              <c:pt idx="6">
                <c:v>2549</c:v>
              </c:pt>
              <c:pt idx="7">
                <c:v>12892</c:v>
              </c:pt>
              <c:pt idx="8">
                <c:v>4285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6E49-4D8F-BAA2-2FD007E34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EL EMPLEO TURÍSTICO EN AGENCIAS DE VIAJES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AGENCIAS DE VIAJES 2011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78</c:v>
              </c:pt>
              <c:pt idx="1">
                <c:v>305</c:v>
              </c:pt>
              <c:pt idx="2">
                <c:v>208</c:v>
              </c:pt>
              <c:pt idx="3">
                <c:v>84</c:v>
              </c:pt>
              <c:pt idx="4">
                <c:v>191</c:v>
              </c:pt>
              <c:pt idx="5">
                <c:v>109</c:v>
              </c:pt>
              <c:pt idx="6">
                <c:v>44</c:v>
              </c:pt>
              <c:pt idx="7">
                <c:v>416</c:v>
              </c:pt>
              <c:pt idx="8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1425-4A66-89E0-1F2526A5D0C1}"/>
            </c:ext>
          </c:extLst>
        </c:ser>
        <c:ser>
          <c:idx val="1"/>
          <c:order val="1"/>
          <c:tx>
            <c:v>AGENCIAS DE VIAJES 2012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73</c:v>
              </c:pt>
              <c:pt idx="1">
                <c:v>260</c:v>
              </c:pt>
              <c:pt idx="2">
                <c:v>186</c:v>
              </c:pt>
              <c:pt idx="3">
                <c:v>76</c:v>
              </c:pt>
              <c:pt idx="4">
                <c:v>191</c:v>
              </c:pt>
              <c:pt idx="5">
                <c:v>141</c:v>
              </c:pt>
              <c:pt idx="6">
                <c:v>44</c:v>
              </c:pt>
              <c:pt idx="7">
                <c:v>339</c:v>
              </c:pt>
              <c:pt idx="8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1-1425-4A66-89E0-1F2526A5D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408656"/>
        <c:axId val="319409048"/>
      </c:barChart>
      <c:catAx>
        <c:axId val="319408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09048"/>
        <c:crossesAt val="0"/>
        <c:auto val="0"/>
        <c:lblAlgn val="ctr"/>
        <c:lblOffset val="100"/>
        <c:tickLblSkip val="25"/>
        <c:tickMarkSkip val="1"/>
        <c:noMultiLvlLbl val="0"/>
      </c:catAx>
      <c:valAx>
        <c:axId val="319409048"/>
        <c:scaling>
          <c:orientation val="minMax"/>
          <c:max val="525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08656"/>
        <c:crosses val="autoZero"/>
        <c:crossBetween val="between"/>
        <c:majorUnit val="50"/>
        <c:minorUnit val="10"/>
      </c:valAx>
      <c:spPr>
        <a:solidFill>
          <a:srgbClr val="C0C0C0"/>
        </a:solidFill>
        <a:ln w="25400">
          <a:noFill/>
        </a:ln>
      </c:spPr>
    </c:plotArea>
    <c:legend>
      <c:legendPos val="r"/>
      <c:overlay val="0"/>
      <c:spPr>
        <a:solidFill>
          <a:srgbClr val="FFFF99"/>
        </a:solidFill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EMPLEO TURÍSTICO EN AGENCIAS DE VIAJES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4C-47EA-860B-4307E974EC6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384C-47EA-860B-4307E974EC6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384C-47EA-860B-4307E974EC6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84C-47EA-860B-4307E974EC6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384C-47EA-860B-4307E974EC6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384C-47EA-860B-4307E974EC6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384C-47EA-860B-4307E974EC6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384C-47EA-860B-4307E974EC6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384C-47EA-860B-4307E974EC6C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4C-47EA-860B-4307E974EC6C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4C-47EA-860B-4307E974EC6C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4C-47EA-860B-4307E974EC6C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4C-47EA-860B-4307E974EC6C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4C-47EA-860B-4307E974EC6C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4C-47EA-860B-4307E974EC6C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4C-47EA-860B-4307E974EC6C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4C-47EA-860B-4307E974EC6C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4C-47EA-860B-4307E974EC6C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4C-47EA-860B-4307E974EC6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4C-47EA-860B-4307E974EC6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4C-47EA-860B-4307E974EC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4C-47EA-860B-4307E974EC6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4C-47EA-860B-4307E974EC6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4C-47EA-860B-4307E974EC6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4C-47EA-860B-4307E974EC6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4C-47EA-860B-4307E974EC6C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4C-47EA-860B-4307E974EC6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4C-47EA-860B-4307E974EC6C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4C-47EA-860B-4307E974EC6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73</c:v>
              </c:pt>
              <c:pt idx="1">
                <c:v>260</c:v>
              </c:pt>
              <c:pt idx="2">
                <c:v>186</c:v>
              </c:pt>
              <c:pt idx="3">
                <c:v>76</c:v>
              </c:pt>
              <c:pt idx="4">
                <c:v>191</c:v>
              </c:pt>
              <c:pt idx="5">
                <c:v>141</c:v>
              </c:pt>
              <c:pt idx="6">
                <c:v>44</c:v>
              </c:pt>
              <c:pt idx="7">
                <c:v>339</c:v>
              </c:pt>
              <c:pt idx="8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1C-384C-47EA-860B-4307E974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D3C-42D5-9627-B81776709B51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D3C-42D5-9627-B81776709B51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D3C-42D5-9627-B81776709B51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D3C-42D5-9627-B81776709B51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D3C-42D5-9627-B81776709B51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D3C-42D5-9627-B81776709B51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D3C-42D5-9627-B81776709B51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D3C-42D5-9627-B81776709B51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D3C-42D5-9627-B81776709B51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5D3C-42D5-9627-B81776709B51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5D3C-42D5-9627-B81776709B51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5D3C-42D5-9627-B81776709B51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5D3C-42D5-9627-B81776709B51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5D3C-42D5-9627-B81776709B51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5D3C-42D5-9627-B81776709B51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5D3C-42D5-9627-B81776709B51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5D3C-42D5-9627-B81776709B51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5D3C-42D5-9627-B81776709B51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5D3C-42D5-9627-B81776709B51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5D3C-42D5-9627-B81776709B51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5D3C-42D5-9627-B81776709B51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5D3C-42D5-9627-B81776709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410224"/>
        <c:axId val="319410616"/>
      </c:barChart>
      <c:catAx>
        <c:axId val="31941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10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4106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10224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DFB-44F2-9A84-C3CDFD3B7826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FB-44F2-9A84-C3CDFD3B7826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FB-44F2-9A84-C3CDFD3B7826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FB-44F2-9A84-C3CDFD3B7826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FB-44F2-9A84-C3CDFD3B7826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FB-44F2-9A84-C3CDFD3B7826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DFB-44F2-9A84-C3CDFD3B7826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DFB-44F2-9A84-C3CDFD3B7826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DFB-44F2-9A84-C3CDFD3B7826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0DFB-44F2-9A84-C3CDFD3B7826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0DFB-44F2-9A84-C3CDFD3B7826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0DFB-44F2-9A84-C3CDFD3B7826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0DFB-44F2-9A84-C3CDFD3B7826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0DFB-44F2-9A84-C3CDFD3B7826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0DFB-44F2-9A84-C3CDFD3B7826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0DFB-44F2-9A84-C3CDFD3B7826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0DFB-44F2-9A84-C3CDFD3B7826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0DFB-44F2-9A84-C3CDFD3B7826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0DFB-44F2-9A84-C3CDFD3B7826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0DFB-44F2-9A84-C3CDFD3B7826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0DFB-44F2-9A84-C3CDFD3B7826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0DFB-44F2-9A84-C3CDFD3B7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411400"/>
        <c:axId val="319411792"/>
      </c:barChart>
      <c:catAx>
        <c:axId val="319411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11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411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11400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8F2-49AB-AE6A-681304AA8C54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8F2-49AB-AE6A-681304AA8C54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8F2-49AB-AE6A-681304AA8C54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8F2-49AB-AE6A-681304AA8C54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8F2-49AB-AE6A-681304AA8C54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8F2-49AB-AE6A-681304AA8C54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8F2-49AB-AE6A-681304AA8C54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8F2-49AB-AE6A-681304AA8C54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8F2-49AB-AE6A-681304AA8C54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78F2-49AB-AE6A-681304AA8C54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78F2-49AB-AE6A-681304AA8C54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78F2-49AB-AE6A-681304AA8C54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78F2-49AB-AE6A-681304AA8C54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78F2-49AB-AE6A-681304AA8C54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78F2-49AB-AE6A-681304AA8C54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78F2-49AB-AE6A-681304AA8C54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78F2-49AB-AE6A-681304AA8C54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78F2-49AB-AE6A-681304AA8C54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78F2-49AB-AE6A-681304AA8C54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78F2-49AB-AE6A-681304AA8C54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78F2-49AB-AE6A-681304AA8C54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78F2-49AB-AE6A-681304AA8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412576"/>
        <c:axId val="319412968"/>
      </c:barChart>
      <c:catAx>
        <c:axId val="31941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12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412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12576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EXTRANJEROS SEGÚN EL TIPO DE ALOJAMIENTO UTILIZADO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Francia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0.19533586502075195</c:v>
              </c:pt>
              <c:pt idx="1">
                <c:v>0.18618905544281006</c:v>
              </c:pt>
              <c:pt idx="2">
                <c:v>0.19643884897232056</c:v>
              </c:pt>
              <c:pt idx="3">
                <c:v>0.26492360234260559</c:v>
              </c:pt>
              <c:pt idx="4">
                <c:v>0.17267373204231262</c:v>
              </c:pt>
              <c:pt idx="5">
                <c:v>0.20046824216842651</c:v>
              </c:pt>
            </c:numLit>
          </c:val>
          <c:extLst>
            <c:ext xmlns:c16="http://schemas.microsoft.com/office/drawing/2014/chart" uri="{C3380CC4-5D6E-409C-BE32-E72D297353CC}">
              <c16:uniqueId val="{00000000-3024-4B99-839E-8A31FD2F435F}"/>
            </c:ext>
          </c:extLst>
        </c:ser>
        <c:ser>
          <c:idx val="1"/>
          <c:order val="1"/>
          <c:tx>
            <c:v>Reino Unido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0.12528948485851288</c:v>
              </c:pt>
              <c:pt idx="1">
                <c:v>8.5844963788986206E-2</c:v>
              </c:pt>
              <c:pt idx="2">
                <c:v>4.5362681150436401E-2</c:v>
              </c:pt>
              <c:pt idx="3">
                <c:v>0.16412881016731262</c:v>
              </c:pt>
              <c:pt idx="4">
                <c:v>0.16833828389644623</c:v>
              </c:pt>
              <c:pt idx="5">
                <c:v>0.12556907534599304</c:v>
              </c:pt>
            </c:numLit>
          </c:val>
          <c:extLst>
            <c:ext xmlns:c16="http://schemas.microsoft.com/office/drawing/2014/chart" uri="{C3380CC4-5D6E-409C-BE32-E72D297353CC}">
              <c16:uniqueId val="{00000001-3024-4B99-839E-8A31FD2F435F}"/>
            </c:ext>
          </c:extLst>
        </c:ser>
        <c:ser>
          <c:idx val="2"/>
          <c:order val="2"/>
          <c:tx>
            <c:v>Alemania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9.0316519141197205E-2</c:v>
              </c:pt>
              <c:pt idx="1">
                <c:v>0.12376230955123901</c:v>
              </c:pt>
              <c:pt idx="2">
                <c:v>0.13155879080295563</c:v>
              </c:pt>
              <c:pt idx="3">
                <c:v>0.12229795753955841</c:v>
              </c:pt>
              <c:pt idx="4">
                <c:v>0.1041499450802803</c:v>
              </c:pt>
              <c:pt idx="5">
                <c:v>9.6956923604011536E-2</c:v>
              </c:pt>
            </c:numLit>
          </c:val>
          <c:extLst>
            <c:ext xmlns:c16="http://schemas.microsoft.com/office/drawing/2014/chart" uri="{C3380CC4-5D6E-409C-BE32-E72D297353CC}">
              <c16:uniqueId val="{00000002-3024-4B99-839E-8A31FD2F435F}"/>
            </c:ext>
          </c:extLst>
        </c:ser>
        <c:ser>
          <c:idx val="3"/>
          <c:order val="3"/>
          <c:tx>
            <c:v>Portugal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0.10482174903154373</c:v>
              </c:pt>
              <c:pt idx="1">
                <c:v>9.2529870569705963E-2</c:v>
              </c:pt>
              <c:pt idx="2">
                <c:v>7.5807452201843262E-2</c:v>
              </c:pt>
              <c:pt idx="3">
                <c:v>3.688909113407135E-2</c:v>
              </c:pt>
              <c:pt idx="4">
                <c:v>7.2324424982070923E-2</c:v>
              </c:pt>
              <c:pt idx="5">
                <c:v>9.6304632723331451E-2</c:v>
              </c:pt>
            </c:numLit>
          </c:val>
          <c:extLst>
            <c:ext xmlns:c16="http://schemas.microsoft.com/office/drawing/2014/chart" uri="{C3380CC4-5D6E-409C-BE32-E72D297353CC}">
              <c16:uniqueId val="{00000003-3024-4B99-839E-8A31FD2F435F}"/>
            </c:ext>
          </c:extLst>
        </c:ser>
        <c:ser>
          <c:idx val="4"/>
          <c:order val="4"/>
          <c:tx>
            <c:v>Benelux (Bélgica, Holanda y Luxemburgo)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7.5447812676429749E-2</c:v>
              </c:pt>
              <c:pt idx="1">
                <c:v>6.8244688212871552E-2</c:v>
              </c:pt>
              <c:pt idx="2">
                <c:v>5.0274498760700226E-2</c:v>
              </c:pt>
              <c:pt idx="3">
                <c:v>0.29261037707328796</c:v>
              </c:pt>
              <c:pt idx="4">
                <c:v>9.4282977283000946E-2</c:v>
              </c:pt>
              <c:pt idx="5">
                <c:v>9.5042511820793152E-2</c:v>
              </c:pt>
            </c:numLit>
          </c:val>
          <c:extLst>
            <c:ext xmlns:c16="http://schemas.microsoft.com/office/drawing/2014/chart" uri="{C3380CC4-5D6E-409C-BE32-E72D297353CC}">
              <c16:uniqueId val="{00000004-3024-4B99-839E-8A31FD2F435F}"/>
            </c:ext>
          </c:extLst>
        </c:ser>
        <c:ser>
          <c:idx val="5"/>
          <c:order val="5"/>
          <c:tx>
            <c:v>Resto de Europa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9.0747453272342682E-2</c:v>
              </c:pt>
              <c:pt idx="1">
                <c:v>0.10777909308671951</c:v>
              </c:pt>
              <c:pt idx="2">
                <c:v>0.15062336623668671</c:v>
              </c:pt>
              <c:pt idx="3">
                <c:v>4.7146245837211609E-2</c:v>
              </c:pt>
              <c:pt idx="4">
                <c:v>0.1002354621887207</c:v>
              </c:pt>
              <c:pt idx="5">
                <c:v>8.9210443198680878E-2</c:v>
              </c:pt>
            </c:numLit>
          </c:val>
          <c:extLst>
            <c:ext xmlns:c16="http://schemas.microsoft.com/office/drawing/2014/chart" uri="{C3380CC4-5D6E-409C-BE32-E72D297353CC}">
              <c16:uniqueId val="{00000005-3024-4B99-839E-8A31FD2F435F}"/>
            </c:ext>
          </c:extLst>
        </c:ser>
        <c:ser>
          <c:idx val="6"/>
          <c:order val="6"/>
          <c:tx>
            <c:v>Resto del mundo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7.4669353663921356E-2</c:v>
              </c:pt>
              <c:pt idx="1">
                <c:v>8.067447692155838E-2</c:v>
              </c:pt>
              <c:pt idx="2">
                <c:v>7.2043217718601227E-2</c:v>
              </c:pt>
              <c:pt idx="3">
                <c:v>1.0787065140902996E-2</c:v>
              </c:pt>
              <c:pt idx="4">
                <c:v>7.1988523006439209E-2</c:v>
              </c:pt>
              <c:pt idx="5">
                <c:v>6.9152019917964935E-2</c:v>
              </c:pt>
            </c:numLit>
          </c:val>
          <c:extLst>
            <c:ext xmlns:c16="http://schemas.microsoft.com/office/drawing/2014/chart" uri="{C3380CC4-5D6E-409C-BE32-E72D297353CC}">
              <c16:uniqueId val="{00000006-3024-4B99-839E-8A31FD2F435F}"/>
            </c:ext>
          </c:extLst>
        </c:ser>
        <c:ser>
          <c:idx val="7"/>
          <c:order val="7"/>
          <c:tx>
            <c:v>EEUU</c:v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7.0106804370880127E-2</c:v>
              </c:pt>
              <c:pt idx="1">
                <c:v>5.4237443953752518E-2</c:v>
              </c:pt>
              <c:pt idx="2">
                <c:v>8.517041802406311E-2</c:v>
              </c:pt>
              <c:pt idx="3">
                <c:v>7.1505275554955006E-3</c:v>
              </c:pt>
              <c:pt idx="4">
                <c:v>8.8294915854930878E-2</c:v>
              </c:pt>
              <c:pt idx="5">
                <c:v>6.3652724027633667E-2</c:v>
              </c:pt>
            </c:numLit>
          </c:val>
          <c:extLst>
            <c:ext xmlns:c16="http://schemas.microsoft.com/office/drawing/2014/chart" uri="{C3380CC4-5D6E-409C-BE32-E72D297353CC}">
              <c16:uniqueId val="{00000007-3024-4B99-839E-8A31FD2F435F}"/>
            </c:ext>
          </c:extLst>
        </c:ser>
        <c:ser>
          <c:idx val="8"/>
          <c:order val="8"/>
          <c:tx>
            <c:v>Italia</c:v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4.9380399286746979E-2</c:v>
              </c:pt>
              <c:pt idx="1">
                <c:v>6.1022102832794189E-2</c:v>
              </c:pt>
              <c:pt idx="2">
                <c:v>8.3848901093006134E-2</c:v>
              </c:pt>
              <c:pt idx="3">
                <c:v>4.9282591789960861E-2</c:v>
              </c:pt>
              <c:pt idx="4">
                <c:v>3.901585191488266E-2</c:v>
              </c:pt>
              <c:pt idx="5">
                <c:v>5.0562970340251923E-2</c:v>
              </c:pt>
            </c:numLit>
          </c:val>
          <c:extLst>
            <c:ext xmlns:c16="http://schemas.microsoft.com/office/drawing/2014/chart" uri="{C3380CC4-5D6E-409C-BE32-E72D297353CC}">
              <c16:uniqueId val="{00000008-3024-4B99-839E-8A31FD2F435F}"/>
            </c:ext>
          </c:extLst>
        </c:ser>
        <c:ser>
          <c:idx val="9"/>
          <c:order val="9"/>
          <c:tx>
            <c:v>Resto de América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3.7758510559797287E-2</c:v>
              </c:pt>
              <c:pt idx="1">
                <c:v>4.1921887546777725E-2</c:v>
              </c:pt>
              <c:pt idx="2">
                <c:v>4.3661180883646011E-2</c:v>
              </c:pt>
              <c:pt idx="3">
                <c:v>2.7891392819583416E-3</c:v>
              </c:pt>
              <c:pt idx="4">
                <c:v>3.5671975463628769E-2</c:v>
              </c:pt>
              <c:pt idx="5">
                <c:v>3.4900035709142685E-2</c:v>
              </c:pt>
            </c:numLit>
          </c:val>
          <c:extLst>
            <c:ext xmlns:c16="http://schemas.microsoft.com/office/drawing/2014/chart" uri="{C3380CC4-5D6E-409C-BE32-E72D297353CC}">
              <c16:uniqueId val="{00000009-3024-4B99-839E-8A31FD2F435F}"/>
            </c:ext>
          </c:extLst>
        </c:ser>
        <c:ser>
          <c:idx val="10"/>
          <c:order val="10"/>
          <c:tx>
            <c:v>Brasil</c:v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Lit>
              <c:ptCount val="6"/>
              <c:pt idx="0">
                <c:v>HOTELES</c:v>
              </c:pt>
              <c:pt idx="1">
                <c:v>HOSTALES</c:v>
              </c:pt>
              <c:pt idx="2">
                <c:v>PENSIONES</c:v>
              </c:pt>
              <c:pt idx="3">
                <c:v>CAMPAMENTOS</c:v>
              </c:pt>
              <c:pt idx="4">
                <c:v>ALOJ. TURISMO RURAL</c:v>
              </c:pt>
              <c:pt idx="5">
                <c:v>TOTAL ALOJAMIENTOS</c:v>
              </c:pt>
            </c:strLit>
          </c:cat>
          <c:val>
            <c:numLit>
              <c:formatCode>General</c:formatCode>
              <c:ptCount val="6"/>
              <c:pt idx="0">
                <c:v>2.0701188594102859E-2</c:v>
              </c:pt>
              <c:pt idx="1">
                <c:v>3.2111659646034241E-2</c:v>
              </c:pt>
              <c:pt idx="2">
                <c:v>2.0148200914263725E-2</c:v>
              </c:pt>
              <c:pt idx="3">
                <c:v>5.3140160162001848E-4</c:v>
              </c:pt>
              <c:pt idx="4">
                <c:v>1.0596388019621372E-2</c:v>
              </c:pt>
              <c:pt idx="5">
                <c:v>1.9513586536049843E-2</c:v>
              </c:pt>
            </c:numLit>
          </c:val>
          <c:extLst>
            <c:ext xmlns:c16="http://schemas.microsoft.com/office/drawing/2014/chart" uri="{C3380CC4-5D6E-409C-BE32-E72D297353CC}">
              <c16:uniqueId val="{0000000A-3024-4B99-839E-8A31FD2F435F}"/>
            </c:ext>
          </c:extLst>
        </c:ser>
        <c:ser>
          <c:idx val="12"/>
          <c:order val="11"/>
          <c:tx>
            <c:v>China</c:v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1.7886795103549957E-2</c:v>
              </c:pt>
              <c:pt idx="1">
                <c:v>1.4503795653581619E-2</c:v>
              </c:pt>
              <c:pt idx="2">
                <c:v>6.3844542019069195E-3</c:v>
              </c:pt>
              <c:pt idx="3">
                <c:v>0</c:v>
              </c:pt>
              <c:pt idx="4">
                <c:v>6.3393875025212765E-3</c:v>
              </c:pt>
              <c:pt idx="5">
                <c:v>1.5502173453569412E-2</c:v>
              </c:pt>
            </c:numLit>
          </c:val>
          <c:extLst>
            <c:ext xmlns:c16="http://schemas.microsoft.com/office/drawing/2014/chart" uri="{C3380CC4-5D6E-409C-BE32-E72D297353CC}">
              <c16:uniqueId val="{0000000B-3024-4B99-839E-8A31FD2F435F}"/>
            </c:ext>
          </c:extLst>
        </c:ser>
        <c:ser>
          <c:idx val="11"/>
          <c:order val="12"/>
          <c:tx>
            <c:v>Japón</c:v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1.7685152590274811E-2</c:v>
              </c:pt>
              <c:pt idx="1">
                <c:v>1.6610627993941307E-2</c:v>
              </c:pt>
              <c:pt idx="2">
                <c:v>5.9564588591456413E-3</c:v>
              </c:pt>
              <c:pt idx="3">
                <c:v>0</c:v>
              </c:pt>
              <c:pt idx="4">
                <c:v>4.2955824173986912E-3</c:v>
              </c:pt>
              <c:pt idx="5">
                <c:v>1.5459571965038776E-2</c:v>
              </c:pt>
            </c:numLit>
          </c:val>
          <c:extLst>
            <c:ext xmlns:c16="http://schemas.microsoft.com/office/drawing/2014/chart" uri="{C3380CC4-5D6E-409C-BE32-E72D297353CC}">
              <c16:uniqueId val="{0000000C-3024-4B99-839E-8A31FD2F435F}"/>
            </c:ext>
          </c:extLst>
        </c:ser>
        <c:ser>
          <c:idx val="13"/>
          <c:order val="13"/>
          <c:tx>
            <c:v>Canadá</c:v>
          </c:tx>
          <c:spPr>
            <a:solidFill>
              <a:srgbClr val="8000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1.456580962985754E-2</c:v>
              </c:pt>
              <c:pt idx="1">
                <c:v>2.446349710226059E-2</c:v>
              </c:pt>
              <c:pt idx="2">
                <c:v>2.1969359368085861E-2</c:v>
              </c:pt>
              <c:pt idx="3">
                <c:v>1.4276963192969561E-3</c:v>
              </c:pt>
              <c:pt idx="4">
                <c:v>2.0921966060996056E-2</c:v>
              </c:pt>
              <c:pt idx="5">
                <c:v>1.4428926631808281E-2</c:v>
              </c:pt>
            </c:numLit>
          </c:val>
          <c:extLst>
            <c:ext xmlns:c16="http://schemas.microsoft.com/office/drawing/2014/chart" uri="{C3380CC4-5D6E-409C-BE32-E72D297353CC}">
              <c16:uniqueId val="{0000000D-3024-4B99-839E-8A31FD2F435F}"/>
            </c:ext>
          </c:extLst>
        </c:ser>
        <c:ser>
          <c:idx val="14"/>
          <c:order val="14"/>
          <c:tx>
            <c:v>Méjico</c:v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6"/>
              <c:pt idx="0">
                <c:v>1.5287142246961594E-2</c:v>
              </c:pt>
              <c:pt idx="1">
                <c:v>1.0104530490934849E-2</c:v>
              </c:pt>
              <c:pt idx="2">
                <c:v>1.0752135887742043E-2</c:v>
              </c:pt>
              <c:pt idx="3">
                <c:v>3.5501772799761966E-5</c:v>
              </c:pt>
              <c:pt idx="4">
                <c:v>1.0870559141039848E-2</c:v>
              </c:pt>
              <c:pt idx="5">
                <c:v>1.3276165351271629E-2</c:v>
              </c:pt>
            </c:numLit>
          </c:val>
          <c:extLst>
            <c:ext xmlns:c16="http://schemas.microsoft.com/office/drawing/2014/chart" uri="{C3380CC4-5D6E-409C-BE32-E72D297353CC}">
              <c16:uniqueId val="{0000000E-3024-4B99-839E-8A31FD2F4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413752"/>
        <c:axId val="320348408"/>
      </c:barChart>
      <c:catAx>
        <c:axId val="319413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484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0348408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9413752"/>
        <c:crosses val="autoZero"/>
        <c:crossBetween val="between"/>
        <c:majorUnit val="0.2"/>
        <c:minorUnit val="0.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99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DEL GASTO TURÍSTICO EN 2014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Gasto 2014</c:v>
          </c:tx>
          <c:spPr>
            <a:ln w="25400">
              <a:noFill/>
            </a:ln>
          </c:spPr>
          <c:dPt>
            <c:idx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1D0-461F-81C4-2F3973C15FC0}"/>
              </c:ext>
            </c:extLst>
          </c:dPt>
          <c:dPt>
            <c:idx val="1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1D0-461F-81C4-2F3973C15FC0}"/>
              </c:ext>
            </c:extLst>
          </c:dPt>
          <c:dPt>
            <c:idx val="2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1D0-461F-81C4-2F3973C15FC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1D0-461F-81C4-2F3973C15FC0}"/>
              </c:ext>
            </c:extLst>
          </c:dPt>
          <c:dPt>
            <c:idx val="4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1D0-461F-81C4-2F3973C15FC0}"/>
              </c:ext>
            </c:extLst>
          </c:dPt>
          <c:dPt>
            <c:idx val="5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1D0-461F-81C4-2F3973C15FC0}"/>
              </c:ext>
            </c:extLst>
          </c:dPt>
          <c:dPt>
            <c:idx val="6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1D0-461F-81C4-2F3973C15FC0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D0-461F-81C4-2F3973C15FC0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D0-461F-81C4-2F3973C15FC0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D0-461F-81C4-2F3973C15FC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DESPLAZAMIENTOS/
TRANSPORTE
18%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1D0-461F-81C4-2F3973C15FC0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0-461F-81C4-2F3973C15FC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GASTO EN
 COMPRAS
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1D0-461F-81C4-2F3973C15FC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OTROS 
GASTOS
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1D0-461F-81C4-2F3973C15FC0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D0-461F-81C4-2F3973C15FC0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D0-461F-81C4-2F3973C15FC0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D0-461F-81C4-2F3973C15FC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ALOJAMIENTO</c:v>
              </c:pt>
              <c:pt idx="1">
                <c:v>RESTAURANTES</c:v>
              </c:pt>
              <c:pt idx="2">
                <c:v>ALIMENTACIÓN FUERA DE RESTAURANTES</c:v>
              </c:pt>
              <c:pt idx="3">
                <c:v>DESPLAZAMIENTOS/TRANSPORTE</c:v>
              </c:pt>
              <c:pt idx="4">
                <c:v>CULTURA Y OCIO</c:v>
              </c:pt>
              <c:pt idx="5">
                <c:v>GASTO EN COMPRAS</c:v>
              </c:pt>
              <c:pt idx="6">
                <c:v>OTROS GASTOS</c:v>
              </c:pt>
            </c:strLit>
          </c:cat>
          <c:val>
            <c:numLit>
              <c:formatCode>General</c:formatCode>
              <c:ptCount val="7"/>
              <c:pt idx="0">
                <c:v>0.32079406317622033</c:v>
              </c:pt>
              <c:pt idx="1">
                <c:v>0.19617082448848766</c:v>
              </c:pt>
              <c:pt idx="2">
                <c:v>7.8889753570619545E-2</c:v>
              </c:pt>
              <c:pt idx="3">
                <c:v>0.17942526519336433</c:v>
              </c:pt>
              <c:pt idx="4">
                <c:v>7.0245074656122564E-2</c:v>
              </c:pt>
              <c:pt idx="5">
                <c:v>6.4866702185039815E-2</c:v>
              </c:pt>
              <c:pt idx="6">
                <c:v>8.9608316730145618E-2</c:v>
              </c:pt>
            </c:numLit>
          </c:val>
          <c:extLst>
            <c:ext xmlns:c16="http://schemas.microsoft.com/office/drawing/2014/chart" uri="{C3380CC4-5D6E-409C-BE32-E72D297353CC}">
              <c16:uniqueId val="{00000011-41D0-461F-81C4-2F3973C15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GASTO TURÍSTICO EN CASTILLA Y LEÓN EN 2014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779-47D8-A972-85D9E3C1B49E}"/>
              </c:ext>
            </c:extLst>
          </c:dPt>
          <c:dPt>
            <c:idx val="2"/>
            <c:invertIfNegative val="0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779-47D8-A972-85D9E3C1B49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779-47D8-A972-85D9E3C1B49E}"/>
              </c:ext>
            </c:extLst>
          </c:dPt>
          <c:dPt>
            <c:idx val="4"/>
            <c:invertIfNegative val="0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779-47D8-A972-85D9E3C1B49E}"/>
              </c:ext>
            </c:extLst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779-47D8-A972-85D9E3C1B49E}"/>
              </c:ext>
            </c:extLst>
          </c:dPt>
          <c:dPt>
            <c:idx val="6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779-47D8-A972-85D9E3C1B49E}"/>
              </c:ext>
            </c:extLst>
          </c:dPt>
          <c:cat>
            <c:strLit>
              <c:ptCount val="7"/>
              <c:pt idx="0">
                <c:v>OTROS GASTOS</c:v>
              </c:pt>
              <c:pt idx="1">
                <c:v>GASTO EN COMPRAS</c:v>
              </c:pt>
              <c:pt idx="2">
                <c:v>GASTO EN CULTURA Y OCIO</c:v>
              </c:pt>
              <c:pt idx="3">
                <c:v>GASTO EN DESPLAZAMIENTOS / TRANSPORTE</c:v>
              </c:pt>
              <c:pt idx="4">
                <c:v>GASTO EN ALIMENTACIÓN FUERA DE RESTAURANTES</c:v>
              </c:pt>
              <c:pt idx="5">
                <c:v>GASTO EN RESTAURANTES</c:v>
              </c:pt>
              <c:pt idx="6">
                <c:v>GASTO EN ALOJAMIENTO</c:v>
              </c:pt>
            </c:strLit>
          </c:cat>
          <c:val>
            <c:numLit>
              <c:formatCode>General</c:formatCode>
              <c:ptCount val="7"/>
              <c:pt idx="0">
                <c:v>284733278.96861869</c:v>
              </c:pt>
              <c:pt idx="1">
                <c:v>174119064.24185032</c:v>
              </c:pt>
              <c:pt idx="2">
                <c:v>70021676.800326437</c:v>
              </c:pt>
              <c:pt idx="3">
                <c:v>159255890.15734518</c:v>
              </c:pt>
              <c:pt idx="4">
                <c:v>62348754.961983427</c:v>
              </c:pt>
              <c:pt idx="5">
                <c:v>57574970.765220709</c:v>
              </c:pt>
              <c:pt idx="6">
                <c:v>79535355.463910654</c:v>
              </c:pt>
            </c:numLit>
          </c:val>
          <c:extLst>
            <c:ext xmlns:c16="http://schemas.microsoft.com/office/drawing/2014/chart" uri="{C3380CC4-5D6E-409C-BE32-E72D297353CC}">
              <c16:uniqueId val="{0000000C-4779-47D8-A972-85D9E3C1B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0349584"/>
        <c:axId val="320349976"/>
      </c:barChart>
      <c:catAx>
        <c:axId val="3203495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49976"/>
        <c:crosses val="autoZero"/>
        <c:auto val="0"/>
        <c:lblAlgn val="ctr"/>
        <c:lblOffset val="100"/>
        <c:tickLblSkip val="19"/>
        <c:tickMarkSkip val="1"/>
        <c:noMultiLvlLbl val="0"/>
      </c:catAx>
      <c:valAx>
        <c:axId val="320349976"/>
        <c:scaling>
          <c:orientation val="minMax"/>
          <c:max val="400000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49584"/>
        <c:crosses val="autoZero"/>
        <c:crossBetween val="between"/>
        <c:majorUnit val="100000000"/>
        <c:minorUnit val="19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GASTO TURÍSTICO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GASTO EN ALOJAMIENTO</c:v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35789021.101830289</c:v>
              </c:pt>
              <c:pt idx="1">
                <c:v>39585967.159220673</c:v>
              </c:pt>
              <c:pt idx="2">
                <c:v>43814159.036141641</c:v>
              </c:pt>
              <c:pt idx="3">
                <c:v>15076003.416563515</c:v>
              </c:pt>
              <c:pt idx="4">
                <c:v>49859382.799020216</c:v>
              </c:pt>
              <c:pt idx="5">
                <c:v>27327501.607206933</c:v>
              </c:pt>
              <c:pt idx="6">
                <c:v>18328317.43079425</c:v>
              </c:pt>
              <c:pt idx="7">
                <c:v>40669044.596967235</c:v>
              </c:pt>
              <c:pt idx="8">
                <c:v>14283881.820873912</c:v>
              </c:pt>
            </c:numLit>
          </c:val>
          <c:extLst>
            <c:ext xmlns:c16="http://schemas.microsoft.com/office/drawing/2014/chart" uri="{C3380CC4-5D6E-409C-BE32-E72D297353CC}">
              <c16:uniqueId val="{00000000-D948-4C1C-91FD-575933D3A381}"/>
            </c:ext>
          </c:extLst>
        </c:ser>
        <c:ser>
          <c:idx val="1"/>
          <c:order val="1"/>
          <c:tx>
            <c:v>GASTO EN RESTAURANTES</c:v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16817461.318322677</c:v>
              </c:pt>
              <c:pt idx="1">
                <c:v>27684240.939317476</c:v>
              </c:pt>
              <c:pt idx="2">
                <c:v>28437016.833442513</c:v>
              </c:pt>
              <c:pt idx="3">
                <c:v>7949776.9850481544</c:v>
              </c:pt>
              <c:pt idx="4">
                <c:v>25630947.70630892</c:v>
              </c:pt>
              <c:pt idx="5">
                <c:v>19316859.269535977</c:v>
              </c:pt>
              <c:pt idx="6">
                <c:v>13134134.998176407</c:v>
              </c:pt>
              <c:pt idx="7">
                <c:v>24798791.737652078</c:v>
              </c:pt>
              <c:pt idx="8">
                <c:v>10349834.454046069</c:v>
              </c:pt>
            </c:numLit>
          </c:val>
          <c:extLst>
            <c:ext xmlns:c16="http://schemas.microsoft.com/office/drawing/2014/chart" uri="{C3380CC4-5D6E-409C-BE32-E72D297353CC}">
              <c16:uniqueId val="{00000001-D948-4C1C-91FD-575933D3A381}"/>
            </c:ext>
          </c:extLst>
        </c:ser>
        <c:ser>
          <c:idx val="2"/>
          <c:order val="2"/>
          <c:tx>
            <c:v>GASTO EN ALIMENTACIÓN FUERA DE RESTAURANTES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10166721.777682662</c:v>
              </c:pt>
              <c:pt idx="1">
                <c:v>12142070.82009046</c:v>
              </c:pt>
              <c:pt idx="2">
                <c:v>11802043.865571467</c:v>
              </c:pt>
              <c:pt idx="3">
                <c:v>5178725.8861706872</c:v>
              </c:pt>
              <c:pt idx="4">
                <c:v>12709255.681045087</c:v>
              </c:pt>
              <c:pt idx="5">
                <c:v>4382619.4277723478</c:v>
              </c:pt>
              <c:pt idx="6">
                <c:v>5795435.5570878908</c:v>
              </c:pt>
              <c:pt idx="7">
                <c:v>4201374.2366125202</c:v>
              </c:pt>
              <c:pt idx="8">
                <c:v>3643429.5482933093</c:v>
              </c:pt>
            </c:numLit>
          </c:val>
          <c:extLst>
            <c:ext xmlns:c16="http://schemas.microsoft.com/office/drawing/2014/chart" uri="{C3380CC4-5D6E-409C-BE32-E72D297353CC}">
              <c16:uniqueId val="{00000002-D948-4C1C-91FD-575933D3A381}"/>
            </c:ext>
          </c:extLst>
        </c:ser>
        <c:ser>
          <c:idx val="3"/>
          <c:order val="3"/>
          <c:tx>
            <c:v>GASTO EN DESPLAZAMIENTOS / TRANSPORTE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10629504.758985797</c:v>
              </c:pt>
              <c:pt idx="1">
                <c:v>40672793.765551955</c:v>
              </c:pt>
              <c:pt idx="2">
                <c:v>21581634.998255908</c:v>
              </c:pt>
              <c:pt idx="3">
                <c:v>8627369.5082750041</c:v>
              </c:pt>
              <c:pt idx="4">
                <c:v>26454360.425283819</c:v>
              </c:pt>
              <c:pt idx="5">
                <c:v>12723996.92612977</c:v>
              </c:pt>
              <c:pt idx="6">
                <c:v>8607503.9726983905</c:v>
              </c:pt>
              <c:pt idx="7">
                <c:v>21479880.393677518</c:v>
              </c:pt>
              <c:pt idx="8">
                <c:v>8478845.4084870219</c:v>
              </c:pt>
            </c:numLit>
          </c:val>
          <c:extLst>
            <c:ext xmlns:c16="http://schemas.microsoft.com/office/drawing/2014/chart" uri="{C3380CC4-5D6E-409C-BE32-E72D297353CC}">
              <c16:uniqueId val="{00000003-D948-4C1C-91FD-575933D3A381}"/>
            </c:ext>
          </c:extLst>
        </c:ser>
        <c:ser>
          <c:idx val="4"/>
          <c:order val="4"/>
          <c:tx>
            <c:v>GASTO EN CULTURA Y OCIO</c:v>
          </c:tx>
          <c:spPr>
            <a:solidFill>
              <a:srgbClr val="FFFF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3802868.528298351</c:v>
              </c:pt>
              <c:pt idx="1">
                <c:v>18009122.127850711</c:v>
              </c:pt>
              <c:pt idx="2">
                <c:v>9571489.7759139892</c:v>
              </c:pt>
              <c:pt idx="3">
                <c:v>2291545.3151371176</c:v>
              </c:pt>
              <c:pt idx="4">
                <c:v>11332398.924656216</c:v>
              </c:pt>
              <c:pt idx="5">
                <c:v>3205856.0648062783</c:v>
              </c:pt>
              <c:pt idx="6">
                <c:v>3929389.4420504142</c:v>
              </c:pt>
              <c:pt idx="7">
                <c:v>7355269.5833274182</c:v>
              </c:pt>
              <c:pt idx="8">
                <c:v>2850815.1999429371</c:v>
              </c:pt>
            </c:numLit>
          </c:val>
          <c:extLst>
            <c:ext xmlns:c16="http://schemas.microsoft.com/office/drawing/2014/chart" uri="{C3380CC4-5D6E-409C-BE32-E72D297353CC}">
              <c16:uniqueId val="{00000004-D948-4C1C-91FD-575933D3A381}"/>
            </c:ext>
          </c:extLst>
        </c:ser>
        <c:ser>
          <c:idx val="6"/>
          <c:order val="5"/>
          <c:tx>
            <c:v>GASTO EN COMPRAS</c:v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3291250.2082207678</c:v>
              </c:pt>
              <c:pt idx="1">
                <c:v>15590392.27927372</c:v>
              </c:pt>
              <c:pt idx="2">
                <c:v>6914967.1200193278</c:v>
              </c:pt>
              <c:pt idx="3">
                <c:v>1984460.7700446215</c:v>
              </c:pt>
              <c:pt idx="4">
                <c:v>9139576.8153432906</c:v>
              </c:pt>
              <c:pt idx="5">
                <c:v>4149869.0871257158</c:v>
              </c:pt>
              <c:pt idx="6">
                <c:v>2777436.9877669117</c:v>
              </c:pt>
              <c:pt idx="7">
                <c:v>11434935.509838808</c:v>
              </c:pt>
              <c:pt idx="8">
                <c:v>2292081.9875875418</c:v>
              </c:pt>
            </c:numLit>
          </c:val>
          <c:extLst>
            <c:ext xmlns:c16="http://schemas.microsoft.com/office/drawing/2014/chart" uri="{C3380CC4-5D6E-409C-BE32-E72D297353CC}">
              <c16:uniqueId val="{00000005-D948-4C1C-91FD-575933D3A381}"/>
            </c:ext>
          </c:extLst>
        </c:ser>
        <c:ser>
          <c:idx val="5"/>
          <c:order val="6"/>
          <c:tx>
            <c:v>OTROS GASTOS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5844245.3610790074</c:v>
              </c:pt>
              <c:pt idx="1">
                <c:v>2601244.0049109785</c:v>
              </c:pt>
              <c:pt idx="2">
                <c:v>13114643.267496061</c:v>
              </c:pt>
              <c:pt idx="3">
                <c:v>6238600.6402569693</c:v>
              </c:pt>
              <c:pt idx="4">
                <c:v>23186519.729555152</c:v>
              </c:pt>
              <c:pt idx="5">
                <c:v>10227467.509750079</c:v>
              </c:pt>
              <c:pt idx="6">
                <c:v>5986365.4997537239</c:v>
              </c:pt>
              <c:pt idx="7">
                <c:v>5748506.453228334</c:v>
              </c:pt>
              <c:pt idx="8">
                <c:v>6587762.9978803489</c:v>
              </c:pt>
            </c:numLit>
          </c:val>
          <c:extLst>
            <c:ext xmlns:c16="http://schemas.microsoft.com/office/drawing/2014/chart" uri="{C3380CC4-5D6E-409C-BE32-E72D297353CC}">
              <c16:uniqueId val="{00000006-D948-4C1C-91FD-575933D3A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20350760"/>
        <c:axId val="320351152"/>
      </c:barChart>
      <c:catAx>
        <c:axId val="320350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11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0351152"/>
        <c:scaling>
          <c:orientation val="minMax"/>
          <c:max val="18000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0760"/>
        <c:crosses val="autoZero"/>
        <c:crossBetween val="between"/>
        <c:majorUnit val="20000000"/>
        <c:minorUnit val="100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CC99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ESTABLECIMIENTOS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144-4AE6-99FE-EF16C10CD8A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144-4AE6-99FE-EF16C10CD8A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144-4AE6-99FE-EF16C10CD8A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144-4AE6-99FE-EF16C10CD8AB}"/>
              </c:ext>
            </c:extLst>
          </c:dPt>
          <c:dPt>
            <c:idx val="4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144-4AE6-99FE-EF16C10CD8A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144-4AE6-99FE-EF16C10CD8A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144-4AE6-99FE-EF16C10CD8A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144-4AE6-99FE-EF16C10CD8A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144-4AE6-99FE-EF16C10CD8AB}"/>
              </c:ext>
            </c:extLst>
          </c:dPt>
          <c:dLbls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44-4AE6-99FE-EF16C10CD8AB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44-4AE6-99FE-EF16C10CD8AB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44-4AE6-99FE-EF16C10CD8AB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44-4AE6-99FE-EF16C10CD8AB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0270794123430431"/>
                  <c:y val="0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44-4AE6-99FE-EF16C10CD8AB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44-4AE6-99FE-EF16C10CD8A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14</c:v>
              </c:pt>
              <c:pt idx="1">
                <c:v>18</c:v>
              </c:pt>
              <c:pt idx="2">
                <c:v>37</c:v>
              </c:pt>
              <c:pt idx="3">
                <c:v>5</c:v>
              </c:pt>
              <c:pt idx="4">
                <c:v>20</c:v>
              </c:pt>
              <c:pt idx="5">
                <c:v>5</c:v>
              </c:pt>
              <c:pt idx="6">
                <c:v>9</c:v>
              </c:pt>
              <c:pt idx="7">
                <c:v>4</c:v>
              </c:pt>
              <c:pt idx="8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12-3144-4AE6-99FE-EF16C10CD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PARTICIPACIÓN PROVINCIAL EN EL GASTO TURÍSTICO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2B-4C94-8DD5-F9E100E2F3B1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AC2B-4C94-8DD5-F9E100E2F3B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2B-4C94-8DD5-F9E100E2F3B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AC2B-4C94-8DD5-F9E100E2F3B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C2B-4C94-8DD5-F9E100E2F3B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AC2B-4C94-8DD5-F9E100E2F3B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AC2B-4C94-8DD5-F9E100E2F3B1}"/>
              </c:ext>
            </c:extLst>
          </c:dPt>
          <c:dPt>
            <c:idx val="7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AC2B-4C94-8DD5-F9E100E2F3B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AC2B-4C94-8DD5-F9E100E2F3B1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2B-4C94-8DD5-F9E100E2F3B1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2B-4C94-8DD5-F9E100E2F3B1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2B-4C94-8DD5-F9E100E2F3B1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B-4C94-8DD5-F9E100E2F3B1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2B-4C94-8DD5-F9E100E2F3B1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2B-4C94-8DD5-F9E100E2F3B1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2B-4C94-8DD5-F9E100E2F3B1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2B-4C94-8DD5-F9E100E2F3B1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2B-4C94-8DD5-F9E100E2F3B1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2B-4C94-8DD5-F9E100E2F3B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9.7275962066853322E-2</c:v>
              </c:pt>
              <c:pt idx="1">
                <c:v>0.17607905530337811</c:v>
              </c:pt>
              <c:pt idx="2">
                <c:v>0.1523632629667255</c:v>
              </c:pt>
              <c:pt idx="3">
                <c:v>5.3342800533149444E-2</c:v>
              </c:pt>
              <c:pt idx="4">
                <c:v>0.17836233169000071</c:v>
              </c:pt>
              <c:pt idx="5">
                <c:v>9.1634946674779949E-2</c:v>
              </c:pt>
              <c:pt idx="6">
                <c:v>6.5974887541869184E-2</c:v>
              </c:pt>
              <c:pt idx="7">
                <c:v>0.13033938414911994</c:v>
              </c:pt>
              <c:pt idx="8">
                <c:v>5.4627369074123577E-2</c:v>
              </c:pt>
            </c:numLit>
          </c:val>
          <c:extLst>
            <c:ext xmlns:c16="http://schemas.microsoft.com/office/drawing/2014/chart" uri="{C3380CC4-5D6E-409C-BE32-E72D297353CC}">
              <c16:uniqueId val="{00000012-AC2B-4C94-8DD5-F9E100E2F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EL EMPLEO TURÍSTICO EN HOSTELERÍA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HOSTELERÍA 2013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4422</c:v>
              </c:pt>
              <c:pt idx="1">
                <c:v>9872</c:v>
              </c:pt>
              <c:pt idx="2">
                <c:v>12182</c:v>
              </c:pt>
              <c:pt idx="3">
                <c:v>3948</c:v>
              </c:pt>
              <c:pt idx="4">
                <c:v>9160</c:v>
              </c:pt>
              <c:pt idx="5">
                <c:v>4999</c:v>
              </c:pt>
              <c:pt idx="6">
                <c:v>2642</c:v>
              </c:pt>
              <c:pt idx="7">
                <c:v>12726</c:v>
              </c:pt>
              <c:pt idx="8">
                <c:v>4314</c:v>
              </c:pt>
            </c:numLit>
          </c:val>
          <c:extLst>
            <c:ext xmlns:c16="http://schemas.microsoft.com/office/drawing/2014/chart" uri="{C3380CC4-5D6E-409C-BE32-E72D297353CC}">
              <c16:uniqueId val="{00000000-109C-44F4-8F1C-332219220424}"/>
            </c:ext>
          </c:extLst>
        </c:ser>
        <c:ser>
          <c:idx val="1"/>
          <c:order val="1"/>
          <c:tx>
            <c:v>HOSTELERÍA 2014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4539</c:v>
              </c:pt>
              <c:pt idx="1">
                <c:v>10128</c:v>
              </c:pt>
              <c:pt idx="2">
                <c:v>12447</c:v>
              </c:pt>
              <c:pt idx="3">
                <c:v>3982</c:v>
              </c:pt>
              <c:pt idx="4">
                <c:v>9339</c:v>
              </c:pt>
              <c:pt idx="5">
                <c:v>5086</c:v>
              </c:pt>
              <c:pt idx="6">
                <c:v>2649</c:v>
              </c:pt>
              <c:pt idx="7">
                <c:v>13053</c:v>
              </c:pt>
              <c:pt idx="8">
                <c:v>4493</c:v>
              </c:pt>
            </c:numLit>
          </c:val>
          <c:extLst>
            <c:ext xmlns:c16="http://schemas.microsoft.com/office/drawing/2014/chart" uri="{C3380CC4-5D6E-409C-BE32-E72D297353CC}">
              <c16:uniqueId val="{00000001-109C-44F4-8F1C-332219220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352328"/>
        <c:axId val="320352720"/>
      </c:barChart>
      <c:catAx>
        <c:axId val="320352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2720"/>
        <c:crossesAt val="0"/>
        <c:auto val="0"/>
        <c:lblAlgn val="ctr"/>
        <c:lblOffset val="100"/>
        <c:tickLblSkip val="25"/>
        <c:tickMarkSkip val="1"/>
        <c:noMultiLvlLbl val="0"/>
      </c:catAx>
      <c:valAx>
        <c:axId val="320352720"/>
        <c:scaling>
          <c:orientation val="minMax"/>
          <c:max val="1400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2328"/>
        <c:crosses val="autoZero"/>
        <c:crossBetween val="between"/>
        <c:majorUnit val="2000"/>
        <c:minorUnit val="1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CC99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EMPLEO TURÍSTICO EN HOSTELERÍA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0C-4690-A82A-7E1526CC80D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680C-4690-A82A-7E1526CC80D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680C-4690-A82A-7E1526CC80D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680C-4690-A82A-7E1526CC80D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680C-4690-A82A-7E1526CC80D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680C-4690-A82A-7E1526CC80D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680C-4690-A82A-7E1526CC80D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680C-4690-A82A-7E1526CC80D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680C-4690-A82A-7E1526CC80D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680C-4690-A82A-7E1526CC80D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80C-4690-A82A-7E1526CC80D8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80C-4690-A82A-7E1526CC80D8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80C-4690-A82A-7E1526CC80D8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80C-4690-A82A-7E1526CC80D8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80C-4690-A82A-7E1526CC80D8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80C-4690-A82A-7E1526CC80D8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80C-4690-A82A-7E1526CC80D8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80C-4690-A82A-7E1526CC80D8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0C-4690-A82A-7E1526CC80D8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0C-4690-A82A-7E1526CC80D8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0C-4690-A82A-7E1526CC80D8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0C-4690-A82A-7E1526CC80D8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0C-4690-A82A-7E1526CC80D8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0C-4690-A82A-7E1526CC80D8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0C-4690-A82A-7E1526CC80D8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0C-4690-A82A-7E1526CC80D8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0C-4690-A82A-7E1526CC80D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0C-4690-A82A-7E1526CC80D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0C-4690-A82A-7E1526CC80D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0C-4690-A82A-7E1526CC80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0C-4690-A82A-7E1526CC80D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0C-4690-A82A-7E1526CC80D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0C-4690-A82A-7E1526CC80D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0C-4690-A82A-7E1526CC80D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0C-4690-A82A-7E1526CC80D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0C-4690-A82A-7E1526CC80D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0C-4690-A82A-7E1526CC80D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80C-4690-A82A-7E1526CC80D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18"/>
              <c:pt idx="0">
                <c:v>4539</c:v>
              </c:pt>
              <c:pt idx="1">
                <c:v>10128</c:v>
              </c:pt>
              <c:pt idx="2">
                <c:v>12447</c:v>
              </c:pt>
              <c:pt idx="3">
                <c:v>3982</c:v>
              </c:pt>
              <c:pt idx="4">
                <c:v>9339</c:v>
              </c:pt>
              <c:pt idx="5">
                <c:v>5086</c:v>
              </c:pt>
              <c:pt idx="6">
                <c:v>2649</c:v>
              </c:pt>
              <c:pt idx="7">
                <c:v>13053</c:v>
              </c:pt>
              <c:pt idx="8">
                <c:v>4493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680C-4690-A82A-7E1526CC8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EL EMPLEO TURÍSTICO EN AGENCIAS DE VIAJE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AGENCIAS DE VIAJES 2013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63</c:v>
              </c:pt>
              <c:pt idx="1">
                <c:v>266</c:v>
              </c:pt>
              <c:pt idx="2">
                <c:v>179</c:v>
              </c:pt>
              <c:pt idx="3">
                <c:v>79</c:v>
              </c:pt>
              <c:pt idx="4">
                <c:v>186</c:v>
              </c:pt>
              <c:pt idx="5">
                <c:v>109</c:v>
              </c:pt>
              <c:pt idx="6">
                <c:v>38</c:v>
              </c:pt>
              <c:pt idx="7">
                <c:v>327</c:v>
              </c:pt>
              <c:pt idx="8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83D0-4C56-8AEE-0A4AAEB378F3}"/>
            </c:ext>
          </c:extLst>
        </c:ser>
        <c:ser>
          <c:idx val="1"/>
          <c:order val="1"/>
          <c:tx>
            <c:v>AGENCIAS DE VIAJES 2014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72</c:v>
              </c:pt>
              <c:pt idx="1">
                <c:v>252</c:v>
              </c:pt>
              <c:pt idx="2">
                <c:v>183</c:v>
              </c:pt>
              <c:pt idx="3">
                <c:v>80</c:v>
              </c:pt>
              <c:pt idx="4">
                <c:v>201</c:v>
              </c:pt>
              <c:pt idx="5">
                <c:v>117</c:v>
              </c:pt>
              <c:pt idx="6">
                <c:v>43</c:v>
              </c:pt>
              <c:pt idx="7">
                <c:v>317</c:v>
              </c:pt>
              <c:pt idx="8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1-83D0-4C56-8AEE-0A4AAEB37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353896"/>
        <c:axId val="320354288"/>
      </c:barChart>
      <c:catAx>
        <c:axId val="320353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4288"/>
        <c:crossesAt val="0"/>
        <c:auto val="0"/>
        <c:lblAlgn val="ctr"/>
        <c:lblOffset val="100"/>
        <c:tickLblSkip val="25"/>
        <c:tickMarkSkip val="1"/>
        <c:noMultiLvlLbl val="0"/>
      </c:catAx>
      <c:valAx>
        <c:axId val="320354288"/>
        <c:scaling>
          <c:orientation val="minMax"/>
          <c:max val="525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3896"/>
        <c:crosses val="autoZero"/>
        <c:crossBetween val="between"/>
        <c:majorUnit val="50"/>
        <c:minorUnit val="1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CC99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EMPLEO TURÍSTICO EN AGENCIAS DE VIAJES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B3-465A-9FA2-03D1115A654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9EB3-465A-9FA2-03D1115A654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9EB3-465A-9FA2-03D1115A654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9EB3-465A-9FA2-03D1115A654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B3-465A-9FA2-03D1115A654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9EB3-465A-9FA2-03D1115A654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9EB3-465A-9FA2-03D1115A654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9EB3-465A-9FA2-03D1115A654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9EB3-465A-9FA2-03D1115A654B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B3-465A-9FA2-03D1115A654B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B3-465A-9FA2-03D1115A654B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B3-465A-9FA2-03D1115A654B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3-465A-9FA2-03D1115A654B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B3-465A-9FA2-03D1115A654B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B3-465A-9FA2-03D1115A654B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B3-465A-9FA2-03D1115A654B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B3-465A-9FA2-03D1115A654B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B3-465A-9FA2-03D1115A654B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B3-465A-9FA2-03D1115A654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B3-465A-9FA2-03D1115A654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B3-465A-9FA2-03D1115A65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B3-465A-9FA2-03D1115A654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B3-465A-9FA2-03D1115A654B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B3-465A-9FA2-03D1115A654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B3-465A-9FA2-03D1115A654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B3-465A-9FA2-03D1115A654B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B3-465A-9FA2-03D1115A654B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B3-465A-9FA2-03D1115A654B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B3-465A-9FA2-03D1115A654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72</c:v>
              </c:pt>
              <c:pt idx="1">
                <c:v>252</c:v>
              </c:pt>
              <c:pt idx="2">
                <c:v>183</c:v>
              </c:pt>
              <c:pt idx="3">
                <c:v>80</c:v>
              </c:pt>
              <c:pt idx="4">
                <c:v>201</c:v>
              </c:pt>
              <c:pt idx="5">
                <c:v>117</c:v>
              </c:pt>
              <c:pt idx="6">
                <c:v>43</c:v>
              </c:pt>
              <c:pt idx="7">
                <c:v>317</c:v>
              </c:pt>
              <c:pt idx="8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1C-9EB3-465A-9FA2-03D1115A6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DEL GASTO SEGÚN EL TIPO DE ALOJAMIENTO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438-458D-A1F3-7482CC86EF18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438-458D-A1F3-7482CC86EF18}"/>
              </c:ext>
            </c:extLst>
          </c:dPt>
          <c:dPt>
            <c:idx val="2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438-458D-A1F3-7482CC86EF18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8-458D-A1F3-7482CC86EF18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8-458D-A1F3-7482CC86EF18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8-458D-A1F3-7482CC86EF18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38-458D-A1F3-7482CC86EF18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38-458D-A1F3-7482CC86EF18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38-458D-A1F3-7482CC86EF18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38-458D-A1F3-7482CC86EF18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38-458D-A1F3-7482CC86EF18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38-458D-A1F3-7482CC86EF18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38-458D-A1F3-7482CC86EF18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38-458D-A1F3-7482CC86EF1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ALOJ. HOTELEROS</c:v>
              </c:pt>
              <c:pt idx="1">
                <c:v>CAMPAMENTOS</c:v>
              </c:pt>
              <c:pt idx="2">
                <c:v>ALOJ. TURISMO RURAL</c:v>
              </c:pt>
            </c:strLit>
          </c:cat>
          <c:val>
            <c:numLit>
              <c:formatCode>General</c:formatCode>
              <c:ptCount val="3"/>
              <c:pt idx="0">
                <c:v>0.82235404847634708</c:v>
              </c:pt>
              <c:pt idx="1">
                <c:v>4.4089557451025718E-2</c:v>
              </c:pt>
              <c:pt idx="2">
                <c:v>0.13355639407262723</c:v>
              </c:pt>
            </c:numLit>
          </c:val>
          <c:extLst>
            <c:ext xmlns:c16="http://schemas.microsoft.com/office/drawing/2014/chart" uri="{C3380CC4-5D6E-409C-BE32-E72D297353CC}">
              <c16:uniqueId val="{0000000E-2438-458D-A1F3-7482CC86E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42339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986</c:v>
              </c:pt>
              <c:pt idx="1">
                <c:v>472</c:v>
              </c:pt>
              <c:pt idx="2">
                <c:v>576</c:v>
              </c:pt>
              <c:pt idx="3">
                <c:v>252</c:v>
              </c:pt>
              <c:pt idx="4">
                <c:v>575</c:v>
              </c:pt>
              <c:pt idx="5">
                <c:v>464</c:v>
              </c:pt>
              <c:pt idx="6">
                <c:v>362</c:v>
              </c:pt>
              <c:pt idx="7">
                <c:v>192</c:v>
              </c:pt>
              <c:pt idx="8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AD9F-43CD-BE17-55ABF7CE9D77}"/>
            </c:ext>
          </c:extLst>
        </c:ser>
        <c:ser>
          <c:idx val="1"/>
          <c:order val="1"/>
          <c:tx>
            <c:v>42705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890</c:v>
              </c:pt>
              <c:pt idx="1">
                <c:v>421</c:v>
              </c:pt>
              <c:pt idx="2">
                <c:v>545</c:v>
              </c:pt>
              <c:pt idx="3">
                <c:v>232</c:v>
              </c:pt>
              <c:pt idx="4">
                <c:v>536</c:v>
              </c:pt>
              <c:pt idx="5">
                <c:v>460</c:v>
              </c:pt>
              <c:pt idx="6">
                <c:v>353</c:v>
              </c:pt>
              <c:pt idx="7">
                <c:v>179</c:v>
              </c:pt>
              <c:pt idx="8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1-AD9F-43CD-BE17-55ABF7CE9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355856"/>
        <c:axId val="320356248"/>
      </c:barChart>
      <c:catAx>
        <c:axId val="320355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6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0356248"/>
        <c:scaling>
          <c:orientation val="minMax"/>
          <c:max val="1000"/>
          <c:min val="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5856"/>
        <c:crosses val="autoZero"/>
        <c:crossBetween val="between"/>
        <c:majorUnit val="10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DISTRIBUCION DEL GASTO TURISTICO 2016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400386519140731"/>
          <c:y val="0.35254295640717098"/>
          <c:w val="0.50822714471258779"/>
          <c:h val="0.376271809242269"/>
        </c:manualLayout>
      </c:layout>
      <c:pie3DChart>
        <c:varyColors val="1"/>
        <c:ser>
          <c:idx val="0"/>
          <c:order val="0"/>
          <c:tx>
            <c:v>Gasto 2016</c:v>
          </c:tx>
          <c:spPr>
            <a:ln w="25400">
              <a:noFill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FD1-4FEC-AE66-141DA18FBB5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FD1-4FEC-AE66-141DA18FBB5E}"/>
              </c:ext>
            </c:extLst>
          </c:dPt>
          <c:dPt>
            <c:idx val="2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FD1-4FEC-AE66-141DA18FBB5E}"/>
              </c:ext>
            </c:extLst>
          </c:dPt>
          <c:dPt>
            <c:idx val="3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FD1-4FEC-AE66-141DA18FBB5E}"/>
              </c:ext>
            </c:extLst>
          </c:dPt>
          <c:dPt>
            <c:idx val="4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D1-4FEC-AE66-141DA18FBB5E}"/>
              </c:ext>
            </c:extLst>
          </c:dPt>
          <c:dPt>
            <c:idx val="5"/>
            <c:bubble3D val="0"/>
            <c:spPr>
              <a:solidFill>
                <a:srgbClr val="00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FD1-4FEC-AE66-141DA18FBB5E}"/>
              </c:ext>
            </c:extLst>
          </c:dPt>
          <c:dPt>
            <c:idx val="6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FD1-4FEC-AE66-141DA18FBB5E}"/>
              </c:ext>
            </c:extLst>
          </c:dPt>
          <c:dLbls>
            <c:dLbl>
              <c:idx val="0"/>
              <c:layout>
                <c:manualLayout>
                  <c:x val="-6.1333446425121459E-2"/>
                  <c:y val="-9.246750038598121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ALOJAMIENTO
37%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FD1-4FEC-AE66-141DA18FBB5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RESTAURANTE
23%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FD1-4FEC-AE66-141DA18FBB5E}"/>
                </c:ext>
              </c:extLst>
            </c:dLbl>
            <c:dLbl>
              <c:idx val="2"/>
              <c:layout>
                <c:manualLayout>
                  <c:x val="3.6173539348874031E-2"/>
                  <c:y val="9.2210179609901605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ALIMENTACIÓN FUERA DE RESTAURANTE
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FD1-4FEC-AE66-141DA18FBB5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DESPLAZ/
TRANSPORTE
15%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8FD1-4FEC-AE66-141DA18FBB5E}"/>
                </c:ext>
              </c:extLst>
            </c:dLbl>
            <c:dLbl>
              <c:idx val="4"/>
              <c:layout>
                <c:manualLayout>
                  <c:x val="-1.1764199490110205E-3"/>
                  <c:y val="-5.818114845262972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1-4FEC-AE66-141DA18FBB5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GASTO EN
 COMPRAS
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8FD1-4FEC-AE66-141DA18FBB5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OTROS 
GASTOS
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8FD1-4FEC-AE66-141DA18FBB5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992818671454219"/>
                  <c:y val="0.2313734351004714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1-4FEC-AE66-141DA18FBB5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7881508078994613"/>
                  <c:y val="0.2078439332258472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1-4FEC-AE66-141DA18FBB5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3393177737881508"/>
                  <c:y val="0.1921575986427644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1-4FEC-AE66-141DA18FBB5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ALOJAMIENTO</c:v>
              </c:pt>
              <c:pt idx="1">
                <c:v>RESTAURANTES</c:v>
              </c:pt>
              <c:pt idx="2">
                <c:v>ALIMENTACIÓN FUERA DE RESTAURANTES</c:v>
              </c:pt>
              <c:pt idx="3">
                <c:v>DESPLAZAMIENTOS/TRANSPORTE</c:v>
              </c:pt>
              <c:pt idx="4">
                <c:v>CULTURA Y OCIO</c:v>
              </c:pt>
              <c:pt idx="5">
                <c:v>GASTO EN COMPRAS</c:v>
              </c:pt>
              <c:pt idx="6">
                <c:v>OTROS GASTOS</c:v>
              </c:pt>
            </c:strLit>
          </c:cat>
          <c:val>
            <c:numLit>
              <c:formatCode>General</c:formatCode>
              <c:ptCount val="7"/>
              <c:pt idx="0">
                <c:v>0.37516267319480162</c:v>
              </c:pt>
              <c:pt idx="1">
                <c:v>0.22964615128933052</c:v>
              </c:pt>
              <c:pt idx="2">
                <c:v>4.8647670560351325E-2</c:v>
              </c:pt>
              <c:pt idx="3">
                <c:v>0.1523461908780257</c:v>
              </c:pt>
              <c:pt idx="4">
                <c:v>8.8182728880119743E-2</c:v>
              </c:pt>
              <c:pt idx="5">
                <c:v>8.8152988205755622E-2</c:v>
              </c:pt>
              <c:pt idx="6">
                <c:v>1.7861596991615703E-2</c:v>
              </c:pt>
            </c:numLit>
          </c:val>
          <c:extLst>
            <c:ext xmlns:c16="http://schemas.microsoft.com/office/drawing/2014/chart" uri="{C3380CC4-5D6E-409C-BE32-E72D297353CC}">
              <c16:uniqueId val="{00000011-8FD1-4FEC-AE66-141DA18FB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GASTO TURISTICO EN CASTILLA  Y LEÓN AÑO 2016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795-4F76-94D4-1CB4F00DF9D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795-4F76-94D4-1CB4F00DF9D5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795-4F76-94D4-1CB4F00DF9D5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795-4F76-94D4-1CB4F00DF9D5}"/>
              </c:ext>
            </c:extLst>
          </c:dPt>
          <c:dPt>
            <c:idx val="4"/>
            <c:invertIfNegative val="0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795-4F76-94D4-1CB4F00DF9D5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795-4F76-94D4-1CB4F00DF9D5}"/>
              </c:ext>
            </c:extLst>
          </c:dPt>
          <c:dPt>
            <c:idx val="6"/>
            <c:invertIfNegative val="0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795-4F76-94D4-1CB4F00DF9D5}"/>
              </c:ext>
            </c:extLst>
          </c:dPt>
          <c:cat>
            <c:strLit>
              <c:ptCount val="7"/>
              <c:pt idx="0">
                <c:v>OTROS GASTOS</c:v>
              </c:pt>
              <c:pt idx="1">
                <c:v>GASTO EN COMPRAS</c:v>
              </c:pt>
              <c:pt idx="2">
                <c:v>GASTO EN CULTURA Y OCIO</c:v>
              </c:pt>
              <c:pt idx="3">
                <c:v>GASTO EN DESPLAZAMIENTOS / TRANSPORTE</c:v>
              </c:pt>
              <c:pt idx="4">
                <c:v>GASTO EN ALIMENTACIÓN FUERA DE RESTAURANTES</c:v>
              </c:pt>
              <c:pt idx="5">
                <c:v>GASTO EN RESTAURANTES</c:v>
              </c:pt>
              <c:pt idx="6">
                <c:v>GASTO EN ALOJAMIENTO</c:v>
              </c:pt>
            </c:strLit>
          </c:cat>
          <c:val>
            <c:numLit>
              <c:formatCode>General</c:formatCode>
              <c:ptCount val="7"/>
              <c:pt idx="0">
                <c:v>20466478.715383623</c:v>
              </c:pt>
              <c:pt idx="1">
                <c:v>101008955.56301321</c:v>
              </c:pt>
              <c:pt idx="2">
                <c:v>101043033.52811007</c:v>
              </c:pt>
              <c:pt idx="3">
                <c:v>174563902.34526506</c:v>
              </c:pt>
              <c:pt idx="4">
                <c:v>55742300.900853649</c:v>
              </c:pt>
              <c:pt idx="5">
                <c:v>263137057.09736198</c:v>
              </c:pt>
              <c:pt idx="6">
                <c:v>429875272.03485954</c:v>
              </c:pt>
            </c:numLit>
          </c:val>
          <c:extLst>
            <c:ext xmlns:c16="http://schemas.microsoft.com/office/drawing/2014/chart" uri="{C3380CC4-5D6E-409C-BE32-E72D297353CC}">
              <c16:uniqueId val="{0000000E-6795-4F76-94D4-1CB4F00DF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0357424"/>
        <c:axId val="320357816"/>
      </c:barChart>
      <c:catAx>
        <c:axId val="3203574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78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0357816"/>
        <c:scaling>
          <c:orientation val="minMax"/>
          <c:max val="500000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7424"/>
        <c:crosses val="autoZero"/>
        <c:crossBetween val="between"/>
        <c:majorUnit val="100000000"/>
        <c:minorUnit val="190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%  PROVINCIAL EN EL GASTO TURISTICO</a:t>
            </a:r>
          </a:p>
        </c:rich>
      </c:tx>
      <c:layout>
        <c:manualLayout>
          <c:xMode val="edge"/>
          <c:yMode val="edge"/>
          <c:x val="0.21558009087986488"/>
          <c:y val="3.906254142474614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04-4F55-B0C0-671C1A9E4FC9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6404-4F55-B0C0-671C1A9E4FC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6404-4F55-B0C0-671C1A9E4FC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6404-4F55-B0C0-671C1A9E4FC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6404-4F55-B0C0-671C1A9E4FC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6404-4F55-B0C0-671C1A9E4FC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6404-4F55-B0C0-671C1A9E4FC9}"/>
              </c:ext>
            </c:extLst>
          </c:dPt>
          <c:dPt>
            <c:idx val="7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6404-4F55-B0C0-671C1A9E4FC9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6404-4F55-B0C0-671C1A9E4FC9}"/>
              </c:ext>
            </c:extLst>
          </c:dPt>
          <c:dLbls>
            <c:dLbl>
              <c:idx val="0"/>
              <c:layout>
                <c:manualLayout>
                  <c:x val="-2.2152394619935234E-2"/>
                  <c:y val="-6.174578744902703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04-4F55-B0C0-671C1A9E4FC9}"/>
                </c:ext>
              </c:extLst>
            </c:dLbl>
            <c:dLbl>
              <c:idx val="1"/>
              <c:layout>
                <c:manualLayout>
                  <c:x val="-1.2844778507152044E-2"/>
                  <c:y val="-7.990135160757777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4-4F55-B0C0-671C1A9E4FC9}"/>
                </c:ext>
              </c:extLst>
            </c:dLbl>
            <c:dLbl>
              <c:idx val="2"/>
              <c:layout>
                <c:manualLayout>
                  <c:x val="1.6335673991794253E-2"/>
                  <c:y val="8.05903859789267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4-4F55-B0C0-671C1A9E4FC9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04-4F55-B0C0-671C1A9E4FC9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04-4F55-B0C0-671C1A9E4FC9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04-4F55-B0C0-671C1A9E4FC9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04-4F55-B0C0-671C1A9E4FC9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04-4F55-B0C0-671C1A9E4FC9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04-4F55-B0C0-671C1A9E4FC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3695711786174892"/>
                  <c:y val="0.1914066150791455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04-4F55-B0C0-671C1A9E4F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0.10224451150607106</c:v>
              </c:pt>
              <c:pt idx="1">
                <c:v>0.18284955014732243</c:v>
              </c:pt>
              <c:pt idx="2">
                <c:v>0.16978214474739742</c:v>
              </c:pt>
              <c:pt idx="3">
                <c:v>4.8004309787058337E-2</c:v>
              </c:pt>
              <c:pt idx="4">
                <c:v>0.17651347293831682</c:v>
              </c:pt>
              <c:pt idx="5">
                <c:v>8.659979280188132E-2</c:v>
              </c:pt>
              <c:pt idx="6">
                <c:v>5.8434632394953306E-2</c:v>
              </c:pt>
              <c:pt idx="7">
                <c:v>0.12467724866153573</c:v>
              </c:pt>
              <c:pt idx="8">
                <c:v>5.0894337015463524E-2</c:v>
              </c:pt>
            </c:numLit>
          </c:val>
          <c:extLst>
            <c:ext xmlns:c16="http://schemas.microsoft.com/office/drawing/2014/chart" uri="{C3380CC4-5D6E-409C-BE32-E72D297353CC}">
              <c16:uniqueId val="{00000012-6404-4F55-B0C0-671C1A9E4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Nº DE PLAZAS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Lujo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58A-41D0-AF81-E12302B94781}"/>
            </c:ext>
          </c:extLst>
        </c:ser>
        <c:ser>
          <c:idx val="1"/>
          <c:order val="1"/>
          <c:tx>
            <c:v>2ª Categoría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6130</c:v>
              </c:pt>
              <c:pt idx="1">
                <c:v>4534</c:v>
              </c:pt>
              <c:pt idx="2">
                <c:v>8522</c:v>
              </c:pt>
              <c:pt idx="3">
                <c:v>1544</c:v>
              </c:pt>
              <c:pt idx="4">
                <c:v>4616</c:v>
              </c:pt>
              <c:pt idx="5">
                <c:v>513</c:v>
              </c:pt>
              <c:pt idx="6">
                <c:v>888</c:v>
              </c:pt>
              <c:pt idx="7">
                <c:v>38</c:v>
              </c:pt>
              <c:pt idx="8">
                <c:v>3672</c:v>
              </c:pt>
            </c:numLit>
          </c:val>
          <c:extLst>
            <c:ext xmlns:c16="http://schemas.microsoft.com/office/drawing/2014/chart" uri="{C3380CC4-5D6E-409C-BE32-E72D297353CC}">
              <c16:uniqueId val="{00000001-B58A-41D0-AF81-E12302B94781}"/>
            </c:ext>
          </c:extLst>
        </c:ser>
        <c:ser>
          <c:idx val="2"/>
          <c:order val="2"/>
          <c:tx>
            <c:v>1ª Categoría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3876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B58A-41D0-AF81-E12302B94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5374032"/>
        <c:axId val="305374424"/>
      </c:barChart>
      <c:catAx>
        <c:axId val="3053740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3744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05374424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3740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GASTO TURISTICO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GASTO EN ALOJAMIENTO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43256588.071134731</c:v>
              </c:pt>
              <c:pt idx="1">
                <c:v>74276907.863293126</c:v>
              </c:pt>
              <c:pt idx="2">
                <c:v>65650450.729032941</c:v>
              </c:pt>
              <c:pt idx="3">
                <c:v>19526840.540526871</c:v>
              </c:pt>
              <c:pt idx="4">
                <c:v>75908575.951156899</c:v>
              </c:pt>
              <c:pt idx="5">
                <c:v>40536706.797117971</c:v>
              </c:pt>
              <c:pt idx="6">
                <c:v>27716460.949042991</c:v>
              </c:pt>
              <c:pt idx="7">
                <c:v>59122816.255874507</c:v>
              </c:pt>
              <c:pt idx="8">
                <c:v>23879924.877679374</c:v>
              </c:pt>
            </c:numLit>
          </c:val>
          <c:extLst>
            <c:ext xmlns:c16="http://schemas.microsoft.com/office/drawing/2014/chart" uri="{C3380CC4-5D6E-409C-BE32-E72D297353CC}">
              <c16:uniqueId val="{00000000-EC22-4D78-884B-284C010FA558}"/>
            </c:ext>
          </c:extLst>
        </c:ser>
        <c:ser>
          <c:idx val="1"/>
          <c:order val="1"/>
          <c:tx>
            <c:v>GASTO EN RESTAURANTES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23980699.359855875</c:v>
              </c:pt>
              <c:pt idx="1">
                <c:v>54273126.823315188</c:v>
              </c:pt>
              <c:pt idx="2">
                <c:v>36973514.809489943</c:v>
              </c:pt>
              <c:pt idx="3">
                <c:v>12191168.216104351</c:v>
              </c:pt>
              <c:pt idx="4">
                <c:v>47177241.662364244</c:v>
              </c:pt>
              <c:pt idx="5">
                <c:v>23278860.869208056</c:v>
              </c:pt>
              <c:pt idx="6">
                <c:v>20295435.151602935</c:v>
              </c:pt>
              <c:pt idx="7">
                <c:v>31783982.036262844</c:v>
              </c:pt>
              <c:pt idx="8">
                <c:v>13183028.169158513</c:v>
              </c:pt>
            </c:numLit>
          </c:val>
          <c:extLst>
            <c:ext xmlns:c16="http://schemas.microsoft.com/office/drawing/2014/chart" uri="{C3380CC4-5D6E-409C-BE32-E72D297353CC}">
              <c16:uniqueId val="{00000001-EC22-4D78-884B-284C010FA558}"/>
            </c:ext>
          </c:extLst>
        </c:ser>
        <c:ser>
          <c:idx val="2"/>
          <c:order val="2"/>
          <c:tx>
            <c:v>GASTO EN ALIMENTACIÓN FUERA DE RESTAURANTES</c:v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8100639.6515872227</c:v>
              </c:pt>
              <c:pt idx="1">
                <c:v>7274506.1052333228</c:v>
              </c:pt>
              <c:pt idx="2">
                <c:v>13111744.018223695</c:v>
              </c:pt>
              <c:pt idx="3">
                <c:v>3811915.1032714909</c:v>
              </c:pt>
              <c:pt idx="4">
                <c:v>8266717.7064893832</c:v>
              </c:pt>
              <c:pt idx="5">
                <c:v>5273998.3755072877</c:v>
              </c:pt>
              <c:pt idx="6">
                <c:v>3336700.1712192907</c:v>
              </c:pt>
              <c:pt idx="7">
                <c:v>5289246.8962476617</c:v>
              </c:pt>
              <c:pt idx="8">
                <c:v>1276832.8730742903</c:v>
              </c:pt>
            </c:numLit>
          </c:val>
          <c:extLst>
            <c:ext xmlns:c16="http://schemas.microsoft.com/office/drawing/2014/chart" uri="{C3380CC4-5D6E-409C-BE32-E72D297353CC}">
              <c16:uniqueId val="{00000002-EC22-4D78-884B-284C010FA558}"/>
            </c:ext>
          </c:extLst>
        </c:ser>
        <c:ser>
          <c:idx val="3"/>
          <c:order val="3"/>
          <c:tx>
            <c:v>GASTO EN DESPLAZAMIENTOS / TRANSPORTE</c:v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20787250.731157299</c:v>
              </c:pt>
              <c:pt idx="1">
                <c:v>31906304.025782079</c:v>
              </c:pt>
              <c:pt idx="2">
                <c:v>32509443.279734451</c:v>
              </c:pt>
              <c:pt idx="3">
                <c:v>9602370.3486550543</c:v>
              </c:pt>
              <c:pt idx="4">
                <c:v>30786179.515931286</c:v>
              </c:pt>
              <c:pt idx="5">
                <c:v>14389072.822801996</c:v>
              </c:pt>
              <c:pt idx="6">
                <c:v>6021295.5870751971</c:v>
              </c:pt>
              <c:pt idx="7">
                <c:v>19627008.059980839</c:v>
              </c:pt>
              <c:pt idx="8">
                <c:v>8934977.9741468579</c:v>
              </c:pt>
            </c:numLit>
          </c:val>
          <c:extLst>
            <c:ext xmlns:c16="http://schemas.microsoft.com/office/drawing/2014/chart" uri="{C3380CC4-5D6E-409C-BE32-E72D297353CC}">
              <c16:uniqueId val="{00000003-EC22-4D78-884B-284C010FA558}"/>
            </c:ext>
          </c:extLst>
        </c:ser>
        <c:ser>
          <c:idx val="4"/>
          <c:order val="4"/>
          <c:tx>
            <c:v>GASTO EN CULTURA Y OCIO</c:v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13564109.428369818</c:v>
              </c:pt>
              <c:pt idx="1">
                <c:v>18682373.66310358</c:v>
              </c:pt>
              <c:pt idx="2">
                <c:v>22484743.491829142</c:v>
              </c:pt>
              <c:pt idx="3">
                <c:v>3445318.8970450307</c:v>
              </c:pt>
              <c:pt idx="4">
                <c:v>10951299.915100891</c:v>
              </c:pt>
              <c:pt idx="5">
                <c:v>6602735.3227154156</c:v>
              </c:pt>
              <c:pt idx="6">
                <c:v>3544720.4317779443</c:v>
              </c:pt>
              <c:pt idx="7">
                <c:v>16900924.144037683</c:v>
              </c:pt>
              <c:pt idx="8">
                <c:v>4866808.2341305809</c:v>
              </c:pt>
            </c:numLit>
          </c:val>
          <c:extLst>
            <c:ext xmlns:c16="http://schemas.microsoft.com/office/drawing/2014/chart" uri="{C3380CC4-5D6E-409C-BE32-E72D297353CC}">
              <c16:uniqueId val="{00000004-EC22-4D78-884B-284C010FA558}"/>
            </c:ext>
          </c:extLst>
        </c:ser>
        <c:ser>
          <c:idx val="6"/>
          <c:order val="5"/>
          <c:tx>
            <c:v>GASTO EN COMPRAS</c:v>
          </c:tx>
          <c:spPr>
            <a:solidFill>
              <a:srgbClr val="00FF0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6835778.7042235881</c:v>
              </c:pt>
              <c:pt idx="1">
                <c:v>19533215.547937214</c:v>
              </c:pt>
              <c:pt idx="2">
                <c:v>23017943.283739515</c:v>
              </c:pt>
              <c:pt idx="3">
                <c:v>5847050.017655802</c:v>
              </c:pt>
              <c:pt idx="4">
                <c:v>19115273.304458998</c:v>
              </c:pt>
              <c:pt idx="5">
                <c:v>7508343.1918200413</c:v>
              </c:pt>
              <c:pt idx="6">
                <c:v>5047777.7786062229</c:v>
              </c:pt>
              <c:pt idx="7">
                <c:v>8171609.8862248231</c:v>
              </c:pt>
              <c:pt idx="8">
                <c:v>5931963.8483470054</c:v>
              </c:pt>
            </c:numLit>
          </c:val>
          <c:extLst>
            <c:ext xmlns:c16="http://schemas.microsoft.com/office/drawing/2014/chart" uri="{C3380CC4-5D6E-409C-BE32-E72D297353CC}">
              <c16:uniqueId val="{00000005-EC22-4D78-884B-284C010FA558}"/>
            </c:ext>
          </c:extLst>
        </c:ser>
        <c:ser>
          <c:idx val="5"/>
          <c:order val="6"/>
          <c:tx>
            <c:v>OTROS GASTOS</c:v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630478.40315300005</c:v>
              </c:pt>
              <c:pt idx="1">
                <c:v>3569345.9972921992</c:v>
              </c:pt>
              <c:pt idx="2">
                <c:v>794823.81025763846</c:v>
              </c:pt>
              <c:pt idx="3">
                <c:v>580451.19908842503</c:v>
              </c:pt>
              <c:pt idx="4">
                <c:v>10050380.268348388</c:v>
              </c:pt>
              <c:pt idx="5">
                <c:v>1639529.4215662484</c:v>
              </c:pt>
              <c:pt idx="6">
                <c:v>994173.82101300557</c:v>
              </c:pt>
              <c:pt idx="7">
                <c:v>1964217.3190059997</c:v>
              </c:pt>
              <c:pt idx="8">
                <c:v>243078.47565871506</c:v>
              </c:pt>
            </c:numLit>
          </c:val>
          <c:extLst>
            <c:ext xmlns:c16="http://schemas.microsoft.com/office/drawing/2014/chart" uri="{C3380CC4-5D6E-409C-BE32-E72D297353CC}">
              <c16:uniqueId val="{00000006-EC22-4D78-884B-284C010F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20358992"/>
        <c:axId val="320359384"/>
      </c:barChart>
      <c:catAx>
        <c:axId val="32035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93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0359384"/>
        <c:scaling>
          <c:orientation val="minMax"/>
          <c:max val="21000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58992"/>
        <c:crosses val="autoZero"/>
        <c:crossBetween val="between"/>
        <c:majorUnit val="20000000"/>
        <c:minorUnit val="1000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GASTO TURÍSTICO</a:t>
            </a:r>
          </a:p>
        </c:rich>
      </c:tx>
      <c:layout>
        <c:manualLayout>
          <c:xMode val="edge"/>
          <c:yMode val="edge"/>
          <c:x val="0.39405503952724474"/>
          <c:y val="1.818181818181818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GASTO EN ALOJAMIENTO</c:v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15953930.662699502</c:v>
              </c:pt>
              <c:pt idx="1">
                <c:v>17737831.572207</c:v>
              </c:pt>
              <c:pt idx="2">
                <c:v>28958521.273986999</c:v>
              </c:pt>
              <c:pt idx="3">
                <c:v>25315135.620950498</c:v>
              </c:pt>
              <c:pt idx="4">
                <c:v>40656242.019568674</c:v>
              </c:pt>
              <c:pt idx="5">
                <c:v>40198346.248566963</c:v>
              </c:pt>
              <c:pt idx="6">
                <c:v>45790411.583791874</c:v>
              </c:pt>
              <c:pt idx="7">
                <c:v>67166863.429291159</c:v>
              </c:pt>
              <c:pt idx="8">
                <c:v>44125276.161468975</c:v>
              </c:pt>
              <c:pt idx="9">
                <c:v>43842808.279748008</c:v>
              </c:pt>
              <c:pt idx="10">
                <c:v>29966223.402235895</c:v>
              </c:pt>
              <c:pt idx="11">
                <c:v>30163681.780343901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79-4232-BDF3-43C5273D697F}"/>
            </c:ext>
          </c:extLst>
        </c:ser>
        <c:ser>
          <c:idx val="1"/>
          <c:order val="1"/>
          <c:tx>
            <c:v>GASTO EN RESTAURANTES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10585788.427982001</c:v>
              </c:pt>
              <c:pt idx="1">
                <c:v>12042973.375306001</c:v>
              </c:pt>
              <c:pt idx="2">
                <c:v>19675600.879335001</c:v>
              </c:pt>
              <c:pt idx="3">
                <c:v>17517865.700544998</c:v>
              </c:pt>
              <c:pt idx="4">
                <c:v>24364855.168179993</c:v>
              </c:pt>
              <c:pt idx="5">
                <c:v>24116092.719549987</c:v>
              </c:pt>
              <c:pt idx="6">
                <c:v>27367900.384437528</c:v>
              </c:pt>
              <c:pt idx="7">
                <c:v>39600871.408835374</c:v>
              </c:pt>
              <c:pt idx="8">
                <c:v>26069714.131219283</c:v>
              </c:pt>
              <c:pt idx="9">
                <c:v>25120924.761189297</c:v>
              </c:pt>
              <c:pt idx="10">
                <c:v>18349308.507117026</c:v>
              </c:pt>
              <c:pt idx="11">
                <c:v>18325161.633665491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79-4232-BDF3-43C5273D697F}"/>
            </c:ext>
          </c:extLst>
        </c:ser>
        <c:ser>
          <c:idx val="2"/>
          <c:order val="2"/>
          <c:tx>
            <c:v>GASTO EN ALIMENTACIÓN FUERA DE RESTAURANTES</c:v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1800029.8979239997</c:v>
              </c:pt>
              <c:pt idx="1">
                <c:v>1942935.5925780002</c:v>
              </c:pt>
              <c:pt idx="2">
                <c:v>3383348.9641920007</c:v>
              </c:pt>
              <c:pt idx="3">
                <c:v>2589220.5798530001</c:v>
              </c:pt>
              <c:pt idx="4">
                <c:v>5320355.6599248536</c:v>
              </c:pt>
              <c:pt idx="5">
                <c:v>5161442.4750846662</c:v>
              </c:pt>
              <c:pt idx="6">
                <c:v>6997618.4866457311</c:v>
              </c:pt>
              <c:pt idx="7">
                <c:v>10590718.089880418</c:v>
              </c:pt>
              <c:pt idx="8">
                <c:v>6093129.9749410776</c:v>
              </c:pt>
              <c:pt idx="9">
                <c:v>4776077.3812184967</c:v>
              </c:pt>
              <c:pt idx="10">
                <c:v>3308520.4589617532</c:v>
              </c:pt>
              <c:pt idx="11">
                <c:v>3778903.3396496461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79-4232-BDF3-43C5273D697F}"/>
            </c:ext>
          </c:extLst>
        </c:ser>
        <c:ser>
          <c:idx val="3"/>
          <c:order val="3"/>
          <c:tx>
            <c:v>GASTO EN DESPLAZAMIENTOS / TRANSPORTE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6568102.2919655005</c:v>
              </c:pt>
              <c:pt idx="1">
                <c:v>7374167.1314289998</c:v>
              </c:pt>
              <c:pt idx="2">
                <c:v>12290977.246477999</c:v>
              </c:pt>
              <c:pt idx="3">
                <c:v>10689716.829193499</c:v>
              </c:pt>
              <c:pt idx="4">
                <c:v>16740055.175958982</c:v>
              </c:pt>
              <c:pt idx="5">
                <c:v>16288506.542470008</c:v>
              </c:pt>
              <c:pt idx="6">
                <c:v>17554531.065655533</c:v>
              </c:pt>
              <c:pt idx="7">
                <c:v>26585988.251113169</c:v>
              </c:pt>
              <c:pt idx="8">
                <c:v>16230834.426187851</c:v>
              </c:pt>
              <c:pt idx="9">
                <c:v>18182013.420645364</c:v>
              </c:pt>
              <c:pt idx="10">
                <c:v>12980120.246352041</c:v>
              </c:pt>
              <c:pt idx="11">
                <c:v>13078889.71781612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479-4232-BDF3-43C5273D697F}"/>
            </c:ext>
          </c:extLst>
        </c:ser>
        <c:ser>
          <c:idx val="4"/>
          <c:order val="4"/>
          <c:tx>
            <c:v>GASTO EN CULTURA Y OCIO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tar"/>
            <c:size val="3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4839398.1941180006</c:v>
              </c:pt>
              <c:pt idx="1">
                <c:v>5206233.0497659985</c:v>
              </c:pt>
              <c:pt idx="2">
                <c:v>8593717.4530020002</c:v>
              </c:pt>
              <c:pt idx="3">
                <c:v>7308674.3071889989</c:v>
              </c:pt>
              <c:pt idx="4">
                <c:v>9615447.7828321364</c:v>
              </c:pt>
              <c:pt idx="5">
                <c:v>10173425.420790056</c:v>
              </c:pt>
              <c:pt idx="6">
                <c:v>9945569.2459667046</c:v>
              </c:pt>
              <c:pt idx="7">
                <c:v>14223672.982982667</c:v>
              </c:pt>
              <c:pt idx="8">
                <c:v>9557856.4465033337</c:v>
              </c:pt>
              <c:pt idx="9">
                <c:v>9028007.7289669868</c:v>
              </c:pt>
              <c:pt idx="10">
                <c:v>6239210.7775981659</c:v>
              </c:pt>
              <c:pt idx="11">
                <c:v>6311820.1383950273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479-4232-BDF3-43C5273D697F}"/>
            </c:ext>
          </c:extLst>
        </c:ser>
        <c:ser>
          <c:idx val="5"/>
          <c:order val="5"/>
          <c:tx>
            <c:v>GASTO EN COMPRAS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3779290.5231264997</c:v>
              </c:pt>
              <c:pt idx="1">
                <c:v>4286923.6340689994</c:v>
              </c:pt>
              <c:pt idx="2">
                <c:v>6929687.6385125006</c:v>
              </c:pt>
              <c:pt idx="3">
                <c:v>6590320.6939590015</c:v>
              </c:pt>
              <c:pt idx="4">
                <c:v>7282166.5240677511</c:v>
              </c:pt>
              <c:pt idx="5">
                <c:v>7206088.1666889256</c:v>
              </c:pt>
              <c:pt idx="6">
                <c:v>11847063.935913321</c:v>
              </c:pt>
              <c:pt idx="7">
                <c:v>16814675.528906792</c:v>
              </c:pt>
              <c:pt idx="8">
                <c:v>11473225.098157125</c:v>
              </c:pt>
              <c:pt idx="9">
                <c:v>10453867.015817514</c:v>
              </c:pt>
              <c:pt idx="10">
                <c:v>7190481.4776022341</c:v>
              </c:pt>
              <c:pt idx="11">
                <c:v>7155165.3261925532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479-4232-BDF3-43C5273D697F}"/>
            </c:ext>
          </c:extLst>
        </c:ser>
        <c:ser>
          <c:idx val="6"/>
          <c:order val="6"/>
          <c:tx>
            <c:v>OTROS GASTOS</c:v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1290030.3516919999</c:v>
              </c:pt>
              <c:pt idx="1">
                <c:v>1512052.4972610001</c:v>
              </c:pt>
              <c:pt idx="2">
                <c:v>2669023.3177389996</c:v>
              </c:pt>
              <c:pt idx="3">
                <c:v>2092249.400007</c:v>
              </c:pt>
              <c:pt idx="4">
                <c:v>6130314.747720887</c:v>
              </c:pt>
              <c:pt idx="5">
                <c:v>5865295.4191810694</c:v>
              </c:pt>
              <c:pt idx="6">
                <c:v>196886.41703301738</c:v>
              </c:pt>
              <c:pt idx="7">
                <c:v>403993.99512281694</c:v>
              </c:pt>
              <c:pt idx="8">
                <c:v>124374.60229866719</c:v>
              </c:pt>
              <c:pt idx="9">
                <c:v>68853.963691797078</c:v>
              </c:pt>
              <c:pt idx="10">
                <c:v>65435.028000335806</c:v>
              </c:pt>
              <c:pt idx="11">
                <c:v>47968.975636031668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479-4232-BDF3-43C5273D6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360168"/>
        <c:axId val="320360560"/>
      </c:lineChart>
      <c:catAx>
        <c:axId val="320360168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60560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320360560"/>
        <c:scaling>
          <c:orientation val="minMax"/>
          <c:max val="70000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60168"/>
        <c:crosses val="autoZero"/>
        <c:crossBetween val="midCat"/>
        <c:majorUnit val="5000000"/>
        <c:minorUnit val="14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MENSUAL DEL GASTO TURÍSTICO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57-49B2-87C6-105D72A6BC9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9057-49B2-87C6-105D72A6BC9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9057-49B2-87C6-105D72A6BC9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9057-49B2-87C6-105D72A6BC9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057-49B2-87C6-105D72A6BC9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9057-49B2-87C6-105D72A6BC9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9057-49B2-87C6-105D72A6BC9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9057-49B2-87C6-105D72A6BC9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9057-49B2-87C6-105D72A6BC9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9057-49B2-87C6-105D72A6BC9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057-49B2-87C6-105D72A6BC98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057-49B2-87C6-105D72A6BC98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57-49B2-87C6-105D72A6BC98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7-49B2-87C6-105D72A6BC98}"/>
                </c:ext>
              </c:extLst>
            </c:dLbl>
            <c:dLbl>
              <c:idx val="2"/>
              <c:layout>
                <c:manualLayout>
                  <c:x val="1.313772822192838E-2"/>
                  <c:y val="-6.621755560548486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57-49B2-87C6-105D72A6BC98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57-49B2-87C6-105D72A6BC98}"/>
                </c:ext>
              </c:extLst>
            </c:dLbl>
            <c:dLbl>
              <c:idx val="4"/>
              <c:layout>
                <c:manualLayout>
                  <c:x val="1.1929282424602672E-2"/>
                  <c:y val="-4.285833920565373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57-49B2-87C6-105D72A6BC98}"/>
                </c:ext>
              </c:extLst>
            </c:dLbl>
            <c:dLbl>
              <c:idx val="5"/>
              <c:layout>
                <c:manualLayout>
                  <c:x val="1.0552963898380563E-2"/>
                  <c:y val="9.206695466568626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57-49B2-87C6-105D72A6BC98}"/>
                </c:ext>
              </c:extLst>
            </c:dLbl>
            <c:dLbl>
              <c:idx val="6"/>
              <c:layout>
                <c:manualLayout>
                  <c:x val="-2.4246620115881745E-2"/>
                  <c:y val="3.852201354208162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57-49B2-87C6-105D72A6BC98}"/>
                </c:ext>
              </c:extLst>
            </c:dLbl>
            <c:dLbl>
              <c:idx val="7"/>
              <c:layout>
                <c:manualLayout>
                  <c:x val="3.0000891398009211E-2"/>
                  <c:y val="0.1032756314021059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57-49B2-87C6-105D72A6BC98}"/>
                </c:ext>
              </c:extLst>
            </c:dLbl>
            <c:dLbl>
              <c:idx val="8"/>
              <c:layout>
                <c:manualLayout>
                  <c:x val="-1.3798841182588034E-2"/>
                  <c:y val="-5.564590418415593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57-49B2-87C6-105D72A6BC98}"/>
                </c:ext>
              </c:extLst>
            </c:dLbl>
            <c:dLbl>
              <c:idx val="9"/>
              <c:layout>
                <c:manualLayout>
                  <c:x val="-2.0156687961174646E-2"/>
                  <c:y val="-3.434623201282721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57-49B2-87C6-105D72A6BC98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57-49B2-87C6-105D72A6BC9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8868613138686131"/>
                  <c:y val="0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57-49B2-87C6-105D72A6BC9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3.9112518047748214E-2</c:v>
              </c:pt>
              <c:pt idx="1">
                <c:v>4.3726216594972361E-2</c:v>
              </c:pt>
              <c:pt idx="2">
                <c:v>7.2000534770596883E-2</c:v>
              </c:pt>
              <c:pt idx="3">
                <c:v>6.2926212995448108E-2</c:v>
              </c:pt>
              <c:pt idx="4">
                <c:v>9.6095201202693187E-2</c:v>
              </c:pt>
              <c:pt idx="5">
                <c:v>9.5134994745977183E-2</c:v>
              </c:pt>
              <c:pt idx="6">
                <c:v>0.10446510376269369</c:v>
              </c:pt>
              <c:pt idx="7">
                <c:v>0.15306433956822738</c:v>
              </c:pt>
              <c:pt idx="8">
                <c:v>9.9206441075334703E-2</c:v>
              </c:pt>
              <c:pt idx="9">
                <c:v>9.7284825444888451E-2</c:v>
              </c:pt>
              <c:pt idx="10">
                <c:v>6.8159170881432918E-2</c:v>
              </c:pt>
              <c:pt idx="11">
                <c:v>6.8824440909987031E-2</c:v>
              </c:pt>
            </c:numLit>
          </c:val>
          <c:extLst>
            <c:ext xmlns:c16="http://schemas.microsoft.com/office/drawing/2014/chart" uri="{C3380CC4-5D6E-409C-BE32-E72D297353CC}">
              <c16:uniqueId val="{00000017-9057-49B2-87C6-105D72A6B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GASTO TURÍSTICO SEGÚN EL TIPO DE ALOJAMIENTO UTILIZADO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ALOJ. HOTELEROS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7"/>
              <c:pt idx="0">
                <c:v>GASTO EN ALOJAMIENTO</c:v>
              </c:pt>
              <c:pt idx="1">
                <c:v>GASTO EN RESTAURANTES</c:v>
              </c:pt>
              <c:pt idx="2">
                <c:v>GASTO EN ALIMENTACIÓN FUERA DE RESTAURANTES</c:v>
              </c:pt>
              <c:pt idx="3">
                <c:v>GASTO EN DESPLAZAMIENTOS / TRANSPORTE</c:v>
              </c:pt>
              <c:pt idx="4">
                <c:v>GASTO EN CULTURA Y OCIO</c:v>
              </c:pt>
              <c:pt idx="5">
                <c:v>GASTO EN COMPRAS</c:v>
              </c:pt>
              <c:pt idx="6">
                <c:v>OTROS GASTOS</c:v>
              </c:pt>
            </c:strLit>
          </c:cat>
          <c:val>
            <c:numLit>
              <c:formatCode>General</c:formatCode>
              <c:ptCount val="7"/>
              <c:pt idx="0">
                <c:v>356190515.12041378</c:v>
              </c:pt>
              <c:pt idx="1">
                <c:v>214780389.0136373</c:v>
              </c:pt>
              <c:pt idx="2">
                <c:v>35666387.904880017</c:v>
              </c:pt>
              <c:pt idx="3">
                <c:v>135659118.6643112</c:v>
              </c:pt>
              <c:pt idx="4">
                <c:v>82585293.974696532</c:v>
              </c:pt>
              <c:pt idx="5">
                <c:v>86989414.070020169</c:v>
              </c:pt>
              <c:pt idx="6">
                <c:v>18033376.883087687</c:v>
              </c:pt>
            </c:numLit>
          </c:val>
          <c:extLst>
            <c:ext xmlns:c16="http://schemas.microsoft.com/office/drawing/2014/chart" uri="{C3380CC4-5D6E-409C-BE32-E72D297353CC}">
              <c16:uniqueId val="{00000000-B2E8-4028-A91D-A5DF075A883A}"/>
            </c:ext>
          </c:extLst>
        </c:ser>
        <c:ser>
          <c:idx val="1"/>
          <c:order val="1"/>
          <c:tx>
            <c:v>CAMPAMENTOS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7"/>
              <c:pt idx="0">
                <c:v>GASTO EN ALOJAMIENTO</c:v>
              </c:pt>
              <c:pt idx="1">
                <c:v>GASTO EN RESTAURANTES</c:v>
              </c:pt>
              <c:pt idx="2">
                <c:v>GASTO EN ALIMENTACIÓN FUERA DE RESTAURANTES</c:v>
              </c:pt>
              <c:pt idx="3">
                <c:v>GASTO EN DESPLAZAMIENTOS / TRANSPORTE</c:v>
              </c:pt>
              <c:pt idx="4">
                <c:v>GASTO EN CULTURA Y OCIO</c:v>
              </c:pt>
              <c:pt idx="5">
                <c:v>GASTO EN COMPRAS</c:v>
              </c:pt>
              <c:pt idx="6">
                <c:v>OTROS GASTOS</c:v>
              </c:pt>
            </c:strLit>
          </c:cat>
          <c:val>
            <c:numLit>
              <c:formatCode>General</c:formatCode>
              <c:ptCount val="7"/>
              <c:pt idx="0">
                <c:v>10659967.855028495</c:v>
              </c:pt>
              <c:pt idx="1">
                <c:v>9284472.2718834896</c:v>
              </c:pt>
              <c:pt idx="2">
                <c:v>5922194.0073767025</c:v>
              </c:pt>
              <c:pt idx="3">
                <c:v>6932704.3109976593</c:v>
              </c:pt>
              <c:pt idx="4">
                <c:v>4241645.7511796886</c:v>
              </c:pt>
              <c:pt idx="5">
                <c:v>4144861.124135213</c:v>
              </c:pt>
              <c:pt idx="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2E8-4028-A91D-A5DF075A883A}"/>
            </c:ext>
          </c:extLst>
        </c:ser>
        <c:ser>
          <c:idx val="2"/>
          <c:order val="2"/>
          <c:tx>
            <c:v>ALOJ. TURISMO RURAL</c:v>
          </c:tx>
          <c:spPr>
            <a:solidFill>
              <a:srgbClr val="808080"/>
            </a:solidFill>
            <a:ln w="25400">
              <a:noFill/>
            </a:ln>
          </c:spPr>
          <c:invertIfNegative val="0"/>
          <c:cat>
            <c:strLit>
              <c:ptCount val="7"/>
              <c:pt idx="0">
                <c:v>GASTO EN ALOJAMIENTO</c:v>
              </c:pt>
              <c:pt idx="1">
                <c:v>GASTO EN RESTAURANTES</c:v>
              </c:pt>
              <c:pt idx="2">
                <c:v>GASTO EN ALIMENTACIÓN FUERA DE RESTAURANTES</c:v>
              </c:pt>
              <c:pt idx="3">
                <c:v>GASTO EN DESPLAZAMIENTOS / TRANSPORTE</c:v>
              </c:pt>
              <c:pt idx="4">
                <c:v>GASTO EN CULTURA Y OCIO</c:v>
              </c:pt>
              <c:pt idx="5">
                <c:v>GASTO EN COMPRAS</c:v>
              </c:pt>
              <c:pt idx="6">
                <c:v>OTROS GASTOS</c:v>
              </c:pt>
            </c:strLit>
          </c:cat>
          <c:val>
            <c:numLit>
              <c:formatCode>General</c:formatCode>
              <c:ptCount val="7"/>
              <c:pt idx="0">
                <c:v>63024789.059417062</c:v>
              </c:pt>
              <c:pt idx="1">
                <c:v>39072195.811841168</c:v>
              </c:pt>
              <c:pt idx="2">
                <c:v>14153718.988596929</c:v>
              </c:pt>
              <c:pt idx="3">
                <c:v>31972079.369956192</c:v>
              </c:pt>
              <c:pt idx="4">
                <c:v>14216093.802233871</c:v>
              </c:pt>
              <c:pt idx="5">
                <c:v>9874680.3688578289</c:v>
              </c:pt>
              <c:pt idx="6">
                <c:v>2433101.8322959342</c:v>
              </c:pt>
            </c:numLit>
          </c:val>
          <c:extLst>
            <c:ext xmlns:c16="http://schemas.microsoft.com/office/drawing/2014/chart" uri="{C3380CC4-5D6E-409C-BE32-E72D297353CC}">
              <c16:uniqueId val="{00000002-B2E8-4028-A91D-A5DF075A8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0361736"/>
        <c:axId val="320362128"/>
      </c:barChart>
      <c:catAx>
        <c:axId val="320361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621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0362128"/>
        <c:scaling>
          <c:orientation val="minMax"/>
          <c:max val="350000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61736"/>
        <c:crosses val="autoZero"/>
        <c:crossBetween val="between"/>
        <c:majorUnit val="50000000"/>
        <c:minorUnit val="1000000"/>
      </c:valAx>
      <c:spPr>
        <a:noFill/>
        <a:ln w="25400">
          <a:noFill/>
        </a:ln>
      </c:spPr>
    </c:plotArea>
    <c:legend>
      <c:legendPos val="t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755" b="1" i="0" u="none" strike="noStrike" baseline="0">
                <a:solidFill>
                  <a:srgbClr val="80808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GASTO EN ALOJAMIENTOS HOTELEROS</a:t>
            </a:r>
          </a:p>
        </c:rich>
      </c:tx>
      <c:layout>
        <c:manualLayout>
          <c:xMode val="edge"/>
          <c:yMode val="edge"/>
          <c:x val="0.32876730305972024"/>
          <c:y val="4.029304029304029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ALOJAMIENTO</c:v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14113339.923602501</c:v>
              </c:pt>
              <c:pt idx="1">
                <c:v>15306013.539667998</c:v>
              </c:pt>
              <c:pt idx="2">
                <c:v>23678504.545362003</c:v>
              </c:pt>
              <c:pt idx="3">
                <c:v>21320626.657753501</c:v>
              </c:pt>
              <c:pt idx="4">
                <c:v>34369627.147639662</c:v>
              </c:pt>
              <c:pt idx="5">
                <c:v>33642570.83665096</c:v>
              </c:pt>
              <c:pt idx="6">
                <c:v>36579322.183931194</c:v>
              </c:pt>
              <c:pt idx="7">
                <c:v>49622587.381478384</c:v>
              </c:pt>
              <c:pt idx="8">
                <c:v>38375990.282560796</c:v>
              </c:pt>
              <c:pt idx="9">
                <c:v>37958245.071054205</c:v>
              </c:pt>
              <c:pt idx="10">
                <c:v>26211902.849568442</c:v>
              </c:pt>
              <c:pt idx="11">
                <c:v>25011784.701144241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D82-4D1C-ADE7-D928DDA06A60}"/>
            </c:ext>
          </c:extLst>
        </c:ser>
        <c:ser>
          <c:idx val="1"/>
          <c:order val="1"/>
          <c:tx>
            <c:v>RESTAURANTES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9106242.2550030015</c:v>
              </c:pt>
              <c:pt idx="1">
                <c:v>10129461.124857001</c:v>
              </c:pt>
              <c:pt idx="2">
                <c:v>15776323.124334</c:v>
              </c:pt>
              <c:pt idx="3">
                <c:v>14286153.010459999</c:v>
              </c:pt>
              <c:pt idx="4">
                <c:v>20095385.460652992</c:v>
              </c:pt>
              <c:pt idx="5">
                <c:v>19969388.010972988</c:v>
              </c:pt>
              <c:pt idx="6">
                <c:v>21596650.651431151</c:v>
              </c:pt>
              <c:pt idx="7">
                <c:v>29331516.322797518</c:v>
              </c:pt>
              <c:pt idx="8">
                <c:v>22984629.190601259</c:v>
              </c:pt>
              <c:pt idx="9">
                <c:v>21024930.11102831</c:v>
              </c:pt>
              <c:pt idx="10">
                <c:v>15713090.536101123</c:v>
              </c:pt>
              <c:pt idx="11">
                <c:v>14766619.21539796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82-4D1C-ADE7-D928DDA06A60}"/>
            </c:ext>
          </c:extLst>
        </c:ser>
        <c:ser>
          <c:idx val="2"/>
          <c:order val="2"/>
          <c:tx>
            <c:v>ALIMENTACIÓN FUERA DE RESTAURANTES</c:v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1605147.3859999999</c:v>
              </c:pt>
              <c:pt idx="1">
                <c:v>1651260.7490369999</c:v>
              </c:pt>
              <c:pt idx="2">
                <c:v>2707651.0592809999</c:v>
              </c:pt>
              <c:pt idx="3">
                <c:v>2076340.1582730003</c:v>
              </c:pt>
              <c:pt idx="4">
                <c:v>3411506.3319558548</c:v>
              </c:pt>
              <c:pt idx="5">
                <c:v>3134184.6833766676</c:v>
              </c:pt>
              <c:pt idx="6">
                <c:v>4220473.0741553977</c:v>
              </c:pt>
              <c:pt idx="7">
                <c:v>5719738.5254114484</c:v>
              </c:pt>
              <c:pt idx="8">
                <c:v>4649726.6789076664</c:v>
              </c:pt>
              <c:pt idx="9">
                <c:v>2644962.4894324737</c:v>
              </c:pt>
              <c:pt idx="10">
                <c:v>1928737.792279599</c:v>
              </c:pt>
              <c:pt idx="11">
                <c:v>1916658.9767699079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D82-4D1C-ADE7-D928DDA06A60}"/>
            </c:ext>
          </c:extLst>
        </c:ser>
        <c:ser>
          <c:idx val="3"/>
          <c:order val="3"/>
          <c:tx>
            <c:v>DESPLAZAMIENTOS/TRANSPORTE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5467999.5096225003</c:v>
              </c:pt>
              <c:pt idx="1">
                <c:v>5898055.7326769996</c:v>
              </c:pt>
              <c:pt idx="2">
                <c:v>9218751.359313</c:v>
              </c:pt>
              <c:pt idx="3">
                <c:v>8329838.9642115002</c:v>
              </c:pt>
              <c:pt idx="4">
                <c:v>14370261.625723979</c:v>
              </c:pt>
              <c:pt idx="5">
                <c:v>13825658.677760009</c:v>
              </c:pt>
              <c:pt idx="6">
                <c:v>12889943.226241671</c:v>
              </c:pt>
              <c:pt idx="7">
                <c:v>17537274.603104677</c:v>
              </c:pt>
              <c:pt idx="8">
                <c:v>13599902.792002246</c:v>
              </c:pt>
              <c:pt idx="9">
                <c:v>14418145.299863817</c:v>
              </c:pt>
              <c:pt idx="10">
                <c:v>10404020.885998419</c:v>
              </c:pt>
              <c:pt idx="11">
                <c:v>9699265.9877923951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D82-4D1C-ADE7-D928DDA06A60}"/>
            </c:ext>
          </c:extLst>
        </c:ser>
        <c:ser>
          <c:idx val="4"/>
          <c:order val="4"/>
          <c:tx>
            <c:v>CULTURA Y OCIO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4479320.6687639998</c:v>
              </c:pt>
              <c:pt idx="1">
                <c:v>4751678.6406530002</c:v>
              </c:pt>
              <c:pt idx="2">
                <c:v>7472923.1606010003</c:v>
              </c:pt>
              <c:pt idx="3">
                <c:v>6440806.860781</c:v>
              </c:pt>
              <c:pt idx="4">
                <c:v>7899325.1410441371</c:v>
              </c:pt>
              <c:pt idx="5">
                <c:v>8137557.6748890579</c:v>
              </c:pt>
              <c:pt idx="6">
                <c:v>7968943.0004226631</c:v>
              </c:pt>
              <c:pt idx="7">
                <c:v>10509896.01739211</c:v>
              </c:pt>
              <c:pt idx="8">
                <c:v>8518783.0726645757</c:v>
              </c:pt>
              <c:pt idx="9">
                <c:v>7061796.9845638275</c:v>
              </c:pt>
              <c:pt idx="10">
                <c:v>4867482.0922938222</c:v>
              </c:pt>
              <c:pt idx="11">
                <c:v>4476780.6606273288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D82-4D1C-ADE7-D928DDA06A60}"/>
            </c:ext>
          </c:extLst>
        </c:ser>
        <c:ser>
          <c:idx val="5"/>
          <c:order val="5"/>
          <c:tx>
            <c:v>GASTO EN COMPRAS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3265604.7815065002</c:v>
              </c:pt>
              <c:pt idx="1">
                <c:v>3614401.9538300005</c:v>
              </c:pt>
              <c:pt idx="2">
                <c:v>5532903.5386095</c:v>
              </c:pt>
              <c:pt idx="3">
                <c:v>5392910.963761</c:v>
              </c:pt>
              <c:pt idx="4">
                <c:v>6433220.3900867514</c:v>
              </c:pt>
              <c:pt idx="5">
                <c:v>6359454.7926789271</c:v>
              </c:pt>
              <c:pt idx="6">
                <c:v>10024497.954243686</c:v>
              </c:pt>
              <c:pt idx="7">
                <c:v>13755507.688523032</c:v>
              </c:pt>
              <c:pt idx="8">
                <c:v>10755155.648204641</c:v>
              </c:pt>
              <c:pt idx="9">
                <c:v>9258984.3744534962</c:v>
              </c:pt>
              <c:pt idx="10">
                <c:v>6452905.2731732251</c:v>
              </c:pt>
              <c:pt idx="11">
                <c:v>6143866.7109494153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82-4D1C-ADE7-D928DDA06A60}"/>
            </c:ext>
          </c:extLst>
        </c:ser>
        <c:ser>
          <c:idx val="6"/>
          <c:order val="6"/>
          <c:tx>
            <c:v>OTROS GASTOS</c:v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1096559.0883190001</c:v>
              </c:pt>
              <c:pt idx="1">
                <c:v>1231748.5284149998</c:v>
              </c:pt>
              <c:pt idx="2">
                <c:v>1833801.245746</c:v>
              </c:pt>
              <c:pt idx="3">
                <c:v>1511024.6967829999</c:v>
              </c:pt>
              <c:pt idx="4">
                <c:v>6121340.6736308858</c:v>
              </c:pt>
              <c:pt idx="5">
                <c:v>5857505.4274790687</c:v>
              </c:pt>
              <c:pt idx="6">
                <c:v>54935.666277210876</c:v>
              </c:pt>
              <c:pt idx="7">
                <c:v>89936.246375858551</c:v>
              </c:pt>
              <c:pt idx="8">
                <c:v>54267.342733497884</c:v>
              </c:pt>
              <c:pt idx="9">
                <c:v>68853.963691797078</c:v>
              </c:pt>
              <c:pt idx="10">
                <c:v>65435.028000335806</c:v>
              </c:pt>
              <c:pt idx="11">
                <c:v>47968.975636031668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D82-4D1C-ADE7-D928DDA06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362912"/>
        <c:axId val="320363304"/>
      </c:lineChart>
      <c:catAx>
        <c:axId val="320362912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63304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320363304"/>
        <c:scaling>
          <c:orientation val="minMax"/>
          <c:max val="5500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62912"/>
        <c:crosses val="autoZero"/>
        <c:crossBetween val="midCat"/>
        <c:majorUnit val="5000000"/>
        <c:minorUnit val="1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GASTO EN ALOJAMIENTOS HOTELEROS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ALOJAMIENTO</c:v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14113339.923602501</c:v>
              </c:pt>
              <c:pt idx="1">
                <c:v>15306013.539667998</c:v>
              </c:pt>
              <c:pt idx="2">
                <c:v>23678504.545362003</c:v>
              </c:pt>
              <c:pt idx="3">
                <c:v>21320626.657753501</c:v>
              </c:pt>
              <c:pt idx="4">
                <c:v>34369627.147639662</c:v>
              </c:pt>
              <c:pt idx="5">
                <c:v>33642570.83665096</c:v>
              </c:pt>
              <c:pt idx="6">
                <c:v>36579322.183931194</c:v>
              </c:pt>
              <c:pt idx="7">
                <c:v>49622587.381478384</c:v>
              </c:pt>
              <c:pt idx="8">
                <c:v>38375990.282560796</c:v>
              </c:pt>
              <c:pt idx="9">
                <c:v>37958245.071054205</c:v>
              </c:pt>
              <c:pt idx="10">
                <c:v>26211902.849568442</c:v>
              </c:pt>
              <c:pt idx="11">
                <c:v>25011784.701144241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30C-48A3-9E46-A130815AC8D5}"/>
            </c:ext>
          </c:extLst>
        </c:ser>
        <c:ser>
          <c:idx val="1"/>
          <c:order val="1"/>
          <c:tx>
            <c:v>RESTAURANTES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9106242.2550030015</c:v>
              </c:pt>
              <c:pt idx="1">
                <c:v>10129461.124857001</c:v>
              </c:pt>
              <c:pt idx="2">
                <c:v>15776323.124334</c:v>
              </c:pt>
              <c:pt idx="3">
                <c:v>14286153.010459999</c:v>
              </c:pt>
              <c:pt idx="4">
                <c:v>20095385.460652992</c:v>
              </c:pt>
              <c:pt idx="5">
                <c:v>19969388.010972988</c:v>
              </c:pt>
              <c:pt idx="6">
                <c:v>21596650.651431151</c:v>
              </c:pt>
              <c:pt idx="7">
                <c:v>29331516.322797518</c:v>
              </c:pt>
              <c:pt idx="8">
                <c:v>22984629.190601259</c:v>
              </c:pt>
              <c:pt idx="9">
                <c:v>21024930.11102831</c:v>
              </c:pt>
              <c:pt idx="10">
                <c:v>15713090.536101123</c:v>
              </c:pt>
              <c:pt idx="11">
                <c:v>14766619.21539796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30C-48A3-9E46-A130815AC8D5}"/>
            </c:ext>
          </c:extLst>
        </c:ser>
        <c:ser>
          <c:idx val="2"/>
          <c:order val="2"/>
          <c:tx>
            <c:v>ALIMENTACIÓN FUERA DE RESTAURANTES</c:v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1605147.3859999999</c:v>
              </c:pt>
              <c:pt idx="1">
                <c:v>1651260.7490369999</c:v>
              </c:pt>
              <c:pt idx="2">
                <c:v>2707651.0592809999</c:v>
              </c:pt>
              <c:pt idx="3">
                <c:v>2076340.1582730003</c:v>
              </c:pt>
              <c:pt idx="4">
                <c:v>3411506.3319558548</c:v>
              </c:pt>
              <c:pt idx="5">
                <c:v>3134184.6833766676</c:v>
              </c:pt>
              <c:pt idx="6">
                <c:v>4220473.0741553977</c:v>
              </c:pt>
              <c:pt idx="7">
                <c:v>5719738.5254114484</c:v>
              </c:pt>
              <c:pt idx="8">
                <c:v>4649726.6789076664</c:v>
              </c:pt>
              <c:pt idx="9">
                <c:v>2644962.4894324737</c:v>
              </c:pt>
              <c:pt idx="10">
                <c:v>1928737.792279599</c:v>
              </c:pt>
              <c:pt idx="11">
                <c:v>1916658.9767699079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30C-48A3-9E46-A130815AC8D5}"/>
            </c:ext>
          </c:extLst>
        </c:ser>
        <c:ser>
          <c:idx val="3"/>
          <c:order val="3"/>
          <c:tx>
            <c:v>DESPLAZAMIENTOS/TRANSPORTE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5467999.5096225003</c:v>
              </c:pt>
              <c:pt idx="1">
                <c:v>5898055.7326769996</c:v>
              </c:pt>
              <c:pt idx="2">
                <c:v>9218751.359313</c:v>
              </c:pt>
              <c:pt idx="3">
                <c:v>8329838.9642115002</c:v>
              </c:pt>
              <c:pt idx="4">
                <c:v>14370261.625723979</c:v>
              </c:pt>
              <c:pt idx="5">
                <c:v>13825658.677760009</c:v>
              </c:pt>
              <c:pt idx="6">
                <c:v>12889943.226241671</c:v>
              </c:pt>
              <c:pt idx="7">
                <c:v>17537274.603104677</c:v>
              </c:pt>
              <c:pt idx="8">
                <c:v>13599902.792002246</c:v>
              </c:pt>
              <c:pt idx="9">
                <c:v>14418145.299863817</c:v>
              </c:pt>
              <c:pt idx="10">
                <c:v>10404020.885998419</c:v>
              </c:pt>
              <c:pt idx="11">
                <c:v>9699265.9877923951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30C-48A3-9E46-A130815AC8D5}"/>
            </c:ext>
          </c:extLst>
        </c:ser>
        <c:ser>
          <c:idx val="4"/>
          <c:order val="4"/>
          <c:tx>
            <c:v>CULTURA Y OCIO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4479320.6687639998</c:v>
              </c:pt>
              <c:pt idx="1">
                <c:v>4751678.6406530002</c:v>
              </c:pt>
              <c:pt idx="2">
                <c:v>7472923.1606010003</c:v>
              </c:pt>
              <c:pt idx="3">
                <c:v>6440806.860781</c:v>
              </c:pt>
              <c:pt idx="4">
                <c:v>7899325.1410441371</c:v>
              </c:pt>
              <c:pt idx="5">
                <c:v>8137557.6748890579</c:v>
              </c:pt>
              <c:pt idx="6">
                <c:v>7968943.0004226631</c:v>
              </c:pt>
              <c:pt idx="7">
                <c:v>10509896.01739211</c:v>
              </c:pt>
              <c:pt idx="8">
                <c:v>8518783.0726645757</c:v>
              </c:pt>
              <c:pt idx="9">
                <c:v>7061796.9845638275</c:v>
              </c:pt>
              <c:pt idx="10">
                <c:v>4867482.0922938222</c:v>
              </c:pt>
              <c:pt idx="11">
                <c:v>4476780.6606273288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30C-48A3-9E46-A130815AC8D5}"/>
            </c:ext>
          </c:extLst>
        </c:ser>
        <c:ser>
          <c:idx val="5"/>
          <c:order val="5"/>
          <c:tx>
            <c:v>GASTO EN COMPRAS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3265604.7815065002</c:v>
              </c:pt>
              <c:pt idx="1">
                <c:v>3614401.9538300005</c:v>
              </c:pt>
              <c:pt idx="2">
                <c:v>5532903.5386095</c:v>
              </c:pt>
              <c:pt idx="3">
                <c:v>5392910.963761</c:v>
              </c:pt>
              <c:pt idx="4">
                <c:v>6433220.3900867514</c:v>
              </c:pt>
              <c:pt idx="5">
                <c:v>6359454.7926789271</c:v>
              </c:pt>
              <c:pt idx="6">
                <c:v>10024497.954243686</c:v>
              </c:pt>
              <c:pt idx="7">
                <c:v>13755507.688523032</c:v>
              </c:pt>
              <c:pt idx="8">
                <c:v>10755155.648204641</c:v>
              </c:pt>
              <c:pt idx="9">
                <c:v>9258984.3744534962</c:v>
              </c:pt>
              <c:pt idx="10">
                <c:v>6452905.2731732251</c:v>
              </c:pt>
              <c:pt idx="11">
                <c:v>6143866.7109494153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30C-48A3-9E46-A130815AC8D5}"/>
            </c:ext>
          </c:extLst>
        </c:ser>
        <c:ser>
          <c:idx val="6"/>
          <c:order val="6"/>
          <c:tx>
            <c:v>OTROS GASTOS</c:v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1096559.0883190001</c:v>
              </c:pt>
              <c:pt idx="1">
                <c:v>1231748.5284149998</c:v>
              </c:pt>
              <c:pt idx="2">
                <c:v>1833801.245746</c:v>
              </c:pt>
              <c:pt idx="3">
                <c:v>1511024.6967829999</c:v>
              </c:pt>
              <c:pt idx="4">
                <c:v>6121340.6736308858</c:v>
              </c:pt>
              <c:pt idx="5">
                <c:v>5857505.4274790687</c:v>
              </c:pt>
              <c:pt idx="6">
                <c:v>54935.666277210876</c:v>
              </c:pt>
              <c:pt idx="7">
                <c:v>89936.246375858551</c:v>
              </c:pt>
              <c:pt idx="8">
                <c:v>54267.342733497884</c:v>
              </c:pt>
              <c:pt idx="9">
                <c:v>68853.963691797078</c:v>
              </c:pt>
              <c:pt idx="10">
                <c:v>65435.028000335806</c:v>
              </c:pt>
              <c:pt idx="11">
                <c:v>47968.975636031668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E30C-48A3-9E46-A130815AC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364088"/>
        <c:axId val="321718544"/>
      </c:lineChart>
      <c:catAx>
        <c:axId val="320364088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18544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321718544"/>
        <c:scaling>
          <c:orientation val="minMax"/>
          <c:max val="5500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0364088"/>
        <c:crosses val="autoZero"/>
        <c:crossBetween val="midCat"/>
        <c:majorUnit val="5000000"/>
        <c:minorUnit val="1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GASTO EN ALOJAMIENTOS HOTELEROS</a:t>
            </a:r>
          </a:p>
        </c:rich>
      </c:tx>
      <c:layout>
        <c:manualLayout>
          <c:xMode val="edge"/>
          <c:yMode val="edge"/>
          <c:x val="0.32876730305972024"/>
          <c:y val="4.029304029304029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ALOJAMIENTO</c:v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14113339.923602501</c:v>
              </c:pt>
              <c:pt idx="1">
                <c:v>15306013.539667998</c:v>
              </c:pt>
              <c:pt idx="2">
                <c:v>23678504.545362003</c:v>
              </c:pt>
              <c:pt idx="3">
                <c:v>21320626.657753501</c:v>
              </c:pt>
              <c:pt idx="4">
                <c:v>34369627.147639662</c:v>
              </c:pt>
              <c:pt idx="5">
                <c:v>33642570.83665096</c:v>
              </c:pt>
              <c:pt idx="6">
                <c:v>36579322.183931194</c:v>
              </c:pt>
              <c:pt idx="7">
                <c:v>49622587.381478384</c:v>
              </c:pt>
              <c:pt idx="8">
                <c:v>38375990.282560796</c:v>
              </c:pt>
              <c:pt idx="9">
                <c:v>37958245.071054205</c:v>
              </c:pt>
              <c:pt idx="10">
                <c:v>26211902.849568442</c:v>
              </c:pt>
              <c:pt idx="11">
                <c:v>25011784.701144241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2B2-4B5D-B156-99AF7B001643}"/>
            </c:ext>
          </c:extLst>
        </c:ser>
        <c:ser>
          <c:idx val="1"/>
          <c:order val="1"/>
          <c:tx>
            <c:v>RESTAURANTES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9106242.2550030015</c:v>
              </c:pt>
              <c:pt idx="1">
                <c:v>10129461.124857001</c:v>
              </c:pt>
              <c:pt idx="2">
                <c:v>15776323.124334</c:v>
              </c:pt>
              <c:pt idx="3">
                <c:v>14286153.010459999</c:v>
              </c:pt>
              <c:pt idx="4">
                <c:v>20095385.460652992</c:v>
              </c:pt>
              <c:pt idx="5">
                <c:v>19969388.010972988</c:v>
              </c:pt>
              <c:pt idx="6">
                <c:v>21596650.651431151</c:v>
              </c:pt>
              <c:pt idx="7">
                <c:v>29331516.322797518</c:v>
              </c:pt>
              <c:pt idx="8">
                <c:v>22984629.190601259</c:v>
              </c:pt>
              <c:pt idx="9">
                <c:v>21024930.11102831</c:v>
              </c:pt>
              <c:pt idx="10">
                <c:v>15713090.536101123</c:v>
              </c:pt>
              <c:pt idx="11">
                <c:v>14766619.21539796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2B2-4B5D-B156-99AF7B001643}"/>
            </c:ext>
          </c:extLst>
        </c:ser>
        <c:ser>
          <c:idx val="2"/>
          <c:order val="2"/>
          <c:tx>
            <c:v>ALIMENTACIÓN FUERA DE RESTAURANTES</c:v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1605147.3859999999</c:v>
              </c:pt>
              <c:pt idx="1">
                <c:v>1651260.7490369999</c:v>
              </c:pt>
              <c:pt idx="2">
                <c:v>2707651.0592809999</c:v>
              </c:pt>
              <c:pt idx="3">
                <c:v>2076340.1582730003</c:v>
              </c:pt>
              <c:pt idx="4">
                <c:v>3411506.3319558548</c:v>
              </c:pt>
              <c:pt idx="5">
                <c:v>3134184.6833766676</c:v>
              </c:pt>
              <c:pt idx="6">
                <c:v>4220473.0741553977</c:v>
              </c:pt>
              <c:pt idx="7">
                <c:v>5719738.5254114484</c:v>
              </c:pt>
              <c:pt idx="8">
                <c:v>4649726.6789076664</c:v>
              </c:pt>
              <c:pt idx="9">
                <c:v>2644962.4894324737</c:v>
              </c:pt>
              <c:pt idx="10">
                <c:v>1928737.792279599</c:v>
              </c:pt>
              <c:pt idx="11">
                <c:v>1916658.9767699079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2B2-4B5D-B156-99AF7B001643}"/>
            </c:ext>
          </c:extLst>
        </c:ser>
        <c:ser>
          <c:idx val="3"/>
          <c:order val="3"/>
          <c:tx>
            <c:v>DESPLAZAMIENTOS/TRANSPORTE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5467999.5096225003</c:v>
              </c:pt>
              <c:pt idx="1">
                <c:v>5898055.7326769996</c:v>
              </c:pt>
              <c:pt idx="2">
                <c:v>9218751.359313</c:v>
              </c:pt>
              <c:pt idx="3">
                <c:v>8329838.9642115002</c:v>
              </c:pt>
              <c:pt idx="4">
                <c:v>14370261.625723979</c:v>
              </c:pt>
              <c:pt idx="5">
                <c:v>13825658.677760009</c:v>
              </c:pt>
              <c:pt idx="6">
                <c:v>12889943.226241671</c:v>
              </c:pt>
              <c:pt idx="7">
                <c:v>17537274.603104677</c:v>
              </c:pt>
              <c:pt idx="8">
                <c:v>13599902.792002246</c:v>
              </c:pt>
              <c:pt idx="9">
                <c:v>14418145.299863817</c:v>
              </c:pt>
              <c:pt idx="10">
                <c:v>10404020.885998419</c:v>
              </c:pt>
              <c:pt idx="11">
                <c:v>9699265.9877923951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2B2-4B5D-B156-99AF7B001643}"/>
            </c:ext>
          </c:extLst>
        </c:ser>
        <c:ser>
          <c:idx val="4"/>
          <c:order val="4"/>
          <c:tx>
            <c:v>CULTURA Y OCIO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4479320.6687639998</c:v>
              </c:pt>
              <c:pt idx="1">
                <c:v>4751678.6406530002</c:v>
              </c:pt>
              <c:pt idx="2">
                <c:v>7472923.1606010003</c:v>
              </c:pt>
              <c:pt idx="3">
                <c:v>6440806.860781</c:v>
              </c:pt>
              <c:pt idx="4">
                <c:v>7899325.1410441371</c:v>
              </c:pt>
              <c:pt idx="5">
                <c:v>8137557.6748890579</c:v>
              </c:pt>
              <c:pt idx="6">
                <c:v>7968943.0004226631</c:v>
              </c:pt>
              <c:pt idx="7">
                <c:v>10509896.01739211</c:v>
              </c:pt>
              <c:pt idx="8">
                <c:v>8518783.0726645757</c:v>
              </c:pt>
              <c:pt idx="9">
                <c:v>7061796.9845638275</c:v>
              </c:pt>
              <c:pt idx="10">
                <c:v>4867482.0922938222</c:v>
              </c:pt>
              <c:pt idx="11">
                <c:v>4476780.6606273288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2B2-4B5D-B156-99AF7B001643}"/>
            </c:ext>
          </c:extLst>
        </c:ser>
        <c:ser>
          <c:idx val="5"/>
          <c:order val="5"/>
          <c:tx>
            <c:v>GASTO EN COMPRAS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3265604.7815065002</c:v>
              </c:pt>
              <c:pt idx="1">
                <c:v>3614401.9538300005</c:v>
              </c:pt>
              <c:pt idx="2">
                <c:v>5532903.5386095</c:v>
              </c:pt>
              <c:pt idx="3">
                <c:v>5392910.963761</c:v>
              </c:pt>
              <c:pt idx="4">
                <c:v>6433220.3900867514</c:v>
              </c:pt>
              <c:pt idx="5">
                <c:v>6359454.7926789271</c:v>
              </c:pt>
              <c:pt idx="6">
                <c:v>10024497.954243686</c:v>
              </c:pt>
              <c:pt idx="7">
                <c:v>13755507.688523032</c:v>
              </c:pt>
              <c:pt idx="8">
                <c:v>10755155.648204641</c:v>
              </c:pt>
              <c:pt idx="9">
                <c:v>9258984.3744534962</c:v>
              </c:pt>
              <c:pt idx="10">
                <c:v>6452905.2731732251</c:v>
              </c:pt>
              <c:pt idx="11">
                <c:v>6143866.7109494153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2B2-4B5D-B156-99AF7B001643}"/>
            </c:ext>
          </c:extLst>
        </c:ser>
        <c:ser>
          <c:idx val="6"/>
          <c:order val="6"/>
          <c:tx>
            <c:v>OTROS GASTOS</c:v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1096559.0883190001</c:v>
              </c:pt>
              <c:pt idx="1">
                <c:v>1231748.5284149998</c:v>
              </c:pt>
              <c:pt idx="2">
                <c:v>1833801.245746</c:v>
              </c:pt>
              <c:pt idx="3">
                <c:v>1511024.6967829999</c:v>
              </c:pt>
              <c:pt idx="4">
                <c:v>6121340.6736308858</c:v>
              </c:pt>
              <c:pt idx="5">
                <c:v>5857505.4274790687</c:v>
              </c:pt>
              <c:pt idx="6">
                <c:v>54935.666277210876</c:v>
              </c:pt>
              <c:pt idx="7">
                <c:v>89936.246375858551</c:v>
              </c:pt>
              <c:pt idx="8">
                <c:v>54267.342733497884</c:v>
              </c:pt>
              <c:pt idx="9">
                <c:v>68853.963691797078</c:v>
              </c:pt>
              <c:pt idx="10">
                <c:v>65435.028000335806</c:v>
              </c:pt>
              <c:pt idx="11">
                <c:v>47968.975636031668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2B2-4B5D-B156-99AF7B001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719328"/>
        <c:axId val="321719720"/>
      </c:lineChart>
      <c:catAx>
        <c:axId val="321719328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19720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321719720"/>
        <c:scaling>
          <c:orientation val="minMax"/>
          <c:max val="5500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19328"/>
        <c:crosses val="autoZero"/>
        <c:crossBetween val="midCat"/>
        <c:majorUnit val="5000000"/>
        <c:minorUnit val="1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DEL GASTO SEGÚN EL TIPO DE ALOJAMIENTO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E6-4287-B9FD-E67CB6CE3B2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E6-4287-B9FD-E67CB6CE3B27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E6-4287-B9FD-E67CB6CE3B27}"/>
              </c:ext>
            </c:extLst>
          </c:dPt>
          <c:dLbls>
            <c:dLbl>
              <c:idx val="0"/>
              <c:layout>
                <c:manualLayout>
                  <c:x val="0.10631035735917627"/>
                  <c:y val="-6.6951825164781154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ALOJ. HOTEL.
81%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CE6-4287-B9FD-E67CB6CE3B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CAMP.
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CE6-4287-B9FD-E67CB6CE3B2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FF"/>
                        </a:solidFill>
                        <a:latin typeface="Verdana"/>
                        <a:ea typeface="Verdana"/>
                        <a:cs typeface="Verdana"/>
                      </a:defRPr>
                    </a:pPr>
                    <a:r>
                      <a:rPr lang="es-ES"/>
                      <a:t>ALOJ. T. RURAL
15%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CE6-4287-B9FD-E67CB6CE3B2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1076923076923073"/>
                  <c:y val="0.3914743499967826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E6-4287-B9FD-E67CB6CE3B2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3076923076923075"/>
                  <c:y val="0.5503896801934963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E6-4287-B9FD-E67CB6CE3B2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938461538461538"/>
                  <c:y val="0.7596927980135583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E6-4287-B9FD-E67CB6CE3B2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646153846153846"/>
                  <c:y val="0.8217085366269101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E6-4287-B9FD-E67CB6CE3B27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2307692307692309"/>
                  <c:y val="0.8255845202902445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E6-4287-B9FD-E67CB6CE3B2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06"/>
                  <c:y val="0.5697695985101687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E6-4287-B9FD-E67CB6CE3B27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8769230769230769"/>
                  <c:y val="0.2635668891067447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E6-4287-B9FD-E67CB6CE3B27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29538461538461541"/>
                  <c:y val="0.2480629544534068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E6-4287-B9FD-E67CB6CE3B2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ALOJ. HOTELEROS</c:v>
              </c:pt>
              <c:pt idx="1">
                <c:v>CAMPAMENTOS</c:v>
              </c:pt>
              <c:pt idx="2">
                <c:v>ALOJ. TURISMO RURAL</c:v>
              </c:pt>
            </c:strLit>
          </c:cat>
          <c:val>
            <c:numLit>
              <c:formatCode>General</c:formatCode>
              <c:ptCount val="3"/>
              <c:pt idx="0">
                <c:v>0.81155041727665822</c:v>
              </c:pt>
              <c:pt idx="1">
                <c:v>3.5943895435351737E-2</c:v>
              </c:pt>
              <c:pt idx="2">
                <c:v>0.15250568728799019</c:v>
              </c:pt>
            </c:numLit>
          </c:val>
          <c:extLst>
            <c:ext xmlns:c16="http://schemas.microsoft.com/office/drawing/2014/chart" uri="{C3380CC4-5D6E-409C-BE32-E72D297353CC}">
              <c16:uniqueId val="{0000000E-4CE6-4287-B9FD-E67CB6CE3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GASTO EN CAMPAMENTOS DE TURISMO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ALOJAMIENTO</c:v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41989.316518</c:v>
              </c:pt>
              <c:pt idx="1">
                <c:v>41204.846791000004</c:v>
              </c:pt>
              <c:pt idx="2">
                <c:v>301967.71103899996</c:v>
              </c:pt>
              <c:pt idx="3">
                <c:v>216313.40014800002</c:v>
              </c:pt>
              <c:pt idx="4">
                <c:v>878765.68682399986</c:v>
              </c:pt>
              <c:pt idx="5">
                <c:v>1432867.660873</c:v>
              </c:pt>
              <c:pt idx="6">
                <c:v>2361000.2988330736</c:v>
              </c:pt>
              <c:pt idx="7">
                <c:v>4090788.5889991438</c:v>
              </c:pt>
              <c:pt idx="8">
                <c:v>766914.96274925023</c:v>
              </c:pt>
              <c:pt idx="9">
                <c:v>357620.35290592373</c:v>
              </c:pt>
              <c:pt idx="10">
                <c:v>97073.253064955585</c:v>
              </c:pt>
              <c:pt idx="11">
                <c:v>73461.776283149215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B46-4365-BBEC-B8FC6F4BD93F}"/>
            </c:ext>
          </c:extLst>
        </c:ser>
        <c:ser>
          <c:idx val="1"/>
          <c:order val="1"/>
          <c:tx>
            <c:v>RESTAURANTES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45084.473947999999</c:v>
              </c:pt>
              <c:pt idx="1">
                <c:v>41864.343319</c:v>
              </c:pt>
              <c:pt idx="2">
                <c:v>251464.05681499999</c:v>
              </c:pt>
              <c:pt idx="3">
                <c:v>211291.91328600002</c:v>
              </c:pt>
              <c:pt idx="4">
                <c:v>498534.84740500001</c:v>
              </c:pt>
              <c:pt idx="5">
                <c:v>735519.56323099998</c:v>
              </c:pt>
              <c:pt idx="6">
                <c:v>2392685.7702817796</c:v>
              </c:pt>
              <c:pt idx="7">
                <c:v>4011522.2381913275</c:v>
              </c:pt>
              <c:pt idx="8">
                <c:v>678816.10656002816</c:v>
              </c:pt>
              <c:pt idx="9">
                <c:v>277397.19789039221</c:v>
              </c:pt>
              <c:pt idx="10">
                <c:v>85491.951537633868</c:v>
              </c:pt>
              <c:pt idx="11">
                <c:v>54799.809418330464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46-4365-BBEC-B8FC6F4BD93F}"/>
            </c:ext>
          </c:extLst>
        </c:ser>
        <c:ser>
          <c:idx val="2"/>
          <c:order val="2"/>
          <c:tx>
            <c:v>ALIMENTACIÓN FUERA DE RESTAURANTES</c:v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36279.020896000002</c:v>
              </c:pt>
              <c:pt idx="1">
                <c:v>37865.083774999999</c:v>
              </c:pt>
              <c:pt idx="2">
                <c:v>197229.526029</c:v>
              </c:pt>
              <c:pt idx="3">
                <c:v>163555.38484400001</c:v>
              </c:pt>
              <c:pt idx="4">
                <c:v>447117.55430100008</c:v>
              </c:pt>
              <c:pt idx="5">
                <c:v>566277.53162700008</c:v>
              </c:pt>
              <c:pt idx="6">
                <c:v>1393449.696523004</c:v>
              </c:pt>
              <c:pt idx="7">
                <c:v>2240650.9513686015</c:v>
              </c:pt>
              <c:pt idx="8">
                <c:v>408091.65283852525</c:v>
              </c:pt>
              <c:pt idx="9">
                <c:v>285872.63846080366</c:v>
              </c:pt>
              <c:pt idx="10">
                <c:v>73809.876125933253</c:v>
              </c:pt>
              <c:pt idx="11">
                <c:v>71995.090587834871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B46-4365-BBEC-B8FC6F4BD93F}"/>
            </c:ext>
          </c:extLst>
        </c:ser>
        <c:ser>
          <c:idx val="3"/>
          <c:order val="3"/>
          <c:tx>
            <c:v>DESPLAZAMIENTOS/TRANSPORTE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61241.896422000005</c:v>
              </c:pt>
              <c:pt idx="1">
                <c:v>63111.985295999999</c:v>
              </c:pt>
              <c:pt idx="2">
                <c:v>316846.70816600003</c:v>
              </c:pt>
              <c:pt idx="3">
                <c:v>268605.63078000001</c:v>
              </c:pt>
              <c:pt idx="4">
                <c:v>321856.66413200001</c:v>
              </c:pt>
              <c:pt idx="5">
                <c:v>406185.90632800001</c:v>
              </c:pt>
              <c:pt idx="6">
                <c:v>1682418.45731639</c:v>
              </c:pt>
              <c:pt idx="7">
                <c:v>2814834.8964271047</c:v>
              </c:pt>
              <c:pt idx="8">
                <c:v>559205.45079875609</c:v>
              </c:pt>
              <c:pt idx="9">
                <c:v>294631.33658726059</c:v>
              </c:pt>
              <c:pt idx="10">
                <c:v>79830.885145265347</c:v>
              </c:pt>
              <c:pt idx="11">
                <c:v>63934.493598881789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B46-4365-BBEC-B8FC6F4BD93F}"/>
            </c:ext>
          </c:extLst>
        </c:ser>
        <c:ser>
          <c:idx val="4"/>
          <c:order val="4"/>
          <c:tx>
            <c:v>CULTURA Y OCIO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54513.359393999999</c:v>
              </c:pt>
              <c:pt idx="1">
                <c:v>50226.561118999998</c:v>
              </c:pt>
              <c:pt idx="2">
                <c:v>305330.89753099997</c:v>
              </c:pt>
              <c:pt idx="3">
                <c:v>244242.01419199997</c:v>
              </c:pt>
              <c:pt idx="4">
                <c:v>347702.855996</c:v>
              </c:pt>
              <c:pt idx="5">
                <c:v>642417.92013500002</c:v>
              </c:pt>
              <c:pt idx="6">
                <c:v>834159.99066539004</c:v>
              </c:pt>
              <c:pt idx="7">
                <c:v>1401327.1557384667</c:v>
              </c:pt>
              <c:pt idx="8">
                <c:v>209304.9404523102</c:v>
              </c:pt>
              <c:pt idx="9">
                <c:v>109770.68634782609</c:v>
              </c:pt>
              <c:pt idx="10">
                <c:v>21477.647700483096</c:v>
              </c:pt>
              <c:pt idx="11">
                <c:v>21171.721908212563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B46-4365-BBEC-B8FC6F4BD93F}"/>
            </c:ext>
          </c:extLst>
        </c:ser>
        <c:ser>
          <c:idx val="5"/>
          <c:order val="5"/>
          <c:tx>
            <c:v>GASTO EN COMPRAS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38494.795054000002</c:v>
              </c:pt>
              <c:pt idx="1">
                <c:v>39484.702775000005</c:v>
              </c:pt>
              <c:pt idx="2">
                <c:v>176880.26785100001</c:v>
              </c:pt>
              <c:pt idx="3">
                <c:v>165067.21973600003</c:v>
              </c:pt>
              <c:pt idx="4">
                <c:v>240556.96051099998</c:v>
              </c:pt>
              <c:pt idx="5">
                <c:v>291728.16681000002</c:v>
              </c:pt>
              <c:pt idx="6">
                <c:v>1136486.8732326473</c:v>
              </c:pt>
              <c:pt idx="7">
                <c:v>1688102.4145360757</c:v>
              </c:pt>
              <c:pt idx="8">
                <c:v>229107.83579108943</c:v>
              </c:pt>
              <c:pt idx="9">
                <c:v>90028.450840351681</c:v>
              </c:pt>
              <c:pt idx="10">
                <c:v>27613.105715930207</c:v>
              </c:pt>
              <c:pt idx="11">
                <c:v>21310.331282118848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B46-4365-BBEC-B8FC6F4BD93F}"/>
            </c:ext>
          </c:extLst>
        </c:ser>
        <c:ser>
          <c:idx val="6"/>
          <c:order val="6"/>
          <c:tx>
            <c:v>OTROS GASTOS</c:v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FB46-4365-BBEC-B8FC6F4B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720896"/>
        <c:axId val="321721288"/>
      </c:lineChart>
      <c:catAx>
        <c:axId val="321720896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21288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321721288"/>
        <c:scaling>
          <c:orientation val="minMax"/>
          <c:max val="6000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20896"/>
        <c:crosses val="autoZero"/>
        <c:crossBetween val="midCat"/>
        <c:majorUnit val="500000"/>
        <c:minorUnit val="12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GASTO EN ALOJAMIENTOS HOTELEROS</a:t>
            </a:r>
          </a:p>
        </c:rich>
      </c:tx>
      <c:layout>
        <c:manualLayout>
          <c:xMode val="edge"/>
          <c:yMode val="edge"/>
          <c:x val="0.32876730305972024"/>
          <c:y val="4.029304029304029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ALOJAMIENTO</c:v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14113339.923602501</c:v>
              </c:pt>
              <c:pt idx="1">
                <c:v>15306013.539667998</c:v>
              </c:pt>
              <c:pt idx="2">
                <c:v>23678504.545362003</c:v>
              </c:pt>
              <c:pt idx="3">
                <c:v>21320626.657753501</c:v>
              </c:pt>
              <c:pt idx="4">
                <c:v>34369627.147639662</c:v>
              </c:pt>
              <c:pt idx="5">
                <c:v>33642570.83665096</c:v>
              </c:pt>
              <c:pt idx="6">
                <c:v>36579322.183931194</c:v>
              </c:pt>
              <c:pt idx="7">
                <c:v>49622587.381478384</c:v>
              </c:pt>
              <c:pt idx="8">
                <c:v>38375990.282560796</c:v>
              </c:pt>
              <c:pt idx="9">
                <c:v>37958245.071054205</c:v>
              </c:pt>
              <c:pt idx="10">
                <c:v>26211902.849568442</c:v>
              </c:pt>
              <c:pt idx="11">
                <c:v>25011784.701144241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476-4EB5-801D-66F03D1C3F5C}"/>
            </c:ext>
          </c:extLst>
        </c:ser>
        <c:ser>
          <c:idx val="1"/>
          <c:order val="1"/>
          <c:tx>
            <c:v>RESTAURANTES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9106242.2550030015</c:v>
              </c:pt>
              <c:pt idx="1">
                <c:v>10129461.124857001</c:v>
              </c:pt>
              <c:pt idx="2">
                <c:v>15776323.124334</c:v>
              </c:pt>
              <c:pt idx="3">
                <c:v>14286153.010459999</c:v>
              </c:pt>
              <c:pt idx="4">
                <c:v>20095385.460652992</c:v>
              </c:pt>
              <c:pt idx="5">
                <c:v>19969388.010972988</c:v>
              </c:pt>
              <c:pt idx="6">
                <c:v>21596650.651431151</c:v>
              </c:pt>
              <c:pt idx="7">
                <c:v>29331516.322797518</c:v>
              </c:pt>
              <c:pt idx="8">
                <c:v>22984629.190601259</c:v>
              </c:pt>
              <c:pt idx="9">
                <c:v>21024930.11102831</c:v>
              </c:pt>
              <c:pt idx="10">
                <c:v>15713090.536101123</c:v>
              </c:pt>
              <c:pt idx="11">
                <c:v>14766619.21539796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476-4EB5-801D-66F03D1C3F5C}"/>
            </c:ext>
          </c:extLst>
        </c:ser>
        <c:ser>
          <c:idx val="2"/>
          <c:order val="2"/>
          <c:tx>
            <c:v>ALIMENTACIÓN FUERA DE RESTAURANTES</c:v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1605147.3859999999</c:v>
              </c:pt>
              <c:pt idx="1">
                <c:v>1651260.7490369999</c:v>
              </c:pt>
              <c:pt idx="2">
                <c:v>2707651.0592809999</c:v>
              </c:pt>
              <c:pt idx="3">
                <c:v>2076340.1582730003</c:v>
              </c:pt>
              <c:pt idx="4">
                <c:v>3411506.3319558548</c:v>
              </c:pt>
              <c:pt idx="5">
                <c:v>3134184.6833766676</c:v>
              </c:pt>
              <c:pt idx="6">
                <c:v>4220473.0741553977</c:v>
              </c:pt>
              <c:pt idx="7">
                <c:v>5719738.5254114484</c:v>
              </c:pt>
              <c:pt idx="8">
                <c:v>4649726.6789076664</c:v>
              </c:pt>
              <c:pt idx="9">
                <c:v>2644962.4894324737</c:v>
              </c:pt>
              <c:pt idx="10">
                <c:v>1928737.792279599</c:v>
              </c:pt>
              <c:pt idx="11">
                <c:v>1916658.9767699079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476-4EB5-801D-66F03D1C3F5C}"/>
            </c:ext>
          </c:extLst>
        </c:ser>
        <c:ser>
          <c:idx val="3"/>
          <c:order val="3"/>
          <c:tx>
            <c:v>DESPLAZAMIENTOS/TRANSPORTE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5467999.5096225003</c:v>
              </c:pt>
              <c:pt idx="1">
                <c:v>5898055.7326769996</c:v>
              </c:pt>
              <c:pt idx="2">
                <c:v>9218751.359313</c:v>
              </c:pt>
              <c:pt idx="3">
                <c:v>8329838.9642115002</c:v>
              </c:pt>
              <c:pt idx="4">
                <c:v>14370261.625723979</c:v>
              </c:pt>
              <c:pt idx="5">
                <c:v>13825658.677760009</c:v>
              </c:pt>
              <c:pt idx="6">
                <c:v>12889943.226241671</c:v>
              </c:pt>
              <c:pt idx="7">
                <c:v>17537274.603104677</c:v>
              </c:pt>
              <c:pt idx="8">
                <c:v>13599902.792002246</c:v>
              </c:pt>
              <c:pt idx="9">
                <c:v>14418145.299863817</c:v>
              </c:pt>
              <c:pt idx="10">
                <c:v>10404020.885998419</c:v>
              </c:pt>
              <c:pt idx="11">
                <c:v>9699265.9877923951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476-4EB5-801D-66F03D1C3F5C}"/>
            </c:ext>
          </c:extLst>
        </c:ser>
        <c:ser>
          <c:idx val="4"/>
          <c:order val="4"/>
          <c:tx>
            <c:v>CULTURA Y OCIO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4479320.6687639998</c:v>
              </c:pt>
              <c:pt idx="1">
                <c:v>4751678.6406530002</c:v>
              </c:pt>
              <c:pt idx="2">
                <c:v>7472923.1606010003</c:v>
              </c:pt>
              <c:pt idx="3">
                <c:v>6440806.860781</c:v>
              </c:pt>
              <c:pt idx="4">
                <c:v>7899325.1410441371</c:v>
              </c:pt>
              <c:pt idx="5">
                <c:v>8137557.6748890579</c:v>
              </c:pt>
              <c:pt idx="6">
                <c:v>7968943.0004226631</c:v>
              </c:pt>
              <c:pt idx="7">
                <c:v>10509896.01739211</c:v>
              </c:pt>
              <c:pt idx="8">
                <c:v>8518783.0726645757</c:v>
              </c:pt>
              <c:pt idx="9">
                <c:v>7061796.9845638275</c:v>
              </c:pt>
              <c:pt idx="10">
                <c:v>4867482.0922938222</c:v>
              </c:pt>
              <c:pt idx="11">
                <c:v>4476780.6606273288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476-4EB5-801D-66F03D1C3F5C}"/>
            </c:ext>
          </c:extLst>
        </c:ser>
        <c:ser>
          <c:idx val="5"/>
          <c:order val="5"/>
          <c:tx>
            <c:v>GASTO EN COMPRAS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3265604.7815065002</c:v>
              </c:pt>
              <c:pt idx="1">
                <c:v>3614401.9538300005</c:v>
              </c:pt>
              <c:pt idx="2">
                <c:v>5532903.5386095</c:v>
              </c:pt>
              <c:pt idx="3">
                <c:v>5392910.963761</c:v>
              </c:pt>
              <c:pt idx="4">
                <c:v>6433220.3900867514</c:v>
              </c:pt>
              <c:pt idx="5">
                <c:v>6359454.7926789271</c:v>
              </c:pt>
              <c:pt idx="6">
                <c:v>10024497.954243686</c:v>
              </c:pt>
              <c:pt idx="7">
                <c:v>13755507.688523032</c:v>
              </c:pt>
              <c:pt idx="8">
                <c:v>10755155.648204641</c:v>
              </c:pt>
              <c:pt idx="9">
                <c:v>9258984.3744534962</c:v>
              </c:pt>
              <c:pt idx="10">
                <c:v>6452905.2731732251</c:v>
              </c:pt>
              <c:pt idx="11">
                <c:v>6143866.7109494153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476-4EB5-801D-66F03D1C3F5C}"/>
            </c:ext>
          </c:extLst>
        </c:ser>
        <c:ser>
          <c:idx val="6"/>
          <c:order val="6"/>
          <c:tx>
            <c:v>OTROS GASTOS</c:v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1096559.0883190001</c:v>
              </c:pt>
              <c:pt idx="1">
                <c:v>1231748.5284149998</c:v>
              </c:pt>
              <c:pt idx="2">
                <c:v>1833801.245746</c:v>
              </c:pt>
              <c:pt idx="3">
                <c:v>1511024.6967829999</c:v>
              </c:pt>
              <c:pt idx="4">
                <c:v>6121340.6736308858</c:v>
              </c:pt>
              <c:pt idx="5">
                <c:v>5857505.4274790687</c:v>
              </c:pt>
              <c:pt idx="6">
                <c:v>54935.666277210876</c:v>
              </c:pt>
              <c:pt idx="7">
                <c:v>89936.246375858551</c:v>
              </c:pt>
              <c:pt idx="8">
                <c:v>54267.342733497884</c:v>
              </c:pt>
              <c:pt idx="9">
                <c:v>68853.963691797078</c:v>
              </c:pt>
              <c:pt idx="10">
                <c:v>65435.028000335806</c:v>
              </c:pt>
              <c:pt idx="11">
                <c:v>47968.975636031668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3476-4EB5-801D-66F03D1C3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722072"/>
        <c:axId val="321722464"/>
      </c:lineChart>
      <c:catAx>
        <c:axId val="321722072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22464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321722464"/>
        <c:scaling>
          <c:orientation val="minMax"/>
          <c:max val="5500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22072"/>
        <c:crosses val="autoZero"/>
        <c:crossBetween val="midCat"/>
        <c:majorUnit val="5000000"/>
        <c:minorUnit val="1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Nº DE ESTABLECIMIENTOS POR MODALIDADES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7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C.R.A.C.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19</c:v>
              </c:pt>
              <c:pt idx="1">
                <c:v>62</c:v>
              </c:pt>
              <c:pt idx="2">
                <c:v>58</c:v>
              </c:pt>
              <c:pt idx="3">
                <c:v>10</c:v>
              </c:pt>
              <c:pt idx="4">
                <c:v>28</c:v>
              </c:pt>
              <c:pt idx="5">
                <c:v>29</c:v>
              </c:pt>
              <c:pt idx="6">
                <c:v>42</c:v>
              </c:pt>
              <c:pt idx="7">
                <c:v>8</c:v>
              </c:pt>
              <c:pt idx="8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AC93-43BC-9557-F5AF48EF0E59}"/>
            </c:ext>
          </c:extLst>
        </c:ser>
        <c:ser>
          <c:idx val="1"/>
          <c:order val="1"/>
          <c:tx>
            <c:v>C.R.A.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809</c:v>
              </c:pt>
              <c:pt idx="1">
                <c:v>272</c:v>
              </c:pt>
              <c:pt idx="2">
                <c:v>355</c:v>
              </c:pt>
              <c:pt idx="3">
                <c:v>211</c:v>
              </c:pt>
              <c:pt idx="4">
                <c:v>451</c:v>
              </c:pt>
              <c:pt idx="5">
                <c:v>323</c:v>
              </c:pt>
              <c:pt idx="6">
                <c:v>237</c:v>
              </c:pt>
              <c:pt idx="7">
                <c:v>130</c:v>
              </c:pt>
              <c:pt idx="8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1-AC93-43BC-9557-F5AF48EF0E59}"/>
            </c:ext>
          </c:extLst>
        </c:ser>
        <c:ser>
          <c:idx val="2"/>
          <c:order val="2"/>
          <c:tx>
            <c:v>Posadas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27</c:v>
              </c:pt>
              <c:pt idx="1">
                <c:v>20</c:v>
              </c:pt>
              <c:pt idx="2">
                <c:v>8</c:v>
              </c:pt>
              <c:pt idx="3">
                <c:v>7</c:v>
              </c:pt>
              <c:pt idx="4">
                <c:v>10</c:v>
              </c:pt>
              <c:pt idx="5">
                <c:v>24</c:v>
              </c:pt>
              <c:pt idx="6">
                <c:v>16</c:v>
              </c:pt>
              <c:pt idx="7">
                <c:v>15</c:v>
              </c:pt>
              <c:pt idx="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AC93-43BC-9557-F5AF48EF0E59}"/>
            </c:ext>
          </c:extLst>
        </c:ser>
        <c:ser>
          <c:idx val="3"/>
          <c:order val="3"/>
          <c:tx>
            <c:v>C.T.R.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9"/>
              <c:pt idx="0">
                <c:v>58</c:v>
              </c:pt>
              <c:pt idx="1">
                <c:v>86</c:v>
              </c:pt>
              <c:pt idx="2">
                <c:v>122</c:v>
              </c:pt>
              <c:pt idx="3">
                <c:v>32</c:v>
              </c:pt>
              <c:pt idx="4">
                <c:v>57</c:v>
              </c:pt>
              <c:pt idx="5">
                <c:v>51</c:v>
              </c:pt>
              <c:pt idx="6">
                <c:v>36</c:v>
              </c:pt>
              <c:pt idx="7">
                <c:v>33</c:v>
              </c:pt>
              <c:pt idx="8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3-AC93-43BC-9557-F5AF48EF0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305375208"/>
        <c:axId val="305375600"/>
        <c:axId val="0"/>
      </c:bar3DChart>
      <c:catAx>
        <c:axId val="305375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375600"/>
        <c:crosses val="autoZero"/>
        <c:auto val="0"/>
        <c:lblAlgn val="ctr"/>
        <c:lblOffset val="100"/>
        <c:tickLblSkip val="5"/>
        <c:tickMarkSkip val="1"/>
        <c:noMultiLvlLbl val="0"/>
      </c:catAx>
      <c:valAx>
        <c:axId val="3053756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375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GASTO EN ALOJAMIENTOS DE TURISMO RURAL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ALOJAMIENTO</c:v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1798601.422579</c:v>
              </c:pt>
              <c:pt idx="1">
                <c:v>2390613.1857479997</c:v>
              </c:pt>
              <c:pt idx="2">
                <c:v>4978049.0175860003</c:v>
              </c:pt>
              <c:pt idx="3">
                <c:v>3778195.5630490002</c:v>
              </c:pt>
              <c:pt idx="4">
                <c:v>5407849.1851050006</c:v>
              </c:pt>
              <c:pt idx="5">
                <c:v>5122907.7510430003</c:v>
              </c:pt>
              <c:pt idx="6">
                <c:v>6850089.1010276079</c:v>
              </c:pt>
              <c:pt idx="7">
                <c:v>13453487.458813624</c:v>
              </c:pt>
              <c:pt idx="8">
                <c:v>4982370.9161589369</c:v>
              </c:pt>
              <c:pt idx="9">
                <c:v>5526942.8557878882</c:v>
              </c:pt>
              <c:pt idx="10">
                <c:v>3657247.2996024969</c:v>
              </c:pt>
              <c:pt idx="11">
                <c:v>5078435.3029165147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067-4DD8-AC72-94B2CABCAE54}"/>
            </c:ext>
          </c:extLst>
        </c:ser>
        <c:ser>
          <c:idx val="1"/>
          <c:order val="1"/>
          <c:tx>
            <c:v>RESTAURANTES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1434461.699031</c:v>
              </c:pt>
              <c:pt idx="1">
                <c:v>1871647.9071300002</c:v>
              </c:pt>
              <c:pt idx="2">
                <c:v>3647813.6981859999</c:v>
              </c:pt>
              <c:pt idx="3">
                <c:v>3020420.7767990003</c:v>
              </c:pt>
              <c:pt idx="4">
                <c:v>3770934.8601220003</c:v>
              </c:pt>
              <c:pt idx="5">
                <c:v>3411185.1453459999</c:v>
              </c:pt>
              <c:pt idx="6">
                <c:v>3378563.9627245963</c:v>
              </c:pt>
              <c:pt idx="7">
                <c:v>6257832.8478465257</c:v>
              </c:pt>
              <c:pt idx="8">
                <c:v>2406268.8340579872</c:v>
              </c:pt>
              <c:pt idx="9">
                <c:v>3818597.4522705884</c:v>
              </c:pt>
              <c:pt idx="10">
                <c:v>2550726.0194782671</c:v>
              </c:pt>
              <c:pt idx="11">
                <c:v>3503742.6088491981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67-4DD8-AC72-94B2CABCAE54}"/>
            </c:ext>
          </c:extLst>
        </c:ser>
        <c:ser>
          <c:idx val="2"/>
          <c:order val="2"/>
          <c:tx>
            <c:v>ALIMENTACIÓN FUERA DE RESTAURANTES</c:v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158603.49102799999</c:v>
              </c:pt>
              <c:pt idx="1">
                <c:v>253809.75976600003</c:v>
              </c:pt>
              <c:pt idx="2">
                <c:v>478468.37888200005</c:v>
              </c:pt>
              <c:pt idx="3">
                <c:v>349325.03673599998</c:v>
              </c:pt>
              <c:pt idx="4">
                <c:v>1461731.773668</c:v>
              </c:pt>
              <c:pt idx="5">
                <c:v>1460980.2600810002</c:v>
              </c:pt>
              <c:pt idx="6">
                <c:v>1383695.7159673285</c:v>
              </c:pt>
              <c:pt idx="7">
                <c:v>2630328.6131003676</c:v>
              </c:pt>
              <c:pt idx="8">
                <c:v>1035311.6431948876</c:v>
              </c:pt>
              <c:pt idx="9">
                <c:v>1845242.2533252197</c:v>
              </c:pt>
              <c:pt idx="10">
                <c:v>1305972.7905562215</c:v>
              </c:pt>
              <c:pt idx="11">
                <c:v>1790249.2722919032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067-4DD8-AC72-94B2CABCAE54}"/>
            </c:ext>
          </c:extLst>
        </c:ser>
        <c:ser>
          <c:idx val="3"/>
          <c:order val="3"/>
          <c:tx>
            <c:v>DESPLAZAMIENTOS/TRANSPORTE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1038860.885921</c:v>
              </c:pt>
              <c:pt idx="1">
                <c:v>1412999.4134560002</c:v>
              </c:pt>
              <c:pt idx="2">
                <c:v>2755379.1789989998</c:v>
              </c:pt>
              <c:pt idx="3">
                <c:v>2091272.2342020001</c:v>
              </c:pt>
              <c:pt idx="4">
                <c:v>2047936.886103</c:v>
              </c:pt>
              <c:pt idx="5">
                <c:v>2056661.958382</c:v>
              </c:pt>
              <c:pt idx="6">
                <c:v>2982169.3820974729</c:v>
              </c:pt>
              <c:pt idx="7">
                <c:v>6233878.7515813885</c:v>
              </c:pt>
              <c:pt idx="8">
                <c:v>2071726.183386849</c:v>
              </c:pt>
              <c:pt idx="9">
                <c:v>3469236.7841942841</c:v>
              </c:pt>
              <c:pt idx="10">
                <c:v>2496268.4752083556</c:v>
              </c:pt>
              <c:pt idx="11">
                <c:v>3315689.2364248433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067-4DD8-AC72-94B2CABCAE54}"/>
            </c:ext>
          </c:extLst>
        </c:ser>
        <c:ser>
          <c:idx val="4"/>
          <c:order val="4"/>
          <c:tx>
            <c:v>CULTURA Y OCIO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305564.16595999995</c:v>
              </c:pt>
              <c:pt idx="1">
                <c:v>404327.84799400001</c:v>
              </c:pt>
              <c:pt idx="2">
                <c:v>815463.39487000008</c:v>
              </c:pt>
              <c:pt idx="3">
                <c:v>623625.43221600004</c:v>
              </c:pt>
              <c:pt idx="4">
                <c:v>1368419.7857920001</c:v>
              </c:pt>
              <c:pt idx="5">
                <c:v>1393449.825766</c:v>
              </c:pt>
              <c:pt idx="6">
                <c:v>1142466.254878652</c:v>
              </c:pt>
              <c:pt idx="7">
                <c:v>2312449.8098520925</c:v>
              </c:pt>
              <c:pt idx="8">
                <c:v>829768.43338644714</c:v>
              </c:pt>
              <c:pt idx="9">
                <c:v>1856440.0580553333</c:v>
              </c:pt>
              <c:pt idx="10">
                <c:v>1350251.0376038607</c:v>
              </c:pt>
              <c:pt idx="11">
                <c:v>1813867.7558594854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067-4DD8-AC72-94B2CABCAE54}"/>
            </c:ext>
          </c:extLst>
        </c:ser>
        <c:ser>
          <c:idx val="5"/>
          <c:order val="5"/>
          <c:tx>
            <c:v>GASTO EN COMPRAS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475190.946566</c:v>
              </c:pt>
              <c:pt idx="1">
                <c:v>633036.977464</c:v>
              </c:pt>
              <c:pt idx="2">
                <c:v>1219903.8320519999</c:v>
              </c:pt>
              <c:pt idx="3">
                <c:v>1032342.510462</c:v>
              </c:pt>
              <c:pt idx="4">
                <c:v>608389.17347000004</c:v>
              </c:pt>
              <c:pt idx="5">
                <c:v>554905.20719999995</c:v>
              </c:pt>
              <c:pt idx="6">
                <c:v>686079.10843698657</c:v>
              </c:pt>
              <c:pt idx="7">
                <c:v>1371065.425847685</c:v>
              </c:pt>
              <c:pt idx="8">
                <c:v>488961.61416139168</c:v>
              </c:pt>
              <c:pt idx="9">
                <c:v>1104854.1905236652</c:v>
              </c:pt>
              <c:pt idx="10">
                <c:v>709963.09871307947</c:v>
              </c:pt>
              <c:pt idx="11">
                <c:v>989988.28396101994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067-4DD8-AC72-94B2CABCAE54}"/>
            </c:ext>
          </c:extLst>
        </c:ser>
        <c:ser>
          <c:idx val="6"/>
          <c:order val="6"/>
          <c:tx>
            <c:v>OTROS GASTOS</c:v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193471.26337299999</c:v>
              </c:pt>
              <c:pt idx="1">
                <c:v>280303.96884599997</c:v>
              </c:pt>
              <c:pt idx="2">
                <c:v>835222.07199299999</c:v>
              </c:pt>
              <c:pt idx="3">
                <c:v>581224.70322399982</c:v>
              </c:pt>
              <c:pt idx="4">
                <c:v>8974.0740900000001</c:v>
              </c:pt>
              <c:pt idx="5">
                <c:v>7789.9917019999993</c:v>
              </c:pt>
              <c:pt idx="6">
                <c:v>141950.75075580651</c:v>
              </c:pt>
              <c:pt idx="7">
                <c:v>314057.74874695839</c:v>
              </c:pt>
              <c:pt idx="8">
                <c:v>70107.259565169297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E067-4DD8-AC72-94B2CABCA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723248"/>
        <c:axId val="321723640"/>
      </c:lineChart>
      <c:catAx>
        <c:axId val="321723248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23640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321723640"/>
        <c:scaling>
          <c:orientation val="minMax"/>
          <c:max val="140000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23248"/>
        <c:crosses val="autoZero"/>
        <c:crossBetween val="midCat"/>
        <c:majorUnit val="1000000"/>
        <c:minorUnit val="10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REGIONAL DEL EMPLEO TURÍSTICO EN HOSTELERÍA</a:t>
            </a:r>
          </a:p>
        </c:rich>
      </c:tx>
      <c:layout>
        <c:manualLayout>
          <c:xMode val="edge"/>
          <c:yMode val="edge"/>
          <c:x val="0.16377198162729659"/>
          <c:y val="1.968521611566230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HOSTELERÍA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66993</c:v>
              </c:pt>
            </c:numLit>
          </c:val>
          <c:extLst>
            <c:ext xmlns:c16="http://schemas.microsoft.com/office/drawing/2014/chart" uri="{C3380CC4-5D6E-409C-BE32-E72D297353CC}">
              <c16:uniqueId val="{00000000-3B37-4143-A11B-63F6E565A687}"/>
            </c:ext>
          </c:extLst>
        </c:ser>
        <c:ser>
          <c:idx val="1"/>
          <c:order val="1"/>
          <c:tx>
            <c:v>HOSTELERÍA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69010</c:v>
              </c:pt>
            </c:numLit>
          </c:val>
          <c:extLst>
            <c:ext xmlns:c16="http://schemas.microsoft.com/office/drawing/2014/chart" uri="{C3380CC4-5D6E-409C-BE32-E72D297353CC}">
              <c16:uniqueId val="{00000001-3B37-4143-A11B-63F6E565A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0"/>
        <c:axId val="321724424"/>
        <c:axId val="321724816"/>
      </c:barChart>
      <c:catAx>
        <c:axId val="321724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248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21724816"/>
        <c:scaling>
          <c:orientation val="minMax"/>
          <c:max val="700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24424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4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REGIONAL DEL EMPLEO TURÍSTICO EN AGENCIA DE VIAJES</a:t>
            </a:r>
          </a:p>
        </c:rich>
      </c:tx>
      <c:layout>
        <c:manualLayout>
          <c:xMode val="edge"/>
          <c:yMode val="edge"/>
          <c:x val="0.15128236389806113"/>
          <c:y val="1.968521731393745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AGENCIAS DE VIAJES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1"/>
              <c:pt idx="0">
                <c:v>TOTAL</c:v>
              </c:pt>
            </c:strLit>
          </c:cat>
          <c:val>
            <c:numLit>
              <c:formatCode>General</c:formatCode>
              <c:ptCount val="1"/>
              <c:pt idx="0">
                <c:v>1357</c:v>
              </c:pt>
            </c:numLit>
          </c:val>
          <c:extLst>
            <c:ext xmlns:c16="http://schemas.microsoft.com/office/drawing/2014/chart" uri="{C3380CC4-5D6E-409C-BE32-E72D297353CC}">
              <c16:uniqueId val="{00000000-C4A2-48E6-ADBC-A6A76DF1456A}"/>
            </c:ext>
          </c:extLst>
        </c:ser>
        <c:ser>
          <c:idx val="1"/>
          <c:order val="1"/>
          <c:tx>
            <c:v>AGENCIAS DE VIAJES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1365</c:v>
              </c:pt>
            </c:numLit>
          </c:val>
          <c:extLst>
            <c:ext xmlns:c16="http://schemas.microsoft.com/office/drawing/2014/chart" uri="{C3380CC4-5D6E-409C-BE32-E72D297353CC}">
              <c16:uniqueId val="{00000001-C4A2-48E6-ADBC-A6A76DF14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0"/>
        <c:axId val="321725600"/>
        <c:axId val="321725992"/>
      </c:barChart>
      <c:catAx>
        <c:axId val="32172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259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21725992"/>
        <c:scaling>
          <c:orientation val="minMax"/>
          <c:max val="18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1725600"/>
        <c:crosses val="autoZero"/>
        <c:crossBetween val="between"/>
        <c:majorUnit val="300"/>
        <c:minorUnit val="100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EMPLEO TURISTICO EN HOSTELERÍA</a:t>
            </a:r>
          </a:p>
        </c:rich>
      </c:tx>
      <c:layout>
        <c:manualLayout>
          <c:xMode val="edge"/>
          <c:yMode val="edge"/>
          <c:x val="0.31806655847408383"/>
          <c:y val="1.683501683501683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HOSTELERÍA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4653</c:v>
              </c:pt>
              <c:pt idx="1">
                <c:v>10281</c:v>
              </c:pt>
              <c:pt idx="2">
                <c:v>12526</c:v>
              </c:pt>
              <c:pt idx="3">
                <c:v>4002</c:v>
              </c:pt>
              <c:pt idx="4">
                <c:v>9481</c:v>
              </c:pt>
              <c:pt idx="5">
                <c:v>5350</c:v>
              </c:pt>
              <c:pt idx="6">
                <c:v>2601</c:v>
              </c:pt>
              <c:pt idx="7">
                <c:v>13601</c:v>
              </c:pt>
              <c:pt idx="8">
                <c:v>4490</c:v>
              </c:pt>
            </c:numLit>
          </c:val>
          <c:extLst>
            <c:ext xmlns:c16="http://schemas.microsoft.com/office/drawing/2014/chart" uri="{C3380CC4-5D6E-409C-BE32-E72D297353CC}">
              <c16:uniqueId val="{00000000-13F1-41C7-A060-AC10E02808CC}"/>
            </c:ext>
          </c:extLst>
        </c:ser>
        <c:ser>
          <c:idx val="1"/>
          <c:order val="1"/>
          <c:tx>
            <c:v>HOSTELERÍA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4901</c:v>
              </c:pt>
              <c:pt idx="1">
                <c:v>10588</c:v>
              </c:pt>
              <c:pt idx="2">
                <c:v>12871</c:v>
              </c:pt>
              <c:pt idx="3">
                <c:v>4030</c:v>
              </c:pt>
              <c:pt idx="4">
                <c:v>9715</c:v>
              </c:pt>
              <c:pt idx="5">
                <c:v>5537</c:v>
              </c:pt>
              <c:pt idx="6">
                <c:v>2728</c:v>
              </c:pt>
              <c:pt idx="7">
                <c:v>14023</c:v>
              </c:pt>
              <c:pt idx="8">
                <c:v>4606</c:v>
              </c:pt>
            </c:numLit>
          </c:val>
          <c:extLst>
            <c:ext xmlns:c16="http://schemas.microsoft.com/office/drawing/2014/chart" uri="{C3380CC4-5D6E-409C-BE32-E72D297353CC}">
              <c16:uniqueId val="{00000001-13F1-41C7-A060-AC10E0280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415288"/>
        <c:axId val="322415680"/>
      </c:barChart>
      <c:catAx>
        <c:axId val="322415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241568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322415680"/>
        <c:scaling>
          <c:orientation val="minMax"/>
          <c:max val="1400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2415288"/>
        <c:crosses val="autoZero"/>
        <c:crossBetween val="between"/>
        <c:majorUnit val="2000"/>
        <c:minorUnit val="100"/>
      </c:valAx>
      <c:spPr>
        <a:noFill/>
        <a:ln w="25400">
          <a:noFill/>
        </a:ln>
      </c:spPr>
    </c:plotArea>
    <c:legend>
      <c:legendPos val="t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EMPLEO TURISTÍCO EN HOSTELERÍA</a:t>
            </a:r>
          </a:p>
        </c:rich>
      </c:tx>
      <c:layout>
        <c:manualLayout>
          <c:xMode val="edge"/>
          <c:yMode val="edge"/>
          <c:x val="0.11111123241310607"/>
          <c:y val="1.93051292317273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AD-44D3-AB5F-8138BC529F9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B5AD-44D3-AB5F-8138BC529F9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5AD-44D3-AB5F-8138BC529F9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B5AD-44D3-AB5F-8138BC529F9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B5AD-44D3-AB5F-8138BC529F9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B5AD-44D3-AB5F-8138BC529F9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B5AD-44D3-AB5F-8138BC529F9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B5AD-44D3-AB5F-8138BC529F9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B5AD-44D3-AB5F-8138BC529F9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B5AD-44D3-AB5F-8138BC529F9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B5AD-44D3-AB5F-8138BC529F97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B5AD-44D3-AB5F-8138BC529F97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8-B5AD-44D3-AB5F-8138BC529F97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A-B5AD-44D3-AB5F-8138BC529F97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C-B5AD-44D3-AB5F-8138BC529F97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E-B5AD-44D3-AB5F-8138BC529F97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0-B5AD-44D3-AB5F-8138BC529F97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2-B5AD-44D3-AB5F-8138BC529F97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AD-44D3-AB5F-8138BC529F97}"/>
                </c:ext>
              </c:extLst>
            </c:dLbl>
            <c:dLbl>
              <c:idx val="1"/>
              <c:layout>
                <c:manualLayout>
                  <c:x val="-2.0238794837285745E-2"/>
                  <c:y val="-7.788929800402921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D-44D3-AB5F-8138BC529F97}"/>
                </c:ext>
              </c:extLst>
            </c:dLbl>
            <c:dLbl>
              <c:idx val="2"/>
              <c:layout>
                <c:manualLayout>
                  <c:x val="6.0087712573003715E-3"/>
                  <c:y val="5.470540792661071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D-44D3-AB5F-8138BC529F97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D-44D3-AB5F-8138BC529F97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AD-44D3-AB5F-8138BC529F97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AD-44D3-AB5F-8138BC529F97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AD-44D3-AB5F-8138BC529F97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AD-44D3-AB5F-8138BC529F97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AD-44D3-AB5F-8138BC529F9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AD-44D3-AB5F-8138BC529F9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AD-44D3-AB5F-8138BC529F97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AD-44D3-AB5F-8138BC529F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AD-44D3-AB5F-8138BC529F9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AD-44D3-AB5F-8138BC529F9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AD-44D3-AB5F-8138BC529F9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AD-44D3-AB5F-8138BC529F9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AD-44D3-AB5F-8138BC529F9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AD-44D3-AB5F-8138BC529F9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5AD-44D3-AB5F-8138BC529F9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5AD-44D3-AB5F-8138BC529F9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18"/>
              <c:pt idx="0">
                <c:v>4901</c:v>
              </c:pt>
              <c:pt idx="1">
                <c:v>10588</c:v>
              </c:pt>
              <c:pt idx="2">
                <c:v>12871</c:v>
              </c:pt>
              <c:pt idx="3">
                <c:v>4030</c:v>
              </c:pt>
              <c:pt idx="4">
                <c:v>9715</c:v>
              </c:pt>
              <c:pt idx="5">
                <c:v>5537</c:v>
              </c:pt>
              <c:pt idx="6">
                <c:v>2728</c:v>
              </c:pt>
              <c:pt idx="7">
                <c:v>14023</c:v>
              </c:pt>
              <c:pt idx="8">
                <c:v>4606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B5AD-44D3-AB5F-8138BC529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EMPLEO TURÍSTICO EN AGENCIA DE VIAJES</a:t>
            </a:r>
          </a:p>
        </c:rich>
      </c:tx>
      <c:layout>
        <c:manualLayout>
          <c:xMode val="edge"/>
          <c:yMode val="edge"/>
          <c:x val="0.31719745222929935"/>
          <c:y val="1.694915254237288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AGENCIAS DE VIAJES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84</c:v>
              </c:pt>
              <c:pt idx="1">
                <c:v>243</c:v>
              </c:pt>
              <c:pt idx="2">
                <c:v>194</c:v>
              </c:pt>
              <c:pt idx="3">
                <c:v>82</c:v>
              </c:pt>
              <c:pt idx="4">
                <c:v>193</c:v>
              </c:pt>
              <c:pt idx="5">
                <c:v>115</c:v>
              </c:pt>
              <c:pt idx="6">
                <c:v>45</c:v>
              </c:pt>
              <c:pt idx="7">
                <c:v>314</c:v>
              </c:pt>
              <c:pt idx="8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7A84-477A-893E-E1412666D31B}"/>
            </c:ext>
          </c:extLst>
        </c:ser>
        <c:ser>
          <c:idx val="1"/>
          <c:order val="1"/>
          <c:tx>
            <c:v>AGENCIAS DE VIAJES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73</c:v>
              </c:pt>
              <c:pt idx="1">
                <c:v>243</c:v>
              </c:pt>
              <c:pt idx="2">
                <c:v>206</c:v>
              </c:pt>
              <c:pt idx="3">
                <c:v>88</c:v>
              </c:pt>
              <c:pt idx="4">
                <c:v>198</c:v>
              </c:pt>
              <c:pt idx="5">
                <c:v>116</c:v>
              </c:pt>
              <c:pt idx="6">
                <c:v>38</c:v>
              </c:pt>
              <c:pt idx="7">
                <c:v>326</c:v>
              </c:pt>
              <c:pt idx="8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1-7A84-477A-893E-E1412666D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416856"/>
        <c:axId val="322417248"/>
      </c:barChart>
      <c:catAx>
        <c:axId val="3224168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2417248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322417248"/>
        <c:scaling>
          <c:orientation val="minMax"/>
          <c:max val="525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241685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t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EMPLEO TURÍSTICO EN AGENCIA DE VIAJES</a:t>
            </a:r>
          </a:p>
        </c:rich>
      </c:tx>
      <c:layout>
        <c:manualLayout>
          <c:xMode val="edge"/>
          <c:yMode val="edge"/>
          <c:x val="0.12068991376077991"/>
          <c:y val="1.93051292317273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C4-4580-8984-C01CD387CDD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EC4-4580-8984-C01CD387CDD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EC4-4580-8984-C01CD387CDD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FEC4-4580-8984-C01CD387CDD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EC4-4580-8984-C01CD387CDD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FEC4-4580-8984-C01CD387CDD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FEC4-4580-8984-C01CD387CDD9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FEC4-4580-8984-C01CD387CDD9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FEC4-4580-8984-C01CD387CDD9}"/>
              </c:ext>
            </c:extLst>
          </c:dPt>
          <c:dLbls>
            <c:dLbl>
              <c:idx val="0"/>
              <c:layout>
                <c:manualLayout>
                  <c:x val="-1.5932694381185497E-2"/>
                  <c:y val="-5.050270792296113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C4-4580-8984-C01CD387CDD9}"/>
                </c:ext>
              </c:extLst>
            </c:dLbl>
            <c:dLbl>
              <c:idx val="1"/>
              <c:layout>
                <c:manualLayout>
                  <c:x val="-3.912191542068022E-2"/>
                  <c:y val="-9.522261413635346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4-4580-8984-C01CD387CDD9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4-4580-8984-C01CD387CDD9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4-4580-8984-C01CD387CDD9}"/>
                </c:ext>
              </c:extLst>
            </c:dLbl>
            <c:dLbl>
              <c:idx val="4"/>
              <c:layout>
                <c:manualLayout>
                  <c:x val="7.0591387615803192E-2"/>
                  <c:y val="4.186049842303840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4-4580-8984-C01CD387CDD9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4-4580-8984-C01CD387CDD9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4-4580-8984-C01CD387CDD9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4-4580-8984-C01CD387CDD9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4-4580-8984-C01CD387CDD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2107377176456937"/>
                  <c:y val="0.2084946015598635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4-4580-8984-C01CD387CDD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C4-4580-8984-C01CD387CDD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C4-4580-8984-C01CD387CD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C4-4580-8984-C01CD387CDD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C4-4580-8984-C01CD387CDD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C4-4580-8984-C01CD387CDD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C4-4580-8984-C01CD387CDD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C4-4580-8984-C01CD387CDD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C4-4580-8984-C01CD387CDD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C4-4580-8984-C01CD387CDD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C4-4580-8984-C01CD387CDD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73</c:v>
              </c:pt>
              <c:pt idx="1">
                <c:v>243</c:v>
              </c:pt>
              <c:pt idx="2">
                <c:v>206</c:v>
              </c:pt>
              <c:pt idx="3">
                <c:v>88</c:v>
              </c:pt>
              <c:pt idx="4">
                <c:v>198</c:v>
              </c:pt>
              <c:pt idx="5">
                <c:v>116</c:v>
              </c:pt>
              <c:pt idx="6">
                <c:v>38</c:v>
              </c:pt>
              <c:pt idx="7">
                <c:v>326</c:v>
              </c:pt>
              <c:pt idx="8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1C-FEC4-4580-8984-C01CD387C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42339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986</c:v>
              </c:pt>
              <c:pt idx="1">
                <c:v>472</c:v>
              </c:pt>
              <c:pt idx="2">
                <c:v>576</c:v>
              </c:pt>
              <c:pt idx="3">
                <c:v>252</c:v>
              </c:pt>
              <c:pt idx="4">
                <c:v>575</c:v>
              </c:pt>
              <c:pt idx="5">
                <c:v>464</c:v>
              </c:pt>
              <c:pt idx="6">
                <c:v>362</c:v>
              </c:pt>
              <c:pt idx="7">
                <c:v>192</c:v>
              </c:pt>
              <c:pt idx="8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AC3D-4167-95D6-C1E2E554CA63}"/>
            </c:ext>
          </c:extLst>
        </c:ser>
        <c:ser>
          <c:idx val="1"/>
          <c:order val="1"/>
          <c:tx>
            <c:v>42705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890</c:v>
              </c:pt>
              <c:pt idx="1">
                <c:v>421</c:v>
              </c:pt>
              <c:pt idx="2">
                <c:v>545</c:v>
              </c:pt>
              <c:pt idx="3">
                <c:v>232</c:v>
              </c:pt>
              <c:pt idx="4">
                <c:v>536</c:v>
              </c:pt>
              <c:pt idx="5">
                <c:v>460</c:v>
              </c:pt>
              <c:pt idx="6">
                <c:v>353</c:v>
              </c:pt>
              <c:pt idx="7">
                <c:v>179</c:v>
              </c:pt>
              <c:pt idx="8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1-AC3D-4167-95D6-C1E2E554C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418424"/>
        <c:axId val="322418816"/>
      </c:barChart>
      <c:catAx>
        <c:axId val="3224184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24188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2418816"/>
        <c:scaling>
          <c:orientation val="minMax"/>
          <c:max val="1000"/>
          <c:min val="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2418424"/>
        <c:crosses val="autoZero"/>
        <c:crossBetween val="between"/>
        <c:majorUnit val="10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34309623430964E-2"/>
          <c:y val="0.1208625499995173"/>
          <c:w val="0.87517112299080946"/>
          <c:h val="0.785937706152474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ANUAL!$A$1262</c:f>
              <c:strCache>
                <c:ptCount val="1"/>
                <c:pt idx="0">
                  <c:v>TOTAL VIAJEROS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ANUAL!$B$1259:$J$1259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ANUAL!$B$1262:$J$1262</c:f>
              <c:numCache>
                <c:formatCode>#,##0</c:formatCode>
                <c:ptCount val="9"/>
                <c:pt idx="0">
                  <c:v>524680</c:v>
                </c:pt>
                <c:pt idx="1">
                  <c:v>1081936</c:v>
                </c:pt>
                <c:pt idx="2">
                  <c:v>927429</c:v>
                </c:pt>
                <c:pt idx="3">
                  <c:v>58292</c:v>
                </c:pt>
                <c:pt idx="4">
                  <c:v>1183194</c:v>
                </c:pt>
                <c:pt idx="5">
                  <c:v>660895</c:v>
                </c:pt>
                <c:pt idx="6">
                  <c:v>281661</c:v>
                </c:pt>
                <c:pt idx="7">
                  <c:v>790952</c:v>
                </c:pt>
                <c:pt idx="8">
                  <c:v>244610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8C-472F-92F0-7D571D1535B6}"/>
            </c:ext>
          </c:extLst>
        </c:ser>
        <c:ser>
          <c:idx val="1"/>
          <c:order val="1"/>
          <c:tx>
            <c:strRef>
              <c:f>ANUAL!$A$1265</c:f>
              <c:strCache>
                <c:ptCount val="1"/>
                <c:pt idx="0">
                  <c:v>TOTAL PERNOCTAC.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ANUAL!$B$1259:$J$1259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ANUAL!$B$1265:$J$1265</c:f>
              <c:numCache>
                <c:formatCode>#,##0</c:formatCode>
                <c:ptCount val="9"/>
                <c:pt idx="0">
                  <c:v>780073</c:v>
                </c:pt>
                <c:pt idx="1">
                  <c:v>1536102</c:v>
                </c:pt>
                <c:pt idx="2">
                  <c:v>1434710</c:v>
                </c:pt>
                <c:pt idx="3">
                  <c:v>91607</c:v>
                </c:pt>
                <c:pt idx="4">
                  <c:v>1776222</c:v>
                </c:pt>
                <c:pt idx="5">
                  <c:v>909472</c:v>
                </c:pt>
                <c:pt idx="6">
                  <c:v>442406</c:v>
                </c:pt>
                <c:pt idx="7">
                  <c:v>1280629</c:v>
                </c:pt>
                <c:pt idx="8">
                  <c:v>349406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38-4CE6-A79A-AF016D8C1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3850096"/>
        <c:axId val="323850488"/>
      </c:barChart>
      <c:catAx>
        <c:axId val="323850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3850488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ANUAL!$A$801:$A$803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ANUAL!$E$801:$E$803</c:f>
              <c:numCache>
                <c:formatCode>_-* #,##0_-;\-* #,##0_-;_-* "-"??_-;_-@_-</c:formatCode>
                <c:ptCount val="3"/>
                <c:pt idx="0">
                  <c:v>340132</c:v>
                </c:pt>
                <c:pt idx="1">
                  <c:v>79490</c:v>
                </c:pt>
                <c:pt idx="2">
                  <c:v>419622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34-46DE-B6A4-3B09F57F4C1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ANUAL!$A$801:$A$803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ANUAL!$M$801:$M$803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5-445B-BA3E-22E7CA3AB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PLAZAS
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62F-404A-B9E0-3CC441DE7CB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62F-404A-B9E0-3CC441DE7CB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62F-404A-B9E0-3CC441DE7CB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62F-404A-B9E0-3CC441DE7CB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62F-404A-B9E0-3CC441DE7CB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62F-404A-B9E0-3CC441DE7CB4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62F-404A-B9E0-3CC441DE7CB4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62F-404A-B9E0-3CC441DE7CB4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62F-404A-B9E0-3CC441DE7CB4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F-404A-B9E0-3CC441DE7CB4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F-404A-B9E0-3CC441DE7CB4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2F-404A-B9E0-3CC441DE7CB4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2F-404A-B9E0-3CC441DE7CB4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2F-404A-B9E0-3CC441DE7CB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6743</c:v>
              </c:pt>
              <c:pt idx="1">
                <c:v>4433</c:v>
              </c:pt>
              <c:pt idx="2">
                <c:v>4818</c:v>
              </c:pt>
              <c:pt idx="3">
                <c:v>2252</c:v>
              </c:pt>
              <c:pt idx="4">
                <c:v>4412</c:v>
              </c:pt>
              <c:pt idx="5">
                <c:v>3905</c:v>
              </c:pt>
              <c:pt idx="6">
                <c:v>3154</c:v>
              </c:pt>
              <c:pt idx="7">
                <c:v>1955</c:v>
              </c:pt>
              <c:pt idx="8">
                <c:v>2632</c:v>
              </c:pt>
            </c:numLit>
          </c:val>
          <c:extLst>
            <c:ext xmlns:c16="http://schemas.microsoft.com/office/drawing/2014/chart" uri="{C3380CC4-5D6E-409C-BE32-E72D297353CC}">
              <c16:uniqueId val="{00000012-662F-404A-B9E0-3CC441DE7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>
      <c:firstFooter>ꠀ</c:firstFooter>
    </c:headerFooter>
    <c:pageMargins b="1" l="0.75" r="0.75" t="1" header="0" footer="0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ANUAL!$A$804:$A$806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ANUAL!$E$804:$E$806</c:f>
              <c:numCache>
                <c:formatCode>_-* #,##0_-;\-* #,##0_-;_-* "-"??_-;_-@_-</c:formatCode>
                <c:ptCount val="3"/>
                <c:pt idx="0">
                  <c:v>525482</c:v>
                </c:pt>
                <c:pt idx="1">
                  <c:v>119469</c:v>
                </c:pt>
                <c:pt idx="2">
                  <c:v>644951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D8-4118-91A3-B3FB3B2DA67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ANUAL!$A$804:$A$806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ANUAL!$M$804:$M$806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5-4BBD-9FA8-4CC26E7FF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800" b="1">
                <a:solidFill>
                  <a:srgbClr val="7DB51A"/>
                </a:solidFill>
              </a:rPr>
              <a:t>NÚMERO DE 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391803747303865E-2"/>
          <c:y val="7.2365690132840985E-2"/>
          <c:w val="0.9260867441074816"/>
          <c:h val="0.87436385728167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ANUAL!$A$1842:$A$1870</c:f>
              <c:numCache>
                <c:formatCode>General</c:formatCode>
                <c:ptCount val="2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</c:numCache>
            </c:numRef>
          </c:cat>
          <c:val>
            <c:numRef>
              <c:f>ANUAL!$B$1842:$B$1870</c:f>
              <c:numCache>
                <c:formatCode>#,##0</c:formatCode>
                <c:ptCount val="29"/>
                <c:pt idx="0">
                  <c:v>1865</c:v>
                </c:pt>
                <c:pt idx="1">
                  <c:v>1964</c:v>
                </c:pt>
                <c:pt idx="2">
                  <c:v>2173</c:v>
                </c:pt>
                <c:pt idx="3">
                  <c:v>2434</c:v>
                </c:pt>
                <c:pt idx="4">
                  <c:v>2755</c:v>
                </c:pt>
                <c:pt idx="5">
                  <c:v>2973</c:v>
                </c:pt>
                <c:pt idx="6">
                  <c:v>3198</c:v>
                </c:pt>
                <c:pt idx="7">
                  <c:v>3513</c:v>
                </c:pt>
                <c:pt idx="8">
                  <c:v>3905</c:v>
                </c:pt>
                <c:pt idx="9">
                  <c:v>4265</c:v>
                </c:pt>
                <c:pt idx="10">
                  <c:v>4569</c:v>
                </c:pt>
                <c:pt idx="11">
                  <c:v>4944</c:v>
                </c:pt>
                <c:pt idx="12">
                  <c:v>5244</c:v>
                </c:pt>
                <c:pt idx="13">
                  <c:v>5569</c:v>
                </c:pt>
                <c:pt idx="14">
                  <c:v>5806</c:v>
                </c:pt>
                <c:pt idx="15">
                  <c:v>6026</c:v>
                </c:pt>
                <c:pt idx="16">
                  <c:v>6130</c:v>
                </c:pt>
                <c:pt idx="17">
                  <c:v>6160</c:v>
                </c:pt>
                <c:pt idx="18">
                  <c:v>6152</c:v>
                </c:pt>
                <c:pt idx="19">
                  <c:v>5851</c:v>
                </c:pt>
                <c:pt idx="20">
                  <c:v>6241</c:v>
                </c:pt>
                <c:pt idx="21">
                  <c:v>8127</c:v>
                </c:pt>
                <c:pt idx="22">
                  <c:v>8987</c:v>
                </c:pt>
                <c:pt idx="23">
                  <c:v>9300</c:v>
                </c:pt>
                <c:pt idx="24">
                  <c:v>9645</c:v>
                </c:pt>
                <c:pt idx="25">
                  <c:v>10386</c:v>
                </c:pt>
                <c:pt idx="26">
                  <c:v>11188</c:v>
                </c:pt>
                <c:pt idx="27">
                  <c:v>11979</c:v>
                </c:pt>
                <c:pt idx="28" formatCode="General">
                  <c:v>12662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9B-40E8-9B1F-199802EE0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326596320"/>
        <c:axId val="3265967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ANUAL!$A$1842:$A$1870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0">
                        <c:v>1997</c:v>
                      </c:pt>
                      <c:pt idx="1">
                        <c:v>1998</c:v>
                      </c:pt>
                      <c:pt idx="2">
                        <c:v>1999</c:v>
                      </c:pt>
                      <c:pt idx="3">
                        <c:v>2000</c:v>
                      </c:pt>
                      <c:pt idx="4">
                        <c:v>2001</c:v>
                      </c:pt>
                      <c:pt idx="5">
                        <c:v>2002</c:v>
                      </c:pt>
                      <c:pt idx="6">
                        <c:v>2003</c:v>
                      </c:pt>
                      <c:pt idx="7">
                        <c:v>2004</c:v>
                      </c:pt>
                      <c:pt idx="8">
                        <c:v>2005</c:v>
                      </c:pt>
                      <c:pt idx="9">
                        <c:v>2006</c:v>
                      </c:pt>
                      <c:pt idx="10">
                        <c:v>2007</c:v>
                      </c:pt>
                      <c:pt idx="11">
                        <c:v>2008</c:v>
                      </c:pt>
                      <c:pt idx="12">
                        <c:v>2009</c:v>
                      </c:pt>
                      <c:pt idx="13">
                        <c:v>2010</c:v>
                      </c:pt>
                      <c:pt idx="14">
                        <c:v>2011</c:v>
                      </c:pt>
                      <c:pt idx="15">
                        <c:v>2012</c:v>
                      </c:pt>
                      <c:pt idx="16">
                        <c:v>2013</c:v>
                      </c:pt>
                      <c:pt idx="17">
                        <c:v>2014</c:v>
                      </c:pt>
                      <c:pt idx="18">
                        <c:v>2015</c:v>
                      </c:pt>
                      <c:pt idx="19">
                        <c:v>2016</c:v>
                      </c:pt>
                      <c:pt idx="20">
                        <c:v>2017</c:v>
                      </c:pt>
                      <c:pt idx="21">
                        <c:v>2018</c:v>
                      </c:pt>
                      <c:pt idx="22">
                        <c:v>2019</c:v>
                      </c:pt>
                      <c:pt idx="23">
                        <c:v>2020</c:v>
                      </c:pt>
                      <c:pt idx="24">
                        <c:v>2021</c:v>
                      </c:pt>
                      <c:pt idx="25">
                        <c:v>2022</c:v>
                      </c:pt>
                      <c:pt idx="26">
                        <c:v>2023</c:v>
                      </c:pt>
                      <c:pt idx="27">
                        <c:v>2024</c:v>
                      </c:pt>
                      <c:pt idx="28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ANUAL!$C$1842:$C$1867</c15:sqref>
                        </c15:formulaRef>
                      </c:ext>
                    </c:extLst>
                    <c:numCache>
                      <c:formatCode>#,##0</c:formatCode>
                      <c:ptCount val="2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D9B-40E8-9B1F-199802EE09B5}"/>
                  </c:ext>
                </c:extLst>
              </c15:ser>
            </c15:filteredBarSeries>
          </c:ext>
        </c:extLst>
      </c:barChart>
      <c:catAx>
        <c:axId val="32659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6712"/>
        <c:crosses val="autoZero"/>
        <c:auto val="1"/>
        <c:lblAlgn val="ctr"/>
        <c:lblOffset val="100"/>
        <c:noMultiLvlLbl val="0"/>
      </c:catAx>
      <c:valAx>
        <c:axId val="326596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800" b="1">
                <a:solidFill>
                  <a:srgbClr val="7DB51A"/>
                </a:solidFill>
              </a:rPr>
              <a:t>NÚMERO DE PLAZAS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6454645881509922E-2"/>
          <c:y val="6.5899967437401161E-2"/>
          <c:w val="0.90896978590086608"/>
          <c:h val="0.87930101837420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ANUAL!$A$1873:$A$1900</c:f>
              <c:numCache>
                <c:formatCode>General</c:formatCod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numCache>
            </c:numRef>
          </c:cat>
          <c:val>
            <c:numRef>
              <c:f>ANUAL!$B$1873:$B$1900</c:f>
              <c:numCache>
                <c:formatCode>#,##0</c:formatCode>
                <c:ptCount val="28"/>
                <c:pt idx="0">
                  <c:v>83454</c:v>
                </c:pt>
                <c:pt idx="1">
                  <c:v>87638</c:v>
                </c:pt>
                <c:pt idx="2">
                  <c:v>91046</c:v>
                </c:pt>
                <c:pt idx="3">
                  <c:v>96908</c:v>
                </c:pt>
                <c:pt idx="4">
                  <c:v>103311</c:v>
                </c:pt>
                <c:pt idx="5">
                  <c:v>107991</c:v>
                </c:pt>
                <c:pt idx="6">
                  <c:v>111908</c:v>
                </c:pt>
                <c:pt idx="7">
                  <c:v>116182</c:v>
                </c:pt>
                <c:pt idx="8">
                  <c:v>121103</c:v>
                </c:pt>
                <c:pt idx="9">
                  <c:v>127787</c:v>
                </c:pt>
                <c:pt idx="10">
                  <c:v>130847</c:v>
                </c:pt>
                <c:pt idx="11">
                  <c:v>135974</c:v>
                </c:pt>
                <c:pt idx="12">
                  <c:v>139910</c:v>
                </c:pt>
                <c:pt idx="13">
                  <c:v>143859</c:v>
                </c:pt>
                <c:pt idx="14">
                  <c:v>146790</c:v>
                </c:pt>
                <c:pt idx="15">
                  <c:v>148506</c:v>
                </c:pt>
                <c:pt idx="16">
                  <c:v>149812</c:v>
                </c:pt>
                <c:pt idx="17">
                  <c:v>151053</c:v>
                </c:pt>
                <c:pt idx="18">
                  <c:v>150484</c:v>
                </c:pt>
                <c:pt idx="19">
                  <c:v>147949</c:v>
                </c:pt>
                <c:pt idx="20">
                  <c:v>160864</c:v>
                </c:pt>
                <c:pt idx="21">
                  <c:v>178718</c:v>
                </c:pt>
                <c:pt idx="22">
                  <c:v>184571</c:v>
                </c:pt>
                <c:pt idx="23">
                  <c:v>187203</c:v>
                </c:pt>
                <c:pt idx="24">
                  <c:v>190379</c:v>
                </c:pt>
                <c:pt idx="25">
                  <c:v>191348</c:v>
                </c:pt>
                <c:pt idx="26">
                  <c:v>197853</c:v>
                </c:pt>
                <c:pt idx="27">
                  <c:v>202215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BD-4815-8CF6-BFDFA8AB14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326598280"/>
        <c:axId val="32659867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ANUAL!$A$1873:$A$1900</c15:sqref>
                        </c15:formulaRef>
                      </c:ext>
                    </c:extLst>
                    <c:numCache>
                      <c:formatCode>General</c:formatCode>
                      <c:ptCount val="28"/>
                      <c:pt idx="0">
                        <c:v>1997</c:v>
                      </c:pt>
                      <c:pt idx="1">
                        <c:v>1998</c:v>
                      </c:pt>
                      <c:pt idx="2">
                        <c:v>1999</c:v>
                      </c:pt>
                      <c:pt idx="3">
                        <c:v>2000</c:v>
                      </c:pt>
                      <c:pt idx="4">
                        <c:v>2001</c:v>
                      </c:pt>
                      <c:pt idx="5">
                        <c:v>2002</c:v>
                      </c:pt>
                      <c:pt idx="6">
                        <c:v>2003</c:v>
                      </c:pt>
                      <c:pt idx="7">
                        <c:v>2004</c:v>
                      </c:pt>
                      <c:pt idx="8">
                        <c:v>2005</c:v>
                      </c:pt>
                      <c:pt idx="9">
                        <c:v>2006</c:v>
                      </c:pt>
                      <c:pt idx="10">
                        <c:v>2007</c:v>
                      </c:pt>
                      <c:pt idx="11">
                        <c:v>2008</c:v>
                      </c:pt>
                      <c:pt idx="12">
                        <c:v>2009</c:v>
                      </c:pt>
                      <c:pt idx="13">
                        <c:v>2010</c:v>
                      </c:pt>
                      <c:pt idx="14">
                        <c:v>2011</c:v>
                      </c:pt>
                      <c:pt idx="15">
                        <c:v>2012</c:v>
                      </c:pt>
                      <c:pt idx="16">
                        <c:v>2013</c:v>
                      </c:pt>
                      <c:pt idx="17">
                        <c:v>2014</c:v>
                      </c:pt>
                      <c:pt idx="18">
                        <c:v>2015</c:v>
                      </c:pt>
                      <c:pt idx="19">
                        <c:v>2016</c:v>
                      </c:pt>
                      <c:pt idx="20">
                        <c:v>2017</c:v>
                      </c:pt>
                      <c:pt idx="21">
                        <c:v>2018</c:v>
                      </c:pt>
                      <c:pt idx="22">
                        <c:v>2019</c:v>
                      </c:pt>
                      <c:pt idx="23">
                        <c:v>2020</c:v>
                      </c:pt>
                      <c:pt idx="24">
                        <c:v>2021</c:v>
                      </c:pt>
                      <c:pt idx="25">
                        <c:v>2022</c:v>
                      </c:pt>
                      <c:pt idx="26">
                        <c:v>2023</c:v>
                      </c:pt>
                      <c:pt idx="27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ANUAL!$C$1873:$C$1898</c15:sqref>
                        </c15:formulaRef>
                      </c:ext>
                    </c:extLst>
                    <c:numCache>
                      <c:formatCode>#,##0</c:formatCode>
                      <c:ptCount val="2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03BD-4815-8CF6-BFDFA8AB1488}"/>
                  </c:ext>
                </c:extLst>
              </c15:ser>
            </c15:filteredBarSeries>
          </c:ext>
        </c:extLst>
      </c:barChart>
      <c:catAx>
        <c:axId val="326598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8672"/>
        <c:crosses val="autoZero"/>
        <c:auto val="1"/>
        <c:lblAlgn val="ctr"/>
        <c:lblOffset val="100"/>
        <c:noMultiLvlLbl val="0"/>
      </c:catAx>
      <c:valAx>
        <c:axId val="32659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8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ESTABLECIMIENTOS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5844124448024E-2"/>
          <c:y val="0.21025608602677842"/>
          <c:w val="0.8932811551639257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ANUAL!$C$1911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ANUAL!$A$1912:$A$1920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ANUAL!$C$1912:$C$1920</c:f>
              <c:numCache>
                <c:formatCode>#,##0</c:formatCode>
                <c:ptCount val="9"/>
                <c:pt idx="0">
                  <c:v>2277</c:v>
                </c:pt>
                <c:pt idx="1">
                  <c:v>1565</c:v>
                </c:pt>
                <c:pt idx="2">
                  <c:v>2125</c:v>
                </c:pt>
                <c:pt idx="3">
                  <c:v>546</c:v>
                </c:pt>
                <c:pt idx="4">
                  <c:v>1692</c:v>
                </c:pt>
                <c:pt idx="5">
                  <c:v>1235</c:v>
                </c:pt>
                <c:pt idx="6">
                  <c:v>888</c:v>
                </c:pt>
                <c:pt idx="7">
                  <c:v>782</c:v>
                </c:pt>
                <c:pt idx="8">
                  <c:v>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3E-478C-B5D9-FC21EE471C38}"/>
            </c:ext>
          </c:extLst>
        </c:ser>
        <c:ser>
          <c:idx val="1"/>
          <c:order val="1"/>
          <c:tx>
            <c:strRef>
              <c:f>ANUAL!$E$1911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ANUAL!$A$1912:$A$1920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ANUAL!$E$1912:$E$1920</c:f>
              <c:numCache>
                <c:formatCode>#,##0</c:formatCode>
                <c:ptCount val="9"/>
                <c:pt idx="0">
                  <c:v>2357</c:v>
                </c:pt>
                <c:pt idx="1">
                  <c:v>1711</c:v>
                </c:pt>
                <c:pt idx="2">
                  <c:v>2344</c:v>
                </c:pt>
                <c:pt idx="3">
                  <c:v>564</c:v>
                </c:pt>
                <c:pt idx="4">
                  <c:v>1690</c:v>
                </c:pt>
                <c:pt idx="5">
                  <c:v>1298</c:v>
                </c:pt>
                <c:pt idx="6">
                  <c:v>934</c:v>
                </c:pt>
                <c:pt idx="7">
                  <c:v>844</c:v>
                </c:pt>
                <c:pt idx="8">
                  <c:v>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26E-4300-81F6-EBB47F58A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491763205973165"/>
          <c:y val="5.4527325316830445E-2"/>
          <c:w val="0.20508236794026838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43201401566089E-2"/>
          <c:y val="0.2130774881119602"/>
          <c:w val="0.91746080657426843"/>
          <c:h val="0.663730018989518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ANUAL!$C$1937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ANUAL!$A$1938:$A$1946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ANUAL!$C$1938:$C$1946</c:f>
              <c:numCache>
                <c:formatCode>#,##0</c:formatCode>
                <c:ptCount val="9"/>
                <c:pt idx="0">
                  <c:v>29099</c:v>
                </c:pt>
                <c:pt idx="1">
                  <c:v>31317</c:v>
                </c:pt>
                <c:pt idx="2">
                  <c:v>37168</c:v>
                </c:pt>
                <c:pt idx="3">
                  <c:v>9960</c:v>
                </c:pt>
                <c:pt idx="4">
                  <c:v>28527</c:v>
                </c:pt>
                <c:pt idx="5">
                  <c:v>20684</c:v>
                </c:pt>
                <c:pt idx="6">
                  <c:v>17508</c:v>
                </c:pt>
                <c:pt idx="7">
                  <c:v>17238</c:v>
                </c:pt>
                <c:pt idx="8">
                  <c:v>10714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0-48FE-9238-861B45AD42E5}"/>
            </c:ext>
          </c:extLst>
        </c:ser>
        <c:ser>
          <c:idx val="1"/>
          <c:order val="1"/>
          <c:tx>
            <c:strRef>
              <c:f>ANUAL!$E$1937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ANUAL!$A$1938:$A$1946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ANUAL!$E$1938:$E$1946</c:f>
              <c:numCache>
                <c:formatCode>#,##0</c:formatCode>
                <c:ptCount val="9"/>
                <c:pt idx="0">
                  <c:v>30043</c:v>
                </c:pt>
                <c:pt idx="1">
                  <c:v>32539</c:v>
                </c:pt>
                <c:pt idx="2">
                  <c:v>38661</c:v>
                </c:pt>
                <c:pt idx="3">
                  <c:v>10224</c:v>
                </c:pt>
                <c:pt idx="4">
                  <c:v>28624</c:v>
                </c:pt>
                <c:pt idx="5">
                  <c:v>21100</c:v>
                </c:pt>
                <c:pt idx="6">
                  <c:v>18237</c:v>
                </c:pt>
                <c:pt idx="7">
                  <c:v>17869</c:v>
                </c:pt>
                <c:pt idx="8">
                  <c:v>11044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B-441A-8C53-D52645695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9848"/>
        <c:axId val="326600240"/>
      </c:barChart>
      <c:catAx>
        <c:axId val="326599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rgbClr val="7DB51A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>
                    <a:solidFill>
                      <a:srgbClr val="7DB51A"/>
                    </a:solidFill>
                  </a:rPr>
                  <a:t>PLAZAS</a:t>
                </a:r>
              </a:p>
            </c:rich>
          </c:tx>
          <c:layout>
            <c:manualLayout>
              <c:xMode val="edge"/>
              <c:yMode val="edge"/>
              <c:x val="0.4998506424076351"/>
              <c:y val="1.899380146651374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rgbClr val="7DB51A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600240"/>
        <c:crosses val="autoZero"/>
        <c:auto val="1"/>
        <c:lblAlgn val="ctr"/>
        <c:lblOffset val="100"/>
        <c:noMultiLvlLbl val="0"/>
      </c:catAx>
      <c:valAx>
        <c:axId val="32660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0169007449417362"/>
          <c:y val="2.7053703113244468E-2"/>
          <c:w val="0.19830992550582638"/>
          <c:h val="8.17994336128619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42339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986</c:v>
              </c:pt>
              <c:pt idx="1">
                <c:v>472</c:v>
              </c:pt>
              <c:pt idx="2">
                <c:v>576</c:v>
              </c:pt>
              <c:pt idx="3">
                <c:v>252</c:v>
              </c:pt>
              <c:pt idx="4">
                <c:v>575</c:v>
              </c:pt>
              <c:pt idx="5">
                <c:v>464</c:v>
              </c:pt>
              <c:pt idx="6">
                <c:v>362</c:v>
              </c:pt>
              <c:pt idx="7">
                <c:v>192</c:v>
              </c:pt>
              <c:pt idx="8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6FE0-4D03-9AF8-3C66C08B0683}"/>
            </c:ext>
          </c:extLst>
        </c:ser>
        <c:ser>
          <c:idx val="1"/>
          <c:order val="1"/>
          <c:tx>
            <c:v>42705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890</c:v>
              </c:pt>
              <c:pt idx="1">
                <c:v>421</c:v>
              </c:pt>
              <c:pt idx="2">
                <c:v>545</c:v>
              </c:pt>
              <c:pt idx="3">
                <c:v>232</c:v>
              </c:pt>
              <c:pt idx="4">
                <c:v>536</c:v>
              </c:pt>
              <c:pt idx="5">
                <c:v>460</c:v>
              </c:pt>
              <c:pt idx="6">
                <c:v>353</c:v>
              </c:pt>
              <c:pt idx="7">
                <c:v>179</c:v>
              </c:pt>
              <c:pt idx="8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1-6FE0-4D03-9AF8-3C66C08B0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606904"/>
        <c:axId val="326607296"/>
      </c:barChart>
      <c:catAx>
        <c:axId val="3266069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6607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6607296"/>
        <c:scaling>
          <c:orientation val="minMax"/>
          <c:max val="1000"/>
          <c:min val="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6606904"/>
        <c:crosses val="autoZero"/>
        <c:crossBetween val="between"/>
        <c:majorUnit val="10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42339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986</c:v>
              </c:pt>
              <c:pt idx="1">
                <c:v>472</c:v>
              </c:pt>
              <c:pt idx="2">
                <c:v>576</c:v>
              </c:pt>
              <c:pt idx="3">
                <c:v>252</c:v>
              </c:pt>
              <c:pt idx="4">
                <c:v>575</c:v>
              </c:pt>
              <c:pt idx="5">
                <c:v>464</c:v>
              </c:pt>
              <c:pt idx="6">
                <c:v>362</c:v>
              </c:pt>
              <c:pt idx="7">
                <c:v>192</c:v>
              </c:pt>
              <c:pt idx="8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561B-40B9-95AE-37CA1EAB0CAA}"/>
            </c:ext>
          </c:extLst>
        </c:ser>
        <c:ser>
          <c:idx val="1"/>
          <c:order val="1"/>
          <c:tx>
            <c:v>42705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890</c:v>
              </c:pt>
              <c:pt idx="1">
                <c:v>421</c:v>
              </c:pt>
              <c:pt idx="2">
                <c:v>545</c:v>
              </c:pt>
              <c:pt idx="3">
                <c:v>232</c:v>
              </c:pt>
              <c:pt idx="4">
                <c:v>536</c:v>
              </c:pt>
              <c:pt idx="5">
                <c:v>460</c:v>
              </c:pt>
              <c:pt idx="6">
                <c:v>353</c:v>
              </c:pt>
              <c:pt idx="7">
                <c:v>179</c:v>
              </c:pt>
              <c:pt idx="8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1-561B-40B9-95AE-37CA1EAB0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608080"/>
        <c:axId val="326608472"/>
      </c:barChart>
      <c:catAx>
        <c:axId val="3266080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66084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6608472"/>
        <c:scaling>
          <c:orientation val="minMax"/>
          <c:max val="1000"/>
          <c:min val="0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26608080"/>
        <c:crosses val="autoZero"/>
        <c:crossBetween val="between"/>
        <c:majorUnit val="10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Y PERNOCTACIONES POR PROVINCIAS</a:t>
            </a:r>
          </a:p>
        </c:rich>
      </c:tx>
      <c:layout>
        <c:manualLayout>
          <c:xMode val="edge"/>
          <c:yMode val="edge"/>
          <c:x val="0.34649007089947059"/>
          <c:y val="3.6467191601049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169053011980457E-2"/>
          <c:y val="0.16131477991420026"/>
          <c:w val="0.89517893079927224"/>
          <c:h val="0.70143937007874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CyL'!$A$22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CyL'!$C$22:$K$22</c:f>
              <c:numCache>
                <c:formatCode>#,##0</c:formatCode>
                <c:ptCount val="9"/>
                <c:pt idx="0">
                  <c:v>886243</c:v>
                </c:pt>
                <c:pt idx="1">
                  <c:v>1652980</c:v>
                </c:pt>
                <c:pt idx="2">
                  <c:v>1495644</c:v>
                </c:pt>
                <c:pt idx="3">
                  <c:v>472659</c:v>
                </c:pt>
                <c:pt idx="4">
                  <c:v>1595404</c:v>
                </c:pt>
                <c:pt idx="5">
                  <c:v>1016644</c:v>
                </c:pt>
                <c:pt idx="6">
                  <c:v>483068</c:v>
                </c:pt>
                <c:pt idx="7">
                  <c:v>1037009</c:v>
                </c:pt>
                <c:pt idx="8">
                  <c:v>398677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D-46FB-AF5C-2F2656A4CB3B}"/>
            </c:ext>
          </c:extLst>
        </c:ser>
        <c:ser>
          <c:idx val="1"/>
          <c:order val="1"/>
          <c:tx>
            <c:strRef>
              <c:f>'M.V. CyL'!$A$25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CyL'!$C$25:$K$25</c:f>
              <c:numCache>
                <c:formatCode>#,##0</c:formatCode>
                <c:ptCount val="9"/>
                <c:pt idx="0">
                  <c:v>1466542</c:v>
                </c:pt>
                <c:pt idx="1">
                  <c:v>2531189</c:v>
                </c:pt>
                <c:pt idx="2">
                  <c:v>2419608</c:v>
                </c:pt>
                <c:pt idx="3">
                  <c:v>798987</c:v>
                </c:pt>
                <c:pt idx="4">
                  <c:v>2598694</c:v>
                </c:pt>
                <c:pt idx="5">
                  <c:v>1625022</c:v>
                </c:pt>
                <c:pt idx="6">
                  <c:v>885421</c:v>
                </c:pt>
                <c:pt idx="7">
                  <c:v>1765064</c:v>
                </c:pt>
                <c:pt idx="8">
                  <c:v>635243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94-410D-AFE9-54E9F8674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74576"/>
        <c:axId val="327274968"/>
      </c:barChart>
      <c:catAx>
        <c:axId val="327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968"/>
        <c:crosses val="autoZero"/>
        <c:auto val="1"/>
        <c:lblAlgn val="ctr"/>
        <c:lblOffset val="100"/>
        <c:noMultiLvlLbl val="0"/>
      </c:catAx>
      <c:valAx>
        <c:axId val="32727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49226479779477"/>
          <c:y val="6.7221697287838986E-2"/>
          <c:w val="0.18314547922888949"/>
          <c:h val="9.112685914260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 Y PERNOCTACIONES POR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063473938278078E-2"/>
          <c:y val="0.15868393846632994"/>
          <c:w val="0.92320154485370232"/>
          <c:h val="0.71231185175370093"/>
        </c:manualLayout>
      </c:layout>
      <c:lineChart>
        <c:grouping val="standard"/>
        <c:varyColors val="0"/>
        <c:ser>
          <c:idx val="0"/>
          <c:order val="0"/>
          <c:tx>
            <c:strRef>
              <c:f>'M.V. CyL'!$A$55:$B$55</c:f>
              <c:strCache>
                <c:ptCount val="2"/>
                <c:pt idx="0">
                  <c:v>VIAJEROS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'M.V. CyL'!$C$54:$N$54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CyL'!$C$55:$N$55</c:f>
              <c:numCache>
                <c:formatCode>#,##0</c:formatCode>
                <c:ptCount val="12"/>
                <c:pt idx="0">
                  <c:v>419622</c:v>
                </c:pt>
                <c:pt idx="1">
                  <c:v>490482</c:v>
                </c:pt>
                <c:pt idx="2">
                  <c:v>550001</c:v>
                </c:pt>
                <c:pt idx="3">
                  <c:v>787656</c:v>
                </c:pt>
                <c:pt idx="4">
                  <c:v>908492</c:v>
                </c:pt>
                <c:pt idx="5">
                  <c:v>860068</c:v>
                </c:pt>
                <c:pt idx="6">
                  <c:v>902579</c:v>
                </c:pt>
                <c:pt idx="7">
                  <c:v>1199886</c:v>
                </c:pt>
                <c:pt idx="8">
                  <c:v>862961</c:v>
                </c:pt>
                <c:pt idx="9">
                  <c:v>827814</c:v>
                </c:pt>
                <c:pt idx="10">
                  <c:v>626545</c:v>
                </c:pt>
                <c:pt idx="11">
                  <c:v>602222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4-466C-8C2C-077A68C7667D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'M.V. CyL'!$C$54:$N$54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CyL'!$C$58:$N$58</c:f>
              <c:numCache>
                <c:formatCode>#,##0</c:formatCode>
                <c:ptCount val="12"/>
                <c:pt idx="0">
                  <c:v>644951</c:v>
                </c:pt>
                <c:pt idx="1">
                  <c:v>748500</c:v>
                </c:pt>
                <c:pt idx="2">
                  <c:v>881234</c:v>
                </c:pt>
                <c:pt idx="3">
                  <c:v>1311891</c:v>
                </c:pt>
                <c:pt idx="4">
                  <c:v>1423881</c:v>
                </c:pt>
                <c:pt idx="5">
                  <c:v>1358932</c:v>
                </c:pt>
                <c:pt idx="6">
                  <c:v>1542542</c:v>
                </c:pt>
                <c:pt idx="7">
                  <c:v>2095637</c:v>
                </c:pt>
                <c:pt idx="8">
                  <c:v>1397900</c:v>
                </c:pt>
                <c:pt idx="9">
                  <c:v>1295865</c:v>
                </c:pt>
                <c:pt idx="10">
                  <c:v>1021711</c:v>
                </c:pt>
                <c:pt idx="11">
                  <c:v>1002726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9-4F2A-BE84-D25CE85CD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752"/>
        <c:axId val="327276144"/>
      </c:lineChart>
      <c:catAx>
        <c:axId val="32727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6144"/>
        <c:crosses val="autoZero"/>
        <c:auto val="1"/>
        <c:lblAlgn val="ctr"/>
        <c:lblOffset val="100"/>
        <c:noMultiLvlLbl val="0"/>
      </c:catAx>
      <c:valAx>
        <c:axId val="3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106724590460673"/>
          <c:y val="4.2796589861491374E-2"/>
          <c:w val="0.20701297855009504"/>
          <c:h val="9.1764117990341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POR TIPO DE ALOJAMIENTO</a:t>
            </a:r>
          </a:p>
        </c:rich>
      </c:tx>
      <c:layout>
        <c:manualLayout>
          <c:xMode val="edge"/>
          <c:yMode val="edge"/>
          <c:x val="0.24988313856427383"/>
          <c:y val="1.5384615384615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9189778158732"/>
          <c:y val="0.26808341834575622"/>
          <c:w val="0.83271771291870667"/>
          <c:h val="0.70007940235674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B7-4132-B73D-1E0D632320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B7-4132-B73D-1E0D632320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B7-4132-B73D-1E0D632320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CB7-4132-B73D-1E0D6323205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CB7-4132-B73D-1E0D6323205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CB7-4132-B73D-1E0D6323205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CB7-4132-B73D-1E0D6323205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CB7-4132-B73D-1E0D6323205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CB7-4132-B73D-1E0D6323205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CB7-4132-B73D-1E0D6323205F}"/>
                </c:ext>
              </c:extLst>
            </c:dLbl>
            <c:dLbl>
              <c:idx val="3"/>
              <c:layout>
                <c:manualLayout>
                  <c:x val="3.5207643113746944E-17"/>
                  <c:y val="3.33113006620293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B7-4132-B73D-1E0D6323205F}"/>
                </c:ext>
              </c:extLst>
            </c:dLbl>
            <c:dLbl>
              <c:idx val="4"/>
              <c:layout>
                <c:manualLayout>
                  <c:x val="5.7416267942583029E-3"/>
                  <c:y val="-1.09589041095890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B7-4132-B73D-1E0D6323205F}"/>
                </c:ext>
              </c:extLst>
            </c:dLbl>
            <c:dLbl>
              <c:idx val="5"/>
              <c:layout>
                <c:manualLayout>
                  <c:x val="4.784688995215311E-2"/>
                  <c:y val="1.09589041095890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B7-4132-B73D-1E0D6323205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PROV'!$D$23:$I$23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PROV'!$D$30:$I$30</c:f>
              <c:numCache>
                <c:formatCode>0%</c:formatCode>
                <c:ptCount val="6"/>
                <c:pt idx="0">
                  <c:v>0.59498354288834998</c:v>
                </c:pt>
                <c:pt idx="1">
                  <c:v>6.5252983662494365E-2</c:v>
                </c:pt>
                <c:pt idx="2">
                  <c:v>0.13677738498357675</c:v>
                </c:pt>
                <c:pt idx="3">
                  <c:v>2.051017610294242E-2</c:v>
                </c:pt>
                <c:pt idx="4">
                  <c:v>0.12781934525858032</c:v>
                </c:pt>
                <c:pt idx="5">
                  <c:v>5.4656567104056114E-2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CB7-4132-B73D-1E0D6323205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EXTRANJEROS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Resto de América</c:v>
              </c:pt>
              <c:pt idx="1">
                <c:v>Resto del mundo</c:v>
              </c:pt>
              <c:pt idx="2">
                <c:v>Resto de Europa</c:v>
              </c:pt>
              <c:pt idx="3">
                <c:v>Canadá</c:v>
              </c:pt>
              <c:pt idx="4">
                <c:v>Méjico</c:v>
              </c:pt>
              <c:pt idx="5">
                <c:v>China</c:v>
              </c:pt>
              <c:pt idx="6">
                <c:v>Brasil</c:v>
              </c:pt>
              <c:pt idx="7">
                <c:v>Japón</c:v>
              </c:pt>
              <c:pt idx="8">
                <c:v>EEUU</c:v>
              </c:pt>
              <c:pt idx="9">
                <c:v>Italia</c:v>
              </c:pt>
              <c:pt idx="10">
                <c:v>Alemania</c:v>
              </c:pt>
              <c:pt idx="11">
                <c:v>Benelux (Bélgica, Holanda y Luxemburgo)</c:v>
              </c:pt>
              <c:pt idx="12">
                <c:v>Reino Unido</c:v>
              </c:pt>
              <c:pt idx="13">
                <c:v>Portugal</c:v>
              </c:pt>
              <c:pt idx="14">
                <c:v>Francia</c:v>
              </c:pt>
            </c:strLit>
          </c:cat>
          <c:val>
            <c:numLit>
              <c:formatCode>General</c:formatCode>
              <c:ptCount val="15"/>
              <c:pt idx="0">
                <c:v>5.0844738830172785E-2</c:v>
              </c:pt>
              <c:pt idx="1">
                <c:v>4.84529081048325E-2</c:v>
              </c:pt>
              <c:pt idx="2">
                <c:v>0.10505681169044685</c:v>
              </c:pt>
              <c:pt idx="3">
                <c:v>8.1416416683812217E-3</c:v>
              </c:pt>
              <c:pt idx="4">
                <c:v>9.1413083466514323E-3</c:v>
              </c:pt>
              <c:pt idx="5">
                <c:v>1.1558855136845176E-2</c:v>
              </c:pt>
              <c:pt idx="6">
                <c:v>1.717291884003385E-2</c:v>
              </c:pt>
              <c:pt idx="7">
                <c:v>3.0362893874226509E-2</c:v>
              </c:pt>
              <c:pt idx="8">
                <c:v>5.5756920210720609E-2</c:v>
              </c:pt>
              <c:pt idx="9">
                <c:v>6.1980060597804143E-2</c:v>
              </c:pt>
              <c:pt idx="10">
                <c:v>6.9456946470248151E-2</c:v>
              </c:pt>
              <c:pt idx="11">
                <c:v>6.9799710791300554E-2</c:v>
              </c:pt>
              <c:pt idx="12">
                <c:v>0.13083755485148268</c:v>
              </c:pt>
              <c:pt idx="13">
                <c:v>0.13530035876795066</c:v>
              </c:pt>
              <c:pt idx="14">
                <c:v>0.19613637181890289</c:v>
              </c:pt>
            </c:numLit>
          </c:val>
          <c:extLst>
            <c:ext xmlns:c16="http://schemas.microsoft.com/office/drawing/2014/chart" uri="{C3380CC4-5D6E-409C-BE32-E72D297353CC}">
              <c16:uniqueId val="{00000000-4645-44B4-9739-CB833160B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04387824"/>
        <c:axId val="304390256"/>
      </c:barChart>
      <c:catAx>
        <c:axId val="3043878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439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4390256"/>
        <c:scaling>
          <c:orientation val="minMax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4387824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DEL Nº DE PLAZAS POR MODALIDADES
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FA-4D9A-9828-37234155B84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FA-4D9A-9828-37234155B84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FA-4D9A-9828-37234155B84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FA-4D9A-9828-37234155B84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C.R.A.C.</c:v>
              </c:pt>
              <c:pt idx="1">
                <c:v>C.R.A.</c:v>
              </c:pt>
              <c:pt idx="2">
                <c:v>Posadas</c:v>
              </c:pt>
              <c:pt idx="3">
                <c:v>C.T.R.</c:v>
              </c:pt>
            </c:strLit>
          </c:cat>
          <c:val>
            <c:numLit>
              <c:formatCode>General</c:formatCode>
              <c:ptCount val="4"/>
              <c:pt idx="0">
                <c:v>2169</c:v>
              </c:pt>
              <c:pt idx="1">
                <c:v>18559</c:v>
              </c:pt>
              <c:pt idx="2">
                <c:v>2986</c:v>
              </c:pt>
              <c:pt idx="3">
                <c:v>10590</c:v>
              </c:pt>
            </c:numLit>
          </c:val>
          <c:extLst>
            <c:ext xmlns:c16="http://schemas.microsoft.com/office/drawing/2014/chart" uri="{C3380CC4-5D6E-409C-BE32-E72D297353CC}">
              <c16:uniqueId val="{00000008-F9FA-4D9A-9828-37234155B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firstFooter>耀</c:firstFooter>
    </c:headerFooter>
    <c:pageMargins b="1" l="0.75" r="0.75" t="1" header="0" footer="0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39717813847715E-2"/>
          <c:y val="0.15553827288631919"/>
          <c:w val="0.94425610826385509"/>
          <c:h val="0.6960623786160031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ANUAL!$A$1729</c:f>
              <c:strCache>
                <c:ptCount val="1"/>
                <c:pt idx="0">
                  <c:v>VIAJEROS ESPAÑOLES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ANUAL!$B$1728:$I$1728</c15:sqref>
                  </c15:fullRef>
                </c:ext>
              </c:extLst>
              <c:f>ANUAL!$D$1728:$I$1728</c:f>
              <c:strCache>
                <c:ptCount val="6"/>
                <c:pt idx="0">
                  <c:v>ALOJ. HOTELEROS</c:v>
                </c:pt>
                <c:pt idx="1">
                  <c:v>CAMPING</c:v>
                </c:pt>
                <c:pt idx="2">
                  <c:v>T. RURAL</c:v>
                </c:pt>
                <c:pt idx="3">
                  <c:v>ALBERGUES</c:v>
                </c:pt>
                <c:pt idx="4">
                  <c:v>VIVIEND. TURIST.</c:v>
                </c:pt>
                <c:pt idx="5">
                  <c:v>APAR. TUR.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ANUAL!$B$1729:$I$1729</c15:sqref>
                  </c15:fullRef>
                </c:ext>
              </c:extLst>
              <c:f>ANUAL!$D$1729:$I$1729</c:f>
              <c:numCache>
                <c:formatCode>#,##0</c:formatCode>
                <c:ptCount val="6"/>
                <c:pt idx="0">
                  <c:v>4578017</c:v>
                </c:pt>
                <c:pt idx="1">
                  <c:v>266069</c:v>
                </c:pt>
                <c:pt idx="2">
                  <c:v>853398</c:v>
                </c:pt>
                <c:pt idx="3">
                  <c:v>262787</c:v>
                </c:pt>
                <c:pt idx="4">
                  <c:v>507310</c:v>
                </c:pt>
                <c:pt idx="5">
                  <c:v>278945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02-4D93-BA3A-5577C2D6ED60}"/>
            </c:ext>
          </c:extLst>
        </c:ser>
        <c:ser>
          <c:idx val="1"/>
          <c:order val="1"/>
          <c:tx>
            <c:strRef>
              <c:f>ANUAL!$A$1730</c:f>
              <c:strCache>
                <c:ptCount val="1"/>
                <c:pt idx="0">
                  <c:v>VIAJEROS EXTRANJER.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ANUAL!$B$1728:$I$1728</c15:sqref>
                  </c15:fullRef>
                </c:ext>
              </c:extLst>
              <c:f>ANUAL!$D$1728:$I$1728</c:f>
              <c:strCache>
                <c:ptCount val="6"/>
                <c:pt idx="0">
                  <c:v>ALOJ. HOTELEROS</c:v>
                </c:pt>
                <c:pt idx="1">
                  <c:v>CAMPING</c:v>
                </c:pt>
                <c:pt idx="2">
                  <c:v>T. RURAL</c:v>
                </c:pt>
                <c:pt idx="3">
                  <c:v>ALBERGUES</c:v>
                </c:pt>
                <c:pt idx="4">
                  <c:v>VIVIEND. TURIST.</c:v>
                </c:pt>
                <c:pt idx="5">
                  <c:v>APAR. TUR.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ANUAL!$B$1730:$I$1730</c15:sqref>
                  </c15:fullRef>
                </c:ext>
              </c:extLst>
              <c:f>ANUAL!$D$1730:$I$1730</c:f>
              <c:numCache>
                <c:formatCode>#,##0</c:formatCode>
                <c:ptCount val="6"/>
                <c:pt idx="0">
                  <c:v>1582211</c:v>
                </c:pt>
                <c:pt idx="1">
                  <c:v>165106</c:v>
                </c:pt>
                <c:pt idx="2">
                  <c:v>139136</c:v>
                </c:pt>
                <c:pt idx="3">
                  <c:v>243082</c:v>
                </c:pt>
                <c:pt idx="4">
                  <c:v>86796</c:v>
                </c:pt>
                <c:pt idx="5">
                  <c:v>75471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02-4D93-BA3A-5577C2D6ED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29358208"/>
        <c:axId val="329358600"/>
      </c:barChart>
      <c:catAx>
        <c:axId val="32935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58600"/>
        <c:crosses val="autoZero"/>
        <c:auto val="1"/>
        <c:lblAlgn val="ctr"/>
        <c:lblOffset val="100"/>
        <c:noMultiLvlLbl val="0"/>
      </c:catAx>
      <c:valAx>
        <c:axId val="329358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5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PROCEDENCIA VIAJEROS ESPAÑOLES SEGÚN EL TIPO DE ALOJAMIENTO UTILIZADO</a:t>
            </a:r>
          </a:p>
        </c:rich>
      </c:tx>
      <c:layout>
        <c:manualLayout>
          <c:xMode val="edge"/>
          <c:yMode val="edge"/>
          <c:x val="0.15818358974633115"/>
          <c:y val="9.523831045780927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7396784060338792E-2"/>
          <c:y val="6.7718285214348209E-2"/>
          <c:w val="0.78926971882024888"/>
          <c:h val="0.8615825528838778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'M.V. PROC'!$A$143</c:f>
              <c:strCache>
                <c:ptCount val="1"/>
                <c:pt idx="0">
                  <c:v>Madrid (Comunidad de)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PROC'!$B$143:$J$143</c:f>
              <c:numCache>
                <c:formatCode>0.00%</c:formatCode>
                <c:ptCount val="9"/>
                <c:pt idx="0">
                  <c:v>0.24937970794268877</c:v>
                </c:pt>
                <c:pt idx="1">
                  <c:v>0.19638897274352318</c:v>
                </c:pt>
                <c:pt idx="2">
                  <c:v>0.18245456776599867</c:v>
                </c:pt>
                <c:pt idx="3">
                  <c:v>0.32208998582717246</c:v>
                </c:pt>
                <c:pt idx="4">
                  <c:v>0.42495917340498435</c:v>
                </c:pt>
                <c:pt idx="5">
                  <c:v>0.30251587686961312</c:v>
                </c:pt>
                <c:pt idx="6">
                  <c:v>0.48372630753558626</c:v>
                </c:pt>
                <c:pt idx="7">
                  <c:v>0.23422594900630589</c:v>
                </c:pt>
                <c:pt idx="8">
                  <c:v>0.2855936553670701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E-4730-A98D-D41A87EE740A}"/>
            </c:ext>
          </c:extLst>
        </c:ser>
        <c:ser>
          <c:idx val="1"/>
          <c:order val="1"/>
          <c:tx>
            <c:strRef>
              <c:f>'M.V. PROC'!$A$144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PROC'!$B$144:$J$144</c:f>
              <c:numCache>
                <c:formatCode>0.00%</c:formatCode>
                <c:ptCount val="9"/>
                <c:pt idx="0">
                  <c:v>0.13735865854879459</c:v>
                </c:pt>
                <c:pt idx="1">
                  <c:v>0.2007320449348661</c:v>
                </c:pt>
                <c:pt idx="2">
                  <c:v>0.20433703705837683</c:v>
                </c:pt>
                <c:pt idx="3">
                  <c:v>0.12182451374966451</c:v>
                </c:pt>
                <c:pt idx="4">
                  <c:v>0.14557054773026812</c:v>
                </c:pt>
                <c:pt idx="5">
                  <c:v>0.23358575587657024</c:v>
                </c:pt>
                <c:pt idx="6">
                  <c:v>0.13105335303637067</c:v>
                </c:pt>
                <c:pt idx="7">
                  <c:v>0.17419104592817733</c:v>
                </c:pt>
                <c:pt idx="8">
                  <c:v>0.15185155615793725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1E-4730-A98D-D41A87EE740A}"/>
            </c:ext>
          </c:extLst>
        </c:ser>
        <c:ser>
          <c:idx val="2"/>
          <c:order val="2"/>
          <c:tx>
            <c:strRef>
              <c:f>'M.V. PROC'!$A$145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PROC'!$B$145:$J$145</c:f>
              <c:numCache>
                <c:formatCode>0.00%</c:formatCode>
                <c:ptCount val="9"/>
                <c:pt idx="0">
                  <c:v>8.9047023725192229E-2</c:v>
                </c:pt>
                <c:pt idx="1">
                  <c:v>7.9552304982403843E-2</c:v>
                </c:pt>
                <c:pt idx="2">
                  <c:v>8.5257945846629268E-2</c:v>
                </c:pt>
                <c:pt idx="3">
                  <c:v>4.6724504704279454E-2</c:v>
                </c:pt>
                <c:pt idx="4">
                  <c:v>5.111406922889989E-2</c:v>
                </c:pt>
                <c:pt idx="5">
                  <c:v>5.702875232650674E-2</c:v>
                </c:pt>
                <c:pt idx="6">
                  <c:v>4.8485377617174148E-2</c:v>
                </c:pt>
                <c:pt idx="7">
                  <c:v>0.10457743743637672</c:v>
                </c:pt>
                <c:pt idx="8">
                  <c:v>7.7637114402970747E-2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1E-4730-A98D-D41A87EE740A}"/>
            </c:ext>
          </c:extLst>
        </c:ser>
        <c:ser>
          <c:idx val="3"/>
          <c:order val="3"/>
          <c:tx>
            <c:strRef>
              <c:f>'M.V. PROC'!$A$146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PROC'!$B$146:$J$146</c:f>
              <c:numCache>
                <c:formatCode>0.00%</c:formatCode>
                <c:ptCount val="9"/>
                <c:pt idx="0">
                  <c:v>8.2674927172659174E-2</c:v>
                </c:pt>
                <c:pt idx="1">
                  <c:v>4.8523694093552658E-2</c:v>
                </c:pt>
                <c:pt idx="2">
                  <c:v>7.8809966942836901E-2</c:v>
                </c:pt>
                <c:pt idx="3">
                  <c:v>4.377893059893672E-2</c:v>
                </c:pt>
                <c:pt idx="4">
                  <c:v>5.8103430211053235E-2</c:v>
                </c:pt>
                <c:pt idx="5">
                  <c:v>8.4370671219367185E-2</c:v>
                </c:pt>
                <c:pt idx="6">
                  <c:v>3.9872315719599295E-2</c:v>
                </c:pt>
                <c:pt idx="7">
                  <c:v>4.2781620544900624E-2</c:v>
                </c:pt>
                <c:pt idx="8">
                  <c:v>6.8758791856782422E-2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1E-4730-A98D-D41A87EE740A}"/>
            </c:ext>
          </c:extLst>
        </c:ser>
        <c:ser>
          <c:idx val="4"/>
          <c:order val="4"/>
          <c:tx>
            <c:strRef>
              <c:f>'M.V. PROC'!$A$147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PROC'!$B$147:$J$147</c:f>
              <c:numCache>
                <c:formatCode>0.00%</c:formatCode>
                <c:ptCount val="9"/>
                <c:pt idx="0">
                  <c:v>5.952320004576122E-2</c:v>
                </c:pt>
                <c:pt idx="1">
                  <c:v>5.7456852389766222E-2</c:v>
                </c:pt>
                <c:pt idx="2">
                  <c:v>7.0523841731367332E-2</c:v>
                </c:pt>
                <c:pt idx="3">
                  <c:v>0.10234450216335761</c:v>
                </c:pt>
                <c:pt idx="4">
                  <c:v>7.259919860594917E-2</c:v>
                </c:pt>
                <c:pt idx="5">
                  <c:v>8.2858969136295368E-2</c:v>
                </c:pt>
                <c:pt idx="6">
                  <c:v>6.0793334622297843E-2</c:v>
                </c:pt>
                <c:pt idx="7">
                  <c:v>5.7909120315728486E-2</c:v>
                </c:pt>
                <c:pt idx="8">
                  <c:v>6.3715617281168521E-2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1E-4730-A98D-D41A87EE740A}"/>
            </c:ext>
          </c:extLst>
        </c:ser>
        <c:ser>
          <c:idx val="5"/>
          <c:order val="5"/>
          <c:tx>
            <c:strRef>
              <c:f>'M.V. PROC'!$A$148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PROC'!$B$148:$J$148</c:f>
              <c:numCache>
                <c:formatCode>0.00%</c:formatCode>
                <c:ptCount val="9"/>
                <c:pt idx="0">
                  <c:v>6.3183464191093289E-2</c:v>
                </c:pt>
                <c:pt idx="1">
                  <c:v>8.3620823155002938E-2</c:v>
                </c:pt>
                <c:pt idx="2">
                  <c:v>8.0208813444237664E-2</c:v>
                </c:pt>
                <c:pt idx="3">
                  <c:v>2.3770669976296725E-2</c:v>
                </c:pt>
                <c:pt idx="4">
                  <c:v>4.3870168580650903E-2</c:v>
                </c:pt>
                <c:pt idx="5">
                  <c:v>3.0315453317233568E-2</c:v>
                </c:pt>
                <c:pt idx="6">
                  <c:v>4.4373859035357038E-2</c:v>
                </c:pt>
                <c:pt idx="7">
                  <c:v>6.6332344882782987E-2</c:v>
                </c:pt>
                <c:pt idx="8">
                  <c:v>5.9536767110805591E-2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1E-4730-A98D-D41A87EE740A}"/>
            </c:ext>
          </c:extLst>
        </c:ser>
        <c:ser>
          <c:idx val="6"/>
          <c:order val="6"/>
          <c:tx>
            <c:strRef>
              <c:f>'M.V. PROC'!$A$149</c:f>
              <c:strCache>
                <c:ptCount val="1"/>
                <c:pt idx="0">
                  <c:v>Comunidad Valenciana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PROC'!$B$149:$J$149</c:f>
              <c:numCache>
                <c:formatCode>0.00%</c:formatCode>
                <c:ptCount val="9"/>
                <c:pt idx="0">
                  <c:v>6.5081391980770578E-2</c:v>
                </c:pt>
                <c:pt idx="1">
                  <c:v>5.6833327608312285E-2</c:v>
                </c:pt>
                <c:pt idx="2">
                  <c:v>6.0596861597412559E-2</c:v>
                </c:pt>
                <c:pt idx="3">
                  <c:v>4.0931371685319344E-2</c:v>
                </c:pt>
                <c:pt idx="4">
                  <c:v>3.8845811177594697E-2</c:v>
                </c:pt>
                <c:pt idx="5">
                  <c:v>3.5425804156976E-2</c:v>
                </c:pt>
                <c:pt idx="6">
                  <c:v>3.527579854022473E-2</c:v>
                </c:pt>
                <c:pt idx="7">
                  <c:v>4.2653900881354553E-2</c:v>
                </c:pt>
                <c:pt idx="8">
                  <c:v>5.534889689532884E-2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1E-4730-A98D-D41A87EE740A}"/>
            </c:ext>
          </c:extLst>
        </c:ser>
        <c:ser>
          <c:idx val="7"/>
          <c:order val="7"/>
          <c:tx>
            <c:strRef>
              <c:f>'M.V. PROC'!$A$150</c:f>
              <c:strCache>
                <c:ptCount val="1"/>
                <c:pt idx="0">
                  <c:v>Castilla - La Mancha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PROC'!$B$150:$J$150</c:f>
              <c:numCache>
                <c:formatCode>0.00%</c:formatCode>
                <c:ptCount val="9"/>
                <c:pt idx="0">
                  <c:v>4.8448696134968411E-2</c:v>
                </c:pt>
                <c:pt idx="1">
                  <c:v>5.2799300197042695E-2</c:v>
                </c:pt>
                <c:pt idx="2">
                  <c:v>4.497615198520484E-2</c:v>
                </c:pt>
                <c:pt idx="3">
                  <c:v>3.9120310179434022E-2</c:v>
                </c:pt>
                <c:pt idx="4">
                  <c:v>3.4011035102226993E-2</c:v>
                </c:pt>
                <c:pt idx="5">
                  <c:v>1.8445861162849748E-2</c:v>
                </c:pt>
                <c:pt idx="6">
                  <c:v>4.2168511710259635E-2</c:v>
                </c:pt>
                <c:pt idx="7">
                  <c:v>6.5070337703314871E-2</c:v>
                </c:pt>
                <c:pt idx="8">
                  <c:v>4.5806183337676887E-2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1E-4730-A98D-D41A87EE740A}"/>
            </c:ext>
          </c:extLst>
        </c:ser>
        <c:ser>
          <c:idx val="8"/>
          <c:order val="8"/>
          <c:tx>
            <c:strRef>
              <c:f>'M.V. PROC'!$A$151</c:f>
              <c:strCache>
                <c:ptCount val="1"/>
                <c:pt idx="0">
                  <c:v>Asturias (Principado de)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PROC'!$B$151:$J$151</c:f>
              <c:numCache>
                <c:formatCode>0.00%</c:formatCode>
                <c:ptCount val="9"/>
                <c:pt idx="0">
                  <c:v>4.4330250608920353E-2</c:v>
                </c:pt>
                <c:pt idx="1">
                  <c:v>5.3661204771684873E-2</c:v>
                </c:pt>
                <c:pt idx="2">
                  <c:v>4.8992562313101243E-2</c:v>
                </c:pt>
                <c:pt idx="3">
                  <c:v>0.12630135138917825</c:v>
                </c:pt>
                <c:pt idx="4">
                  <c:v>3.202328894354052E-2</c:v>
                </c:pt>
                <c:pt idx="5">
                  <c:v>4.5148348451612828E-2</c:v>
                </c:pt>
                <c:pt idx="6">
                  <c:v>2.7372986040003083E-2</c:v>
                </c:pt>
                <c:pt idx="7">
                  <c:v>3.7317685532753234E-2</c:v>
                </c:pt>
                <c:pt idx="8">
                  <c:v>4.5753499029575755E-2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1E-4730-A98D-D41A87EE740A}"/>
            </c:ext>
          </c:extLst>
        </c:ser>
        <c:ser>
          <c:idx val="9"/>
          <c:order val="9"/>
          <c:tx>
            <c:strRef>
              <c:f>'M.V. PROC'!$A$152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PROC'!$B$152:$J$152</c:f>
              <c:numCache>
                <c:formatCode>0.00%</c:formatCode>
                <c:ptCount val="9"/>
                <c:pt idx="0">
                  <c:v>3.3242564045173201E-2</c:v>
                </c:pt>
                <c:pt idx="1">
                  <c:v>3.4685805480712449E-2</c:v>
                </c:pt>
                <c:pt idx="2">
                  <c:v>2.8090417191841258E-2</c:v>
                </c:pt>
                <c:pt idx="3">
                  <c:v>2.7742033589022774E-2</c:v>
                </c:pt>
                <c:pt idx="4">
                  <c:v>1.77258580084892E-2</c:v>
                </c:pt>
                <c:pt idx="5">
                  <c:v>3.2956457923379409E-2</c:v>
                </c:pt>
                <c:pt idx="6">
                  <c:v>2.1800867068641885E-2</c:v>
                </c:pt>
                <c:pt idx="7">
                  <c:v>2.4800668454572562E-2</c:v>
                </c:pt>
                <c:pt idx="8">
                  <c:v>2.994497269510402E-2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11E-4730-A98D-D41A87EE740A}"/>
            </c:ext>
          </c:extLst>
        </c:ser>
        <c:ser>
          <c:idx val="10"/>
          <c:order val="10"/>
          <c:tx>
            <c:strRef>
              <c:f>'M.V. PROC'!$A$153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PROC'!$B$153:$J$153</c:f>
              <c:numCache>
                <c:formatCode>0.00%</c:formatCode>
                <c:ptCount val="9"/>
                <c:pt idx="0">
                  <c:v>2.5866928972492317E-2</c:v>
                </c:pt>
                <c:pt idx="1">
                  <c:v>4.205152404829781E-2</c:v>
                </c:pt>
                <c:pt idx="2">
                  <c:v>2.0752306817067676E-2</c:v>
                </c:pt>
                <c:pt idx="3">
                  <c:v>1.6099987941714015E-2</c:v>
                </c:pt>
                <c:pt idx="4">
                  <c:v>1.7617279671513122E-2</c:v>
                </c:pt>
                <c:pt idx="5">
                  <c:v>1.162734167133684E-2</c:v>
                </c:pt>
                <c:pt idx="6">
                  <c:v>1.7461232303706126E-2</c:v>
                </c:pt>
                <c:pt idx="7">
                  <c:v>5.5988392224101811E-2</c:v>
                </c:pt>
                <c:pt idx="8">
                  <c:v>2.650343154346824E-2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1E-4730-A98D-D41A87EE740A}"/>
            </c:ext>
          </c:extLst>
        </c:ser>
        <c:ser>
          <c:idx val="11"/>
          <c:order val="11"/>
          <c:tx>
            <c:strRef>
              <c:f>'M.V. PROC'!$A$154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PROC'!$B$154:$J$154</c:f>
              <c:numCache>
                <c:formatCode>0.00%</c:formatCode>
                <c:ptCount val="9"/>
                <c:pt idx="0">
                  <c:v>2.668037563730899E-2</c:v>
                </c:pt>
                <c:pt idx="1">
                  <c:v>2.5480645551237063E-2</c:v>
                </c:pt>
                <c:pt idx="2">
                  <c:v>2.5527458445869143E-2</c:v>
                </c:pt>
                <c:pt idx="3">
                  <c:v>2.6166433790460315E-2</c:v>
                </c:pt>
                <c:pt idx="4">
                  <c:v>1.4691917842640892E-2</c:v>
                </c:pt>
                <c:pt idx="5">
                  <c:v>1.6005201989245221E-2</c:v>
                </c:pt>
                <c:pt idx="6">
                  <c:v>1.4711250090122393E-2</c:v>
                </c:pt>
                <c:pt idx="7">
                  <c:v>2.2106486094111845E-2</c:v>
                </c:pt>
                <c:pt idx="8">
                  <c:v>2.3465058782928816E-2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11E-4730-A98D-D41A87EE740A}"/>
            </c:ext>
          </c:extLst>
        </c:ser>
        <c:ser>
          <c:idx val="12"/>
          <c:order val="12"/>
          <c:tx>
            <c:strRef>
              <c:f>'M.V. PROC'!$A$155</c:f>
              <c:strCache>
                <c:ptCount val="1"/>
                <c:pt idx="0">
                  <c:v>Navarra (Comunidad Foral de)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PROC'!$B$155:$J$155</c:f>
              <c:numCache>
                <c:formatCode>0.00%</c:formatCode>
                <c:ptCount val="9"/>
                <c:pt idx="0">
                  <c:v>1.9120995700104108E-2</c:v>
                </c:pt>
                <c:pt idx="1">
                  <c:v>1.9197656687885707E-2</c:v>
                </c:pt>
                <c:pt idx="2">
                  <c:v>2.0673419465748785E-2</c:v>
                </c:pt>
                <c:pt idx="3">
                  <c:v>2.4063321420751498E-2</c:v>
                </c:pt>
                <c:pt idx="4">
                  <c:v>1.3331474920427026E-2</c:v>
                </c:pt>
                <c:pt idx="5">
                  <c:v>1.267555148150332E-2</c:v>
                </c:pt>
                <c:pt idx="6">
                  <c:v>9.5094981515766001E-3</c:v>
                </c:pt>
                <c:pt idx="7">
                  <c:v>1.8271274454922281E-2</c:v>
                </c:pt>
                <c:pt idx="8">
                  <c:v>1.7609740809080659E-2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11E-4730-A98D-D41A87EE740A}"/>
            </c:ext>
          </c:extLst>
        </c:ser>
        <c:ser>
          <c:idx val="13"/>
          <c:order val="13"/>
          <c:tx>
            <c:strRef>
              <c:f>'M.V. PROC'!$A$156</c:f>
              <c:strCache>
                <c:ptCount val="1"/>
                <c:pt idx="0">
                  <c:v>Murcia (Región de)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PROC'!$B$156:$J$156</c:f>
              <c:numCache>
                <c:formatCode>0.00%</c:formatCode>
                <c:ptCount val="9"/>
                <c:pt idx="0">
                  <c:v>1.7635741818107967E-2</c:v>
                </c:pt>
                <c:pt idx="1">
                  <c:v>1.5500434223942532E-2</c:v>
                </c:pt>
                <c:pt idx="2">
                  <c:v>1.4025157722131892E-2</c:v>
                </c:pt>
                <c:pt idx="3">
                  <c:v>1.1359298553180585E-2</c:v>
                </c:pt>
                <c:pt idx="4">
                  <c:v>1.2656172067790553E-2</c:v>
                </c:pt>
                <c:pt idx="5">
                  <c:v>7.2710543537429151E-3</c:v>
                </c:pt>
                <c:pt idx="6">
                  <c:v>7.8975261786774012E-3</c:v>
                </c:pt>
                <c:pt idx="7">
                  <c:v>1.7524610889099641E-2</c:v>
                </c:pt>
                <c:pt idx="8">
                  <c:v>1.5283413667564324E-2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11E-4730-A98D-D41A87EE740A}"/>
            </c:ext>
          </c:extLst>
        </c:ser>
        <c:ser>
          <c:idx val="14"/>
          <c:order val="14"/>
          <c:tx>
            <c:strRef>
              <c:f>'M.V. PROC'!$A$157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PROC'!$B$157:$J$157</c:f>
              <c:numCache>
                <c:formatCode>0.00%</c:formatCode>
                <c:ptCount val="9"/>
                <c:pt idx="0">
                  <c:v>1.3963977147736237E-2</c:v>
                </c:pt>
                <c:pt idx="1">
                  <c:v>1.0719390872025818E-2</c:v>
                </c:pt>
                <c:pt idx="2">
                  <c:v>1.4255898937723869E-2</c:v>
                </c:pt>
                <c:pt idx="3">
                  <c:v>8.1488643593387849E-3</c:v>
                </c:pt>
                <c:pt idx="4">
                  <c:v>7.8765147736694352E-3</c:v>
                </c:pt>
                <c:pt idx="5">
                  <c:v>8.0893271163604823E-3</c:v>
                </c:pt>
                <c:pt idx="6">
                  <c:v>6.856691702856221E-3</c:v>
                </c:pt>
                <c:pt idx="7">
                  <c:v>1.453436356514254E-2</c:v>
                </c:pt>
                <c:pt idx="8">
                  <c:v>1.1810762869178256E-2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11E-4730-A98D-D41A87EE740A}"/>
            </c:ext>
          </c:extLst>
        </c:ser>
        <c:ser>
          <c:idx val="15"/>
          <c:order val="15"/>
          <c:tx>
            <c:strRef>
              <c:f>'M.V. PROC'!$A$158</c:f>
              <c:strCache>
                <c:ptCount val="1"/>
                <c:pt idx="0">
                  <c:v>Rioja (La)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PROC'!$B$158:$J$158</c:f>
              <c:numCache>
                <c:formatCode>0.00%</c:formatCode>
                <c:ptCount val="9"/>
                <c:pt idx="0">
                  <c:v>1.1460226910295879E-2</c:v>
                </c:pt>
                <c:pt idx="1">
                  <c:v>1.1298382349891865E-2</c:v>
                </c:pt>
                <c:pt idx="2">
                  <c:v>9.4051565499021893E-3</c:v>
                </c:pt>
                <c:pt idx="3">
                  <c:v>1.5623447859566965E-2</c:v>
                </c:pt>
                <c:pt idx="4">
                  <c:v>7.435611114246613E-3</c:v>
                </c:pt>
                <c:pt idx="5">
                  <c:v>1.3978981436672869E-2</c:v>
                </c:pt>
                <c:pt idx="6">
                  <c:v>4.8473115687357434E-3</c:v>
                </c:pt>
                <c:pt idx="7">
                  <c:v>8.3362674082132163E-3</c:v>
                </c:pt>
                <c:pt idx="8">
                  <c:v>1.0532736628951848E-2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11E-4730-A98D-D41A87EE740A}"/>
            </c:ext>
          </c:extLst>
        </c:ser>
        <c:ser>
          <c:idx val="16"/>
          <c:order val="16"/>
          <c:tx>
            <c:strRef>
              <c:f>'M.V. PROC'!$A$159</c:f>
              <c:strCache>
                <c:ptCount val="1"/>
                <c:pt idx="0">
                  <c:v>Baleares (Islas)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PROC'!$B$159:$J$159</c:f>
              <c:numCache>
                <c:formatCode>0.00%</c:formatCode>
                <c:ptCount val="9"/>
                <c:pt idx="0">
                  <c:v>1.0804579875563988E-2</c:v>
                </c:pt>
                <c:pt idx="1">
                  <c:v>7.4639935102897284E-3</c:v>
                </c:pt>
                <c:pt idx="2">
                  <c:v>7.6003664621516493E-3</c:v>
                </c:pt>
                <c:pt idx="3">
                  <c:v>3.2415629872717716E-3</c:v>
                </c:pt>
                <c:pt idx="4">
                  <c:v>6.5292867959330352E-3</c:v>
                </c:pt>
                <c:pt idx="5">
                  <c:v>7.0935393187236996E-3</c:v>
                </c:pt>
                <c:pt idx="6">
                  <c:v>3.2400117583949095E-3</c:v>
                </c:pt>
                <c:pt idx="7">
                  <c:v>8.1292825877766137E-3</c:v>
                </c:pt>
                <c:pt idx="8">
                  <c:v>8.6581837446037518E-3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11E-4730-A98D-D41A87EE740A}"/>
            </c:ext>
          </c:extLst>
        </c:ser>
        <c:ser>
          <c:idx val="17"/>
          <c:order val="17"/>
          <c:tx>
            <c:strRef>
              <c:f>'M.V. PROC'!$A$160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PROC'!$B$160:$J$160</c:f>
              <c:numCache>
                <c:formatCode>0.00%</c:formatCode>
                <c:ptCount val="9"/>
                <c:pt idx="0">
                  <c:v>1.2630954152638126E-3</c:v>
                </c:pt>
                <c:pt idx="1">
                  <c:v>2.1743197553276412E-3</c:v>
                </c:pt>
                <c:pt idx="2">
                  <c:v>1.6640919997128673E-3</c:v>
                </c:pt>
                <c:pt idx="3">
                  <c:v>4.1553533504689146E-4</c:v>
                </c:pt>
                <c:pt idx="4">
                  <c:v>1.7155106369805864E-4</c:v>
                </c:pt>
                <c:pt idx="5">
                  <c:v>3.9231513674643141E-4</c:v>
                </c:pt>
                <c:pt idx="6">
                  <c:v>4.4341002900239612E-4</c:v>
                </c:pt>
                <c:pt idx="7">
                  <c:v>3.0834381151669476E-3</c:v>
                </c:pt>
                <c:pt idx="8">
                  <c:v>1.1954649954607169E-3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11E-4730-A98D-D41A87EE740A}"/>
            </c:ext>
          </c:extLst>
        </c:ser>
        <c:ser>
          <c:idx val="18"/>
          <c:order val="18"/>
          <c:tx>
            <c:strRef>
              <c:f>'M.V. PROC'!$A$161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PROC'!$B$161:$J$161</c:f>
              <c:numCache>
                <c:formatCode>0.00%</c:formatCode>
                <c:ptCount val="9"/>
                <c:pt idx="0">
                  <c:v>9.3419412710486023E-4</c:v>
                </c:pt>
                <c:pt idx="1">
                  <c:v>1.8593226442346572E-3</c:v>
                </c:pt>
                <c:pt idx="2">
                  <c:v>1.8479777226852994E-3</c:v>
                </c:pt>
                <c:pt idx="3">
                  <c:v>2.5337389000739828E-4</c:v>
                </c:pt>
                <c:pt idx="4">
                  <c:v>8.6761075642426458E-4</c:v>
                </c:pt>
                <c:pt idx="5">
                  <c:v>2.1473705526409739E-4</c:v>
                </c:pt>
                <c:pt idx="6">
                  <c:v>1.1035729141382105E-4</c:v>
                </c:pt>
                <c:pt idx="7">
                  <c:v>2.1657739751978493E-3</c:v>
                </c:pt>
                <c:pt idx="8">
                  <c:v>9.9415282434315634E-4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11E-4730-A98D-D41A87EE7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360952"/>
        <c:axId val="329361344"/>
      </c:barChart>
      <c:catAx>
        <c:axId val="329360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1344"/>
        <c:crosses val="autoZero"/>
        <c:auto val="1"/>
        <c:lblAlgn val="ctr"/>
        <c:lblOffset val="100"/>
        <c:noMultiLvlLbl val="0"/>
      </c:catAx>
      <c:valAx>
        <c:axId val="32936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0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6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7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076839960280765"/>
          <c:y val="6.7085383794321413E-2"/>
          <c:w val="0.18459585902366912"/>
          <c:h val="0.89537382355075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PROCEDENCIA VIAJEROS EXTRANJEROS SEGÚN EL TIPO DE ALOJAMIENTO UTILIZADO</a:t>
            </a:r>
          </a:p>
        </c:rich>
      </c:tx>
      <c:layout>
        <c:manualLayout>
          <c:xMode val="edge"/>
          <c:yMode val="edge"/>
          <c:x val="0.13353037766830869"/>
          <c:y val="1.18959117092301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022830148464826E-2"/>
          <c:y val="6.872371229878034E-2"/>
          <c:w val="0.79556764274149194"/>
          <c:h val="0.8564552389896037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'M.V. PROC'!$A$208</c:f>
              <c:strCache>
                <c:ptCount val="1"/>
                <c:pt idx="0">
                  <c:v>Francia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PROC'!$B$208:$J$208</c:f>
              <c:numCache>
                <c:formatCode>0.00%</c:formatCode>
                <c:ptCount val="9"/>
                <c:pt idx="0">
                  <c:v>0.16909499659043686</c:v>
                </c:pt>
                <c:pt idx="1">
                  <c:v>0.17608830916278417</c:v>
                </c:pt>
                <c:pt idx="2">
                  <c:v>0.1774215510892036</c:v>
                </c:pt>
                <c:pt idx="3">
                  <c:v>0.21735065174752394</c:v>
                </c:pt>
                <c:pt idx="4">
                  <c:v>0.17247872059791855</c:v>
                </c:pt>
                <c:pt idx="5">
                  <c:v>0.15287566683416928</c:v>
                </c:pt>
                <c:pt idx="6">
                  <c:v>0.19430339921515749</c:v>
                </c:pt>
                <c:pt idx="7">
                  <c:v>0.12076677998953381</c:v>
                </c:pt>
                <c:pt idx="8">
                  <c:v>0.1711896005659681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3-4B68-9419-4DE1198454FE}"/>
            </c:ext>
          </c:extLst>
        </c:ser>
        <c:ser>
          <c:idx val="1"/>
          <c:order val="1"/>
          <c:tx>
            <c:strRef>
              <c:f>'M.V. PROC'!$A$209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PROC'!$B$209:$J$209</c:f>
              <c:numCache>
                <c:formatCode>0.00%</c:formatCode>
                <c:ptCount val="9"/>
                <c:pt idx="0">
                  <c:v>0.14286487291512548</c:v>
                </c:pt>
                <c:pt idx="1">
                  <c:v>0.14205677294121744</c:v>
                </c:pt>
                <c:pt idx="2">
                  <c:v>0.10373890909471789</c:v>
                </c:pt>
                <c:pt idx="3">
                  <c:v>7.303632635471792E-2</c:v>
                </c:pt>
                <c:pt idx="4">
                  <c:v>8.5494177129540438E-2</c:v>
                </c:pt>
                <c:pt idx="5">
                  <c:v>3.7055829660779568E-2</c:v>
                </c:pt>
                <c:pt idx="6">
                  <c:v>0.1327509842710802</c:v>
                </c:pt>
                <c:pt idx="7">
                  <c:v>0.17807571953523138</c:v>
                </c:pt>
                <c:pt idx="8">
                  <c:v>0.12312127711087215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E3-4B68-9419-4DE1198454FE}"/>
            </c:ext>
          </c:extLst>
        </c:ser>
        <c:ser>
          <c:idx val="2"/>
          <c:order val="2"/>
          <c:tx>
            <c:strRef>
              <c:f>'M.V. PROC'!$A$210</c:f>
              <c:strCache>
                <c:ptCount val="1"/>
                <c:pt idx="0">
                  <c:v>Reino Unido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PROC'!$B$210:$J$210</c:f>
              <c:numCache>
                <c:formatCode>0.00%</c:formatCode>
                <c:ptCount val="9"/>
                <c:pt idx="0">
                  <c:v>0.10051566950137315</c:v>
                </c:pt>
                <c:pt idx="1">
                  <c:v>6.324086850337296E-2</c:v>
                </c:pt>
                <c:pt idx="2">
                  <c:v>6.0241318366026669E-2</c:v>
                </c:pt>
                <c:pt idx="3">
                  <c:v>0.15147974458607411</c:v>
                </c:pt>
                <c:pt idx="4">
                  <c:v>0.13108884448629751</c:v>
                </c:pt>
                <c:pt idx="5">
                  <c:v>4.6397429190770313E-2</c:v>
                </c:pt>
                <c:pt idx="6">
                  <c:v>9.8945642986092333E-2</c:v>
                </c:pt>
                <c:pt idx="7">
                  <c:v>4.0892254036908368E-2</c:v>
                </c:pt>
                <c:pt idx="8">
                  <c:v>9.425742829598549E-2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E3-4B68-9419-4DE1198454FE}"/>
            </c:ext>
          </c:extLst>
        </c:ser>
        <c:ser>
          <c:idx val="3"/>
          <c:order val="3"/>
          <c:tx>
            <c:strRef>
              <c:f>'M.V. PROC'!$A$211</c:f>
              <c:strCache>
                <c:ptCount val="1"/>
                <c:pt idx="0">
                  <c:v>Resto de Europa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PROC'!$B$211:$J$211</c:f>
              <c:numCache>
                <c:formatCode>0.00%</c:formatCode>
                <c:ptCount val="9"/>
                <c:pt idx="0">
                  <c:v>8.6952005402546648E-2</c:v>
                </c:pt>
                <c:pt idx="1">
                  <c:v>0.12396324932586616</c:v>
                </c:pt>
                <c:pt idx="2">
                  <c:v>0.11418154557764384</c:v>
                </c:pt>
                <c:pt idx="3">
                  <c:v>6.7716711332147031E-2</c:v>
                </c:pt>
                <c:pt idx="4">
                  <c:v>8.8471196249549675E-2</c:v>
                </c:pt>
                <c:pt idx="5">
                  <c:v>9.0377392451096605E-2</c:v>
                </c:pt>
                <c:pt idx="6">
                  <c:v>0.11641247583461926</c:v>
                </c:pt>
                <c:pt idx="7">
                  <c:v>0.12397302014289865</c:v>
                </c:pt>
                <c:pt idx="8">
                  <c:v>9.2129905591198366E-2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E3-4B68-9419-4DE1198454FE}"/>
            </c:ext>
          </c:extLst>
        </c:ser>
        <c:ser>
          <c:idx val="4"/>
          <c:order val="4"/>
          <c:tx>
            <c:strRef>
              <c:f>'M.V. PROC'!$A$212</c:f>
              <c:strCache>
                <c:ptCount val="1"/>
                <c:pt idx="0">
                  <c:v>Benelux (Bélgica, Holanda y Luxemburgo)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PROC'!$B$212:$J$212</c:f>
              <c:numCache>
                <c:formatCode>0.00%</c:formatCode>
                <c:ptCount val="9"/>
                <c:pt idx="0">
                  <c:v>7.7169641974468531E-2</c:v>
                </c:pt>
                <c:pt idx="1">
                  <c:v>7.9051083685030846E-2</c:v>
                </c:pt>
                <c:pt idx="2">
                  <c:v>6.8186247744521755E-2</c:v>
                </c:pt>
                <c:pt idx="3">
                  <c:v>0.26278977100299983</c:v>
                </c:pt>
                <c:pt idx="4">
                  <c:v>9.6649906342626477E-2</c:v>
                </c:pt>
                <c:pt idx="5">
                  <c:v>3.9534074094183747E-2</c:v>
                </c:pt>
                <c:pt idx="6">
                  <c:v>7.7867180499293434E-2</c:v>
                </c:pt>
                <c:pt idx="7">
                  <c:v>5.7505010763747449E-2</c:v>
                </c:pt>
                <c:pt idx="8">
                  <c:v>8.7145151522659448E-2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E3-4B68-9419-4DE1198454FE}"/>
            </c:ext>
          </c:extLst>
        </c:ser>
        <c:ser>
          <c:idx val="5"/>
          <c:order val="5"/>
          <c:tx>
            <c:strRef>
              <c:f>'M.V. PROC'!$A$213</c:f>
              <c:strCache>
                <c:ptCount val="1"/>
                <c:pt idx="0">
                  <c:v>EEUU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PROC'!$B$213:$J$213</c:f>
              <c:numCache>
                <c:formatCode>0.00%</c:formatCode>
                <c:ptCount val="9"/>
                <c:pt idx="0">
                  <c:v>8.3927074177829089E-2</c:v>
                </c:pt>
                <c:pt idx="1">
                  <c:v>5.8443704090518266E-2</c:v>
                </c:pt>
                <c:pt idx="2">
                  <c:v>8.8074261322165504E-2</c:v>
                </c:pt>
                <c:pt idx="3">
                  <c:v>1.1090426708746524E-2</c:v>
                </c:pt>
                <c:pt idx="4">
                  <c:v>0.10018631044248977</c:v>
                </c:pt>
                <c:pt idx="5">
                  <c:v>0.12394402004892416</c:v>
                </c:pt>
                <c:pt idx="6">
                  <c:v>9.0270576603669689E-2</c:v>
                </c:pt>
                <c:pt idx="7">
                  <c:v>6.352242286600715E-2</c:v>
                </c:pt>
                <c:pt idx="8">
                  <c:v>8.127665357788183E-2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E3-4B68-9419-4DE1198454FE}"/>
            </c:ext>
          </c:extLst>
        </c:ser>
        <c:ser>
          <c:idx val="6"/>
          <c:order val="6"/>
          <c:tx>
            <c:strRef>
              <c:f>'M.V. PROC'!$A$214</c:f>
              <c:strCache>
                <c:ptCount val="1"/>
                <c:pt idx="0">
                  <c:v>Alemania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PROC'!$B$214:$J$214</c:f>
              <c:numCache>
                <c:formatCode>0.00%</c:formatCode>
                <c:ptCount val="9"/>
                <c:pt idx="0">
                  <c:v>6.3239082313419376E-2</c:v>
                </c:pt>
                <c:pt idx="1">
                  <c:v>6.2730171981914509E-2</c:v>
                </c:pt>
                <c:pt idx="2">
                  <c:v>6.7671068144150359E-2</c:v>
                </c:pt>
                <c:pt idx="3">
                  <c:v>0.16470917090656589</c:v>
                </c:pt>
                <c:pt idx="4">
                  <c:v>7.1642774784252836E-2</c:v>
                </c:pt>
                <c:pt idx="5">
                  <c:v>9.1266077927540032E-2</c:v>
                </c:pt>
                <c:pt idx="6">
                  <c:v>5.7897438274418553E-2</c:v>
                </c:pt>
                <c:pt idx="7">
                  <c:v>3.1334062126949606E-2</c:v>
                </c:pt>
                <c:pt idx="8">
                  <c:v>7.2829326057213609E-2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E3-4B68-9419-4DE1198454FE}"/>
            </c:ext>
          </c:extLst>
        </c:ser>
        <c:ser>
          <c:idx val="7"/>
          <c:order val="7"/>
          <c:tx>
            <c:strRef>
              <c:f>'M.V. PROC'!$A$215</c:f>
              <c:strCache>
                <c:ptCount val="1"/>
                <c:pt idx="0">
                  <c:v>Resto del mundo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PROC'!$B$215:$J$215</c:f>
              <c:numCache>
                <c:formatCode>0.00%</c:formatCode>
                <c:ptCount val="9"/>
                <c:pt idx="0">
                  <c:v>5.8533161914886021E-2</c:v>
                </c:pt>
                <c:pt idx="1">
                  <c:v>7.4642801600775063E-2</c:v>
                </c:pt>
                <c:pt idx="2">
                  <c:v>7.5885684259547073E-2</c:v>
                </c:pt>
                <c:pt idx="3">
                  <c:v>1.0686938438503784E-2</c:v>
                </c:pt>
                <c:pt idx="4">
                  <c:v>0.1205367270677216</c:v>
                </c:pt>
                <c:pt idx="5">
                  <c:v>8.990999521804191E-2</c:v>
                </c:pt>
                <c:pt idx="6">
                  <c:v>9.9860184865443222E-2</c:v>
                </c:pt>
                <c:pt idx="7">
                  <c:v>0.11706295120879184</c:v>
                </c:pt>
                <c:pt idx="8">
                  <c:v>6.7421305493549522E-2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E3-4B68-9419-4DE1198454FE}"/>
            </c:ext>
          </c:extLst>
        </c:ser>
        <c:ser>
          <c:idx val="8"/>
          <c:order val="8"/>
          <c:tx>
            <c:strRef>
              <c:f>'M.V. PROC'!$A$216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PROC'!$B$216:$J$216</c:f>
              <c:numCache>
                <c:formatCode>0.00%</c:formatCode>
                <c:ptCount val="9"/>
                <c:pt idx="0">
                  <c:v>5.1295831636525513E-2</c:v>
                </c:pt>
                <c:pt idx="1">
                  <c:v>4.742090377685159E-2</c:v>
                </c:pt>
                <c:pt idx="2">
                  <c:v>5.8888587787063122E-2</c:v>
                </c:pt>
                <c:pt idx="3">
                  <c:v>2.820534174978534E-2</c:v>
                </c:pt>
                <c:pt idx="4">
                  <c:v>2.5955459417311571E-2</c:v>
                </c:pt>
                <c:pt idx="5">
                  <c:v>0.10075113085377294</c:v>
                </c:pt>
                <c:pt idx="6">
                  <c:v>3.9608942754974369E-2</c:v>
                </c:pt>
                <c:pt idx="7">
                  <c:v>3.546755080918601E-2</c:v>
                </c:pt>
                <c:pt idx="8">
                  <c:v>5.2162746101125368E-2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E3-4B68-9419-4DE1198454FE}"/>
            </c:ext>
          </c:extLst>
        </c:ser>
        <c:ser>
          <c:idx val="9"/>
          <c:order val="9"/>
          <c:tx>
            <c:strRef>
              <c:f>'M.V. PROC'!$A$217</c:f>
              <c:strCache>
                <c:ptCount val="1"/>
                <c:pt idx="0">
                  <c:v>Resto de América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PROC'!$B$217:$J$217</c:f>
              <c:numCache>
                <c:formatCode>0.00%</c:formatCode>
                <c:ptCount val="9"/>
                <c:pt idx="0">
                  <c:v>4.9875186886057389E-2</c:v>
                </c:pt>
                <c:pt idx="1">
                  <c:v>8.421597972791306E-2</c:v>
                </c:pt>
                <c:pt idx="2">
                  <c:v>8.3403964251133264E-2</c:v>
                </c:pt>
                <c:pt idx="3">
                  <c:v>8.1823305855762869E-3</c:v>
                </c:pt>
                <c:pt idx="4">
                  <c:v>4.0585371106964106E-2</c:v>
                </c:pt>
                <c:pt idx="5">
                  <c:v>3.0799681624282337E-2</c:v>
                </c:pt>
                <c:pt idx="6">
                  <c:v>3.6568092857918934E-2</c:v>
                </c:pt>
                <c:pt idx="7">
                  <c:v>0.11961545098994759</c:v>
                </c:pt>
                <c:pt idx="8">
                  <c:v>4.970978005446422E-2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E3-4B68-9419-4DE1198454FE}"/>
            </c:ext>
          </c:extLst>
        </c:ser>
        <c:ser>
          <c:idx val="10"/>
          <c:order val="10"/>
          <c:tx>
            <c:strRef>
              <c:f>'M.V. PROC'!$A$218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PROC'!$B$218:$J$218</c:f>
              <c:numCache>
                <c:formatCode>0.00%</c:formatCode>
                <c:ptCount val="9"/>
                <c:pt idx="0">
                  <c:v>3.5266321273922437E-2</c:v>
                </c:pt>
                <c:pt idx="1">
                  <c:v>1.3210129183519215E-2</c:v>
                </c:pt>
                <c:pt idx="2">
                  <c:v>2.1647467942751894E-2</c:v>
                </c:pt>
                <c:pt idx="3">
                  <c:v>3.9198734504760702E-4</c:v>
                </c:pt>
                <c:pt idx="4">
                  <c:v>1.229034077710448E-2</c:v>
                </c:pt>
                <c:pt idx="5">
                  <c:v>2.2407422579906435E-2</c:v>
                </c:pt>
                <c:pt idx="6">
                  <c:v>1.5676466298311455E-2</c:v>
                </c:pt>
                <c:pt idx="7">
                  <c:v>1.9136646018423274E-2</c:v>
                </c:pt>
                <c:pt idx="8">
                  <c:v>2.6506778881170232E-2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E3-4B68-9419-4DE1198454FE}"/>
            </c:ext>
          </c:extLst>
        </c:ser>
        <c:ser>
          <c:idx val="11"/>
          <c:order val="11"/>
          <c:tx>
            <c:strRef>
              <c:f>'M.V. PROC'!$A$219</c:f>
              <c:strCache>
                <c:ptCount val="1"/>
                <c:pt idx="0">
                  <c:v>Corea del Sur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PROC'!$B$219:$J$219</c:f>
              <c:numCache>
                <c:formatCode>0.00%</c:formatCode>
                <c:ptCount val="9"/>
                <c:pt idx="0">
                  <c:v>1.6177770347602406E-2</c:v>
                </c:pt>
                <c:pt idx="1">
                  <c:v>1.3998851323902045E-2</c:v>
                </c:pt>
                <c:pt idx="2">
                  <c:v>1.5441961875841742E-2</c:v>
                </c:pt>
                <c:pt idx="3">
                  <c:v>1.1368785016748407E-4</c:v>
                </c:pt>
                <c:pt idx="4">
                  <c:v>6.5327067453543591E-3</c:v>
                </c:pt>
                <c:pt idx="5">
                  <c:v>8.9551418702886326E-2</c:v>
                </c:pt>
                <c:pt idx="6">
                  <c:v>7.9827731908807369E-3</c:v>
                </c:pt>
                <c:pt idx="7">
                  <c:v>3.5767945730188978E-3</c:v>
                </c:pt>
                <c:pt idx="8">
                  <c:v>2.1295767115505387E-2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E3-4B68-9419-4DE1198454FE}"/>
            </c:ext>
          </c:extLst>
        </c:ser>
        <c:ser>
          <c:idx val="12"/>
          <c:order val="12"/>
          <c:tx>
            <c:strRef>
              <c:f>'M.V. PROC'!$A$221</c:f>
              <c:strCache>
                <c:ptCount val="1"/>
                <c:pt idx="0">
                  <c:v>Méjico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PROC'!$B$221:$J$221</c:f>
              <c:numCache>
                <c:formatCode>0.00%</c:formatCode>
                <c:ptCount val="9"/>
                <c:pt idx="0">
                  <c:v>2.190382577798991E-2</c:v>
                </c:pt>
                <c:pt idx="1">
                  <c:v>1.4189432292288962E-2</c:v>
                </c:pt>
                <c:pt idx="2">
                  <c:v>1.3898640899666824E-2</c:v>
                </c:pt>
                <c:pt idx="3">
                  <c:v>2.5378927606179866E-5</c:v>
                </c:pt>
                <c:pt idx="4">
                  <c:v>2.0256493218543212E-2</c:v>
                </c:pt>
                <c:pt idx="5">
                  <c:v>9.209071497109457E-3</c:v>
                </c:pt>
                <c:pt idx="6">
                  <c:v>1.2592870673973878E-2</c:v>
                </c:pt>
                <c:pt idx="7">
                  <c:v>2.4747835870538196E-2</c:v>
                </c:pt>
                <c:pt idx="8">
                  <c:v>1.7789582998565059E-2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E3-4B68-9419-4DE1198454FE}"/>
            </c:ext>
          </c:extLst>
        </c:ser>
        <c:ser>
          <c:idx val="13"/>
          <c:order val="13"/>
          <c:tx>
            <c:strRef>
              <c:f>'M.V. PROC'!$A$222</c:f>
              <c:strCache>
                <c:ptCount val="1"/>
                <c:pt idx="0">
                  <c:v>Canadá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PROC'!$B$222:$J$222</c:f>
              <c:numCache>
                <c:formatCode>0.00%</c:formatCode>
                <c:ptCount val="9"/>
                <c:pt idx="0">
                  <c:v>1.3858822877638359E-2</c:v>
                </c:pt>
                <c:pt idx="1">
                  <c:v>1.4722271683803743E-2</c:v>
                </c:pt>
                <c:pt idx="2">
                  <c:v>1.8411153349843754E-2</c:v>
                </c:pt>
                <c:pt idx="3">
                  <c:v>2.3651604062284669E-3</c:v>
                </c:pt>
                <c:pt idx="4">
                  <c:v>1.187579594148456E-2</c:v>
                </c:pt>
                <c:pt idx="5">
                  <c:v>3.6742201917514747E-2</c:v>
                </c:pt>
                <c:pt idx="6">
                  <c:v>4.1710511234404083E-3</c:v>
                </c:pt>
                <c:pt idx="7">
                  <c:v>1.5173531877985733E-2</c:v>
                </c:pt>
                <c:pt idx="8">
                  <c:v>1.5171651845643085E-2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E3-4B68-9419-4DE1198454FE}"/>
            </c:ext>
          </c:extLst>
        </c:ser>
        <c:ser>
          <c:idx val="14"/>
          <c:order val="14"/>
          <c:tx>
            <c:strRef>
              <c:f>'M.V. PROC'!$A$223</c:f>
              <c:strCache>
                <c:ptCount val="1"/>
                <c:pt idx="0">
                  <c:v>Japón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PROC'!$B$223:$J$223</c:f>
              <c:numCache>
                <c:formatCode>0.00%</c:formatCode>
                <c:ptCount val="9"/>
                <c:pt idx="0">
                  <c:v>7.6258926434252571E-3</c:v>
                </c:pt>
                <c:pt idx="1">
                  <c:v>6.8211113808048533E-3</c:v>
                </c:pt>
                <c:pt idx="2">
                  <c:v>5.8995285253134787E-3</c:v>
                </c:pt>
                <c:pt idx="3">
                  <c:v>2.5378927606179866E-5</c:v>
                </c:pt>
                <c:pt idx="4">
                  <c:v>4.0042942655774015E-3</c:v>
                </c:pt>
                <c:pt idx="5">
                  <c:v>1.8859286599026411E-2</c:v>
                </c:pt>
                <c:pt idx="6">
                  <c:v>3.728248708000224E-3</c:v>
                </c:pt>
                <c:pt idx="7">
                  <c:v>3.8672401698459039E-3</c:v>
                </c:pt>
                <c:pt idx="8">
                  <c:v>7.6773666458122879E-3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E3-4B68-9419-4DE119845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362128"/>
        <c:axId val="329362520"/>
      </c:barChart>
      <c:catAx>
        <c:axId val="32936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2520"/>
        <c:crosses val="autoZero"/>
        <c:auto val="1"/>
        <c:lblAlgn val="ctr"/>
        <c:lblOffset val="100"/>
        <c:noMultiLvlLbl val="0"/>
      </c:catAx>
      <c:valAx>
        <c:axId val="32936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1546823637336607"/>
          <c:y val="5.4060956693028427E-2"/>
          <c:w val="0.17676477333537191"/>
          <c:h val="0.908493998211916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846532613175417E-2"/>
          <c:y val="0.21520357764537723"/>
          <c:w val="0.91574048285286658"/>
          <c:h val="0.667974400736400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ANUAL!$E$2013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ANUAL!$A$2014:$A$2018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ANUAL!$D$2014:$D$2018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D3A-42BD-BC04-7C861D842A39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ANUAL!$A$2014:$A$2018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ANUAL!$F$2014:$F$2018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D3A-42BD-BC04-7C861D842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"/>
        <c:axId val="329364088"/>
        <c:axId val="329364480"/>
      </c:barChart>
      <c:barChart>
        <c:barDir val="col"/>
        <c:grouping val="clustered"/>
        <c:varyColors val="0"/>
        <c:ser>
          <c:idx val="0"/>
          <c:order val="0"/>
          <c:tx>
            <c:strRef>
              <c:f>ANUAL!$C$2013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ANUAL!$A$2014:$A$2018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ANUAL!$C$2014:$C$2018</c:f>
              <c:numCache>
                <c:formatCode>#,##0</c:formatCode>
                <c:ptCount val="5"/>
                <c:pt idx="0">
                  <c:v>16</c:v>
                </c:pt>
                <c:pt idx="1">
                  <c:v>152</c:v>
                </c:pt>
                <c:pt idx="2">
                  <c:v>220</c:v>
                </c:pt>
                <c:pt idx="3">
                  <c:v>190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3A-42BD-BC04-7C861D842A39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ANUAL!$A$2014:$A$2018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ANUAL!$E$2014:$E$2018</c:f>
              <c:numCache>
                <c:formatCode>#,##0</c:formatCode>
                <c:ptCount val="5"/>
                <c:pt idx="0">
                  <c:v>17</c:v>
                </c:pt>
                <c:pt idx="1">
                  <c:v>150</c:v>
                </c:pt>
                <c:pt idx="2">
                  <c:v>220</c:v>
                </c:pt>
                <c:pt idx="3">
                  <c:v>197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3A-42BD-BC04-7C861D842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9365264"/>
        <c:axId val="329364872"/>
      </c:barChart>
      <c:catAx>
        <c:axId val="329364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4480"/>
        <c:crosses val="autoZero"/>
        <c:auto val="1"/>
        <c:lblAlgn val="ctr"/>
        <c:lblOffset val="100"/>
        <c:noMultiLvlLbl val="0"/>
      </c:catAx>
      <c:valAx>
        <c:axId val="32936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4088"/>
        <c:crosses val="autoZero"/>
        <c:crossBetween val="between"/>
      </c:valAx>
      <c:valAx>
        <c:axId val="329364872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5264"/>
        <c:crosses val="max"/>
        <c:crossBetween val="between"/>
      </c:valAx>
      <c:catAx>
        <c:axId val="329365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29364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3"/>
        <c:delete val="1"/>
      </c:legendEntry>
      <c:layout>
        <c:manualLayout>
          <c:xMode val="edge"/>
          <c:yMode val="edge"/>
          <c:x val="0.60241278520543684"/>
          <c:y val="2.7889822183500952E-2"/>
          <c:w val="0.39758721479456316"/>
          <c:h val="0.1468550033770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PLAZAS</a:t>
            </a:r>
          </a:p>
        </c:rich>
      </c:tx>
      <c:layout>
        <c:manualLayout>
          <c:xMode val="edge"/>
          <c:yMode val="edge"/>
          <c:x val="0.48955687370054568"/>
          <c:y val="2.3818387607686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185230382908045"/>
          <c:y val="0.21091182226606639"/>
          <c:w val="0.86705317876284638"/>
          <c:h val="0.6723255654757159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ANUAL!$E$2028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ANUAL!$A$2029:$A$2033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ANUAL!$D$2029:$D$2033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DDA-4FD6-83E2-5C8E123E631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ANUAL!$A$2029:$A$2033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ANUAL!$F$2029:$F$2033</c:f>
              <c:numCache>
                <c:formatCode>#,##0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8DDA-4FD6-83E2-5C8E123E6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6"/>
        <c:axId val="329366440"/>
        <c:axId val="329366832"/>
      </c:barChart>
      <c:barChart>
        <c:barDir val="col"/>
        <c:grouping val="clustered"/>
        <c:varyColors val="0"/>
        <c:ser>
          <c:idx val="0"/>
          <c:order val="0"/>
          <c:tx>
            <c:strRef>
              <c:f>ANUAL!$C$2028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ANUAL!$A$2029:$A$2033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ANUAL!$C$2029:$C$2033</c:f>
              <c:numCache>
                <c:formatCode>#,##0</c:formatCode>
                <c:ptCount val="5"/>
                <c:pt idx="0">
                  <c:v>1506</c:v>
                </c:pt>
                <c:pt idx="1">
                  <c:v>19113</c:v>
                </c:pt>
                <c:pt idx="2">
                  <c:v>14921</c:v>
                </c:pt>
                <c:pt idx="3">
                  <c:v>7994</c:v>
                </c:pt>
                <c:pt idx="4">
                  <c:v>2036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DA-4FD6-83E2-5C8E123E631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ANUAL!$A$2029:$A$2033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ANUAL!$E$2029:$E$2033</c:f>
              <c:numCache>
                <c:formatCode>#,##0</c:formatCode>
                <c:ptCount val="5"/>
                <c:pt idx="0">
                  <c:v>1508</c:v>
                </c:pt>
                <c:pt idx="1">
                  <c:v>19171</c:v>
                </c:pt>
                <c:pt idx="2">
                  <c:v>14895</c:v>
                </c:pt>
                <c:pt idx="3">
                  <c:v>8054</c:v>
                </c:pt>
                <c:pt idx="4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DA-4FD6-83E2-5C8E123E6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9367616"/>
        <c:axId val="329367224"/>
      </c:barChart>
      <c:catAx>
        <c:axId val="32936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6832"/>
        <c:crosses val="autoZero"/>
        <c:auto val="1"/>
        <c:lblAlgn val="ctr"/>
        <c:lblOffset val="100"/>
        <c:noMultiLvlLbl val="0"/>
      </c:catAx>
      <c:valAx>
        <c:axId val="32936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6440"/>
        <c:crosses val="autoZero"/>
        <c:crossBetween val="between"/>
      </c:valAx>
      <c:valAx>
        <c:axId val="329367224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7616"/>
        <c:crosses val="max"/>
        <c:crossBetween val="between"/>
      </c:valAx>
      <c:catAx>
        <c:axId val="3293676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293672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delete val="1"/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3"/>
        <c:delete val="1"/>
      </c:legendEntry>
      <c:layout>
        <c:manualLayout>
          <c:xMode val="edge"/>
          <c:yMode val="edge"/>
          <c:x val="0.61446179273058643"/>
          <c:y val="2.4330625660346047E-2"/>
          <c:w val="0.38553820726941351"/>
          <c:h val="0.172389970792268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ESTABLECIMIENTOS</a:t>
            </a:r>
          </a:p>
        </c:rich>
      </c:tx>
      <c:layout>
        <c:manualLayout>
          <c:xMode val="edge"/>
          <c:yMode val="edge"/>
          <c:x val="0.40701273181218761"/>
          <c:y val="2.4806221738974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29204559465122E-2"/>
          <c:y val="0.19781008591026139"/>
          <c:w val="0.91752970768278497"/>
          <c:h val="0.725258398143114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ANUAL!$B$2188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ANUAL!$A$2189:$A$2197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ANUAL!$B$2189:$B$2197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9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0-4468-843B-3207B64B1E78}"/>
            </c:ext>
          </c:extLst>
        </c:ser>
        <c:ser>
          <c:idx val="2"/>
          <c:order val="1"/>
          <c:tx>
            <c:strRef>
              <c:f>ANUAL!$D$2188</c:f>
              <c:strCache>
                <c:ptCount val="1"/>
                <c:pt idx="0">
                  <c:v>C.R.A.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ANUAL!$A$2189:$A$2197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ANUAL!$D$2189:$D$2197</c:f>
              <c:numCache>
                <c:formatCode>#,##0</c:formatCode>
                <c:ptCount val="9"/>
                <c:pt idx="0">
                  <c:v>909</c:v>
                </c:pt>
                <c:pt idx="1">
                  <c:v>354</c:v>
                </c:pt>
                <c:pt idx="2">
                  <c:v>389</c:v>
                </c:pt>
                <c:pt idx="3">
                  <c:v>197</c:v>
                </c:pt>
                <c:pt idx="4">
                  <c:v>501</c:v>
                </c:pt>
                <c:pt idx="5">
                  <c:v>395</c:v>
                </c:pt>
                <c:pt idx="6">
                  <c:v>294</c:v>
                </c:pt>
                <c:pt idx="7">
                  <c:v>163</c:v>
                </c:pt>
                <c:pt idx="8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F0-4468-843B-3207B64B1E78}"/>
            </c:ext>
          </c:extLst>
        </c:ser>
        <c:ser>
          <c:idx val="4"/>
          <c:order val="2"/>
          <c:tx>
            <c:strRef>
              <c:f>ANUAL!$F$2188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ANUAL!$A$2189:$A$2197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ANUAL!$F$2189:$F$2197</c:f>
              <c:numCache>
                <c:formatCode>#,##0</c:formatCode>
                <c:ptCount val="9"/>
                <c:pt idx="0">
                  <c:v>22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13</c:v>
                </c:pt>
                <c:pt idx="6">
                  <c:v>18</c:v>
                </c:pt>
                <c:pt idx="7">
                  <c:v>13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F0-4468-843B-3207B64B1E78}"/>
            </c:ext>
          </c:extLst>
        </c:ser>
        <c:ser>
          <c:idx val="7"/>
          <c:order val="3"/>
          <c:tx>
            <c:strRef>
              <c:f>ANUAL!$H$2188</c:f>
              <c:strCache>
                <c:ptCount val="1"/>
                <c:pt idx="0">
                  <c:v>H.R.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ANUAL!$H$2189:$H$2197</c:f>
              <c:numCache>
                <c:formatCode>#,##0</c:formatCode>
                <c:ptCount val="9"/>
                <c:pt idx="0">
                  <c:v>55</c:v>
                </c:pt>
                <c:pt idx="1">
                  <c:v>92</c:v>
                </c:pt>
                <c:pt idx="2">
                  <c:v>104</c:v>
                </c:pt>
                <c:pt idx="3">
                  <c:v>40</c:v>
                </c:pt>
                <c:pt idx="4">
                  <c:v>54</c:v>
                </c:pt>
                <c:pt idx="5">
                  <c:v>45</c:v>
                </c:pt>
                <c:pt idx="6">
                  <c:v>62</c:v>
                </c:pt>
                <c:pt idx="7">
                  <c:v>35</c:v>
                </c:pt>
                <c:pt idx="8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F0-4468-843B-3207B64B1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368400"/>
        <c:axId val="329368792"/>
      </c:barChart>
      <c:catAx>
        <c:axId val="32936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792"/>
        <c:crosses val="autoZero"/>
        <c:auto val="1"/>
        <c:lblAlgn val="ctr"/>
        <c:lblOffset val="100"/>
        <c:noMultiLvlLbl val="0"/>
      </c:catAx>
      <c:valAx>
        <c:axId val="329368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052615632013242"/>
          <c:y val="1.3450703914370149E-2"/>
          <c:w val="0.11947384367986758"/>
          <c:h val="0.270562256100301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rgbClr val="7DB51A"/>
                </a:solidFill>
              </a:rPr>
              <a:t>EDAD DE LOS VISITANTES</a:t>
            </a:r>
          </a:p>
        </c:rich>
      </c:tx>
      <c:layout>
        <c:manualLayout>
          <c:xMode val="edge"/>
          <c:yMode val="edge"/>
          <c:x val="0.37729977965658457"/>
          <c:y val="1.43840136102034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439522998296419E-2"/>
          <c:y val="0.13333381558816401"/>
          <c:w val="0.92674616695059631"/>
          <c:h val="0.640743058243121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ANUAL'!$A$14:$A$18</c:f>
              <c:strCache>
                <c:ptCount val="5"/>
                <c:pt idx="0">
                  <c:v>Entre 16 y 24 años</c:v>
                </c:pt>
                <c:pt idx="1">
                  <c:v>Entre 25 y 34 años</c:v>
                </c:pt>
                <c:pt idx="2">
                  <c:v>Entre 35 y 44 años</c:v>
                </c:pt>
                <c:pt idx="3">
                  <c:v>Entre 45 y 54 años</c:v>
                </c:pt>
                <c:pt idx="4">
                  <c:v>Más de 55 años</c:v>
                </c:pt>
              </c:strCache>
            </c:strRef>
          </c:cat>
          <c:val>
            <c:numRef>
              <c:f>'DEMANDA ANUAL'!$B$14:$B$18</c:f>
              <c:numCache>
                <c:formatCode>0.00%</c:formatCode>
                <c:ptCount val="5"/>
                <c:pt idx="0">
                  <c:v>7.3999999999999996E-2</c:v>
                </c:pt>
                <c:pt idx="1">
                  <c:v>0.17100000000000001</c:v>
                </c:pt>
                <c:pt idx="2">
                  <c:v>0.16400000000000001</c:v>
                </c:pt>
                <c:pt idx="3">
                  <c:v>0.23699999999999999</c:v>
                </c:pt>
                <c:pt idx="4">
                  <c:v>0.35399999999999998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8-4526-9C58-78A478D7F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369968"/>
        <c:axId val="329370360"/>
      </c:barChart>
      <c:catAx>
        <c:axId val="32936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0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370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SEXO DE LOS VISITANTES</a:t>
            </a:r>
          </a:p>
        </c:rich>
      </c:tx>
      <c:layout>
        <c:manualLayout>
          <c:xMode val="edge"/>
          <c:yMode val="edge"/>
          <c:x val="0.34857197001999296"/>
          <c:y val="1.865671641791044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887762747605266"/>
          <c:y val="0.2486662957952869"/>
          <c:w val="0.75519554927428945"/>
          <c:h val="0.61881371881559633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0E2-4433-BF4C-AB3DC6F5C4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0E2-4433-BF4C-AB3DC6F5C407}"/>
              </c:ext>
            </c:extLst>
          </c:dPt>
          <c:dLbls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0E2-4433-BF4C-AB3DC6F5C4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'DEMANDA ANUAL'!$A$44:$A$45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'DEMANDA ANUAL'!$B$44:$B$45</c:f>
              <c:numCache>
                <c:formatCode>0.0%</c:formatCode>
                <c:ptCount val="2"/>
                <c:pt idx="0">
                  <c:v>0.48</c:v>
                </c:pt>
                <c:pt idx="1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0E2-4433-BF4C-AB3DC6F5C40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NIVEL DE ESTUDIOS</a:t>
            </a:r>
          </a:p>
        </c:rich>
      </c:tx>
      <c:layout>
        <c:manualLayout>
          <c:xMode val="edge"/>
          <c:yMode val="edge"/>
          <c:x val="0.38122803306303132"/>
          <c:y val="1.8518392893196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439522998296419E-2"/>
          <c:y val="0.10871827175449221"/>
          <c:w val="0.92674616695059631"/>
          <c:h val="0.69992251968503938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ANUAL'!$A$73:$A$76</c:f>
              <c:strCache>
                <c:ptCount val="4"/>
                <c:pt idx="0">
                  <c:v>Sin estudios / estudios primarios incompletos</c:v>
                </c:pt>
                <c:pt idx="1">
                  <c:v>Estudios primarios</c:v>
                </c:pt>
                <c:pt idx="2">
                  <c:v>Bachillerato / Módulo (FP)</c:v>
                </c:pt>
                <c:pt idx="3">
                  <c:v>Estudios universitarios</c:v>
                </c:pt>
              </c:strCache>
            </c:strRef>
          </c:cat>
          <c:val>
            <c:numRef>
              <c:f>'DEMANDA ANUAL'!$B$73:$B$76</c:f>
              <c:numCache>
                <c:formatCode>0.0%</c:formatCode>
                <c:ptCount val="4"/>
                <c:pt idx="0">
                  <c:v>0.01</c:v>
                </c:pt>
                <c:pt idx="1">
                  <c:v>0.105</c:v>
                </c:pt>
                <c:pt idx="2">
                  <c:v>0.314</c:v>
                </c:pt>
                <c:pt idx="3">
                  <c:v>0.53700000000000003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CF-41F1-9BEF-0BAF25864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371536"/>
        <c:axId val="329371928"/>
      </c:barChart>
      <c:catAx>
        <c:axId val="32937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1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37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1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SITUACION LABORAL DE LOS VISITANTES</a:t>
            </a:r>
          </a:p>
        </c:rich>
      </c:tx>
      <c:layout>
        <c:manualLayout>
          <c:xMode val="edge"/>
          <c:yMode val="edge"/>
          <c:x val="0.25002059742614563"/>
          <c:y val="1.85188820320698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384383072036709E-2"/>
          <c:y val="0.1214084318357954"/>
          <c:w val="0.91320524726282359"/>
          <c:h val="0.739590728060587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DB51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'DEMANDA ANUAL'!$A$105:$A$110</c:f>
              <c:strCache>
                <c:ptCount val="6"/>
                <c:pt idx="0">
                  <c:v>Trabajador/a por cuenta ajena</c:v>
                </c:pt>
                <c:pt idx="1">
                  <c:v>Jubilado/a</c:v>
                </c:pt>
                <c:pt idx="2">
                  <c:v>Trabajador/a por cuenta propia</c:v>
                </c:pt>
                <c:pt idx="3">
                  <c:v>Estudiante</c:v>
                </c:pt>
                <c:pt idx="4">
                  <c:v>Desempleado/a</c:v>
                </c:pt>
                <c:pt idx="5">
                  <c:v>Amo/a de casa</c:v>
                </c:pt>
              </c:strCache>
            </c:strRef>
          </c:cat>
          <c:val>
            <c:numRef>
              <c:f>'DEMANDA ANUAL'!$B$105:$B$110</c:f>
              <c:numCache>
                <c:formatCode>0.0%</c:formatCode>
                <c:ptCount val="6"/>
                <c:pt idx="0">
                  <c:v>0.58699999999999997</c:v>
                </c:pt>
                <c:pt idx="1">
                  <c:v>0.16900000000000001</c:v>
                </c:pt>
                <c:pt idx="2">
                  <c:v>0.111</c:v>
                </c:pt>
                <c:pt idx="3">
                  <c:v>4.9000000000000002E-2</c:v>
                </c:pt>
                <c:pt idx="4">
                  <c:v>3.6999999999999998E-2</c:v>
                </c:pt>
                <c:pt idx="5">
                  <c:v>1.6E-2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D-4047-A23D-49C536159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372712"/>
        <c:axId val="329373104"/>
      </c:barChart>
      <c:catAx>
        <c:axId val="32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3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37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Nº DE ESTABLECIMIENTOS</a:t>
            </a:r>
          </a:p>
        </c:rich>
      </c:tx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title>
    <c:autoTitleDeleted val="0"/>
    <c:view3D>
      <c:rotX val="15"/>
      <c:hPercent val="6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Establecimientos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512</c:v>
              </c:pt>
              <c:pt idx="1">
                <c:v>716</c:v>
              </c:pt>
              <c:pt idx="2">
                <c:v>1055</c:v>
              </c:pt>
              <c:pt idx="3">
                <c:v>296</c:v>
              </c:pt>
              <c:pt idx="4">
                <c:v>570</c:v>
              </c:pt>
              <c:pt idx="5">
                <c:v>496</c:v>
              </c:pt>
              <c:pt idx="6">
                <c:v>300</c:v>
              </c:pt>
              <c:pt idx="7">
                <c:v>768</c:v>
              </c:pt>
              <c:pt idx="8">
                <c:v>333</c:v>
              </c:pt>
            </c:numLit>
          </c:val>
          <c:extLst>
            <c:ext xmlns:c16="http://schemas.microsoft.com/office/drawing/2014/chart" uri="{C3380CC4-5D6E-409C-BE32-E72D297353CC}">
              <c16:uniqueId val="{00000000-801C-4444-BC14-8AFC9346B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305741904"/>
        <c:axId val="305742296"/>
        <c:axId val="0"/>
      </c:bar3DChart>
      <c:catAx>
        <c:axId val="30574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742296"/>
        <c:crosses val="autoZero"/>
        <c:auto val="0"/>
        <c:lblAlgn val="ctr"/>
        <c:lblOffset val="100"/>
        <c:tickLblSkip val="5"/>
        <c:tickMarkSkip val="1"/>
        <c:noMultiLvlLbl val="0"/>
      </c:catAx>
      <c:valAx>
        <c:axId val="305742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741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>
      <c:firstFooter>耀</c:firstFooter>
    </c:headerFooter>
    <c:pageMargins b="1" l="0.75" r="0.75" t="1" header="0" footer="0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NIVEL DE INGRESOS DE LOS VISITANTES</a:t>
            </a:r>
          </a:p>
        </c:rich>
      </c:tx>
      <c:layout>
        <c:manualLayout>
          <c:xMode val="edge"/>
          <c:yMode val="edge"/>
          <c:x val="0.2748555755893029"/>
          <c:y val="1.8518565829880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439522998296419E-2"/>
          <c:y val="0.13333381558816401"/>
          <c:w val="0.92674616695059631"/>
          <c:h val="0.691996091841110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DB51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ANUAL'!$A$142:$A$146</c:f>
              <c:strCache>
                <c:ptCount val="5"/>
                <c:pt idx="0">
                  <c:v>Menos de 12.000 euros</c:v>
                </c:pt>
                <c:pt idx="1">
                  <c:v>Entre 12.000  y 30.000 euros</c:v>
                </c:pt>
                <c:pt idx="2">
                  <c:v>Entre 30.000 y 54.000 euros</c:v>
                </c:pt>
                <c:pt idx="3">
                  <c:v>Más de 54.000 euros</c:v>
                </c:pt>
                <c:pt idx="4">
                  <c:v>Ns/Nc</c:v>
                </c:pt>
              </c:strCache>
            </c:strRef>
          </c:cat>
          <c:val>
            <c:numRef>
              <c:f>'DEMANDA ANUAL'!$B$142:$B$146</c:f>
              <c:numCache>
                <c:formatCode>0.0%</c:formatCode>
                <c:ptCount val="5"/>
                <c:pt idx="0">
                  <c:v>3.6999999999999998E-2</c:v>
                </c:pt>
                <c:pt idx="1">
                  <c:v>0.19800000000000001</c:v>
                </c:pt>
                <c:pt idx="2">
                  <c:v>0.17499999999999999</c:v>
                </c:pt>
                <c:pt idx="3">
                  <c:v>5.8000000000000003E-2</c:v>
                </c:pt>
                <c:pt idx="4">
                  <c:v>0.53200000000000003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B-4D8A-9D79-813AD9465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373888"/>
        <c:axId val="329374280"/>
      </c:barChart>
      <c:catAx>
        <c:axId val="32937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4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374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MEDIO DE TRANSPORTE UTILIZADO POR LOS VISITANTES</a:t>
            </a:r>
          </a:p>
        </c:rich>
      </c:tx>
      <c:layout>
        <c:manualLayout>
          <c:xMode val="edge"/>
          <c:yMode val="edge"/>
          <c:x val="0.17109439775568527"/>
          <c:y val="1.5873041609822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4203233721449222"/>
          <c:y val="0.13650835971093661"/>
          <c:w val="0.61621300616760966"/>
          <c:h val="0.78730402810028555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7DB51A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91DC-4532-B178-C0A67BBE2371}"/>
              </c:ext>
            </c:extLst>
          </c:dPt>
          <c:dPt>
            <c:idx val="1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DC-4532-B178-C0A67BBE2371}"/>
              </c:ext>
            </c:extLst>
          </c:dPt>
          <c:dPt>
            <c:idx val="2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1DC-4532-B178-C0A67BBE2371}"/>
              </c:ext>
            </c:extLst>
          </c:dPt>
          <c:dPt>
            <c:idx val="3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DC-4532-B178-C0A67BBE2371}"/>
              </c:ext>
            </c:extLst>
          </c:dPt>
          <c:dPt>
            <c:idx val="4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DC-4532-B178-C0A67BBE2371}"/>
              </c:ext>
            </c:extLst>
          </c:dPt>
          <c:dPt>
            <c:idx val="5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1DC-4532-B178-C0A67BBE2371}"/>
              </c:ext>
            </c:extLst>
          </c:dPt>
          <c:dPt>
            <c:idx val="6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1DC-4532-B178-C0A67BBE2371}"/>
              </c:ext>
            </c:extLst>
          </c:dPt>
          <c:dPt>
            <c:idx val="7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296-4C2F-BC2A-175FBBE251D6}"/>
              </c:ext>
            </c:extLst>
          </c:dPt>
          <c:dPt>
            <c:idx val="8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296-4C2F-BC2A-175FBBE251D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ANUAL'!$A$178:$A$186</c:f>
              <c:strCache>
                <c:ptCount val="9"/>
                <c:pt idx="0">
                  <c:v>Ns/Nc</c:v>
                </c:pt>
                <c:pt idx="1">
                  <c:v>Otro</c:v>
                </c:pt>
                <c:pt idx="2">
                  <c:v>Moto</c:v>
                </c:pt>
                <c:pt idx="3">
                  <c:v>Avión</c:v>
                </c:pt>
                <c:pt idx="4">
                  <c:v>Coche con caravana / autocaravana</c:v>
                </c:pt>
                <c:pt idx="5">
                  <c:v>Coche de alquiler</c:v>
                </c:pt>
                <c:pt idx="6">
                  <c:v>Tren</c:v>
                </c:pt>
                <c:pt idx="7">
                  <c:v>Autobús</c:v>
                </c:pt>
                <c:pt idx="8">
                  <c:v>Coche propio</c:v>
                </c:pt>
              </c:strCache>
            </c:strRef>
          </c:cat>
          <c:val>
            <c:numRef>
              <c:f>'DEMANDA ANUAL'!$B$178:$B$186</c:f>
              <c:numCache>
                <c:formatCode>0.0%</c:formatCode>
                <c:ptCount val="9"/>
                <c:pt idx="0">
                  <c:v>0.01</c:v>
                </c:pt>
                <c:pt idx="1">
                  <c:v>2.8000000000000001E-2</c:v>
                </c:pt>
                <c:pt idx="2">
                  <c:v>6.0000000000000001E-3</c:v>
                </c:pt>
                <c:pt idx="3">
                  <c:v>1.7999999999999999E-2</c:v>
                </c:pt>
                <c:pt idx="4">
                  <c:v>2.1999999999999999E-2</c:v>
                </c:pt>
                <c:pt idx="5">
                  <c:v>3.5999999999999997E-2</c:v>
                </c:pt>
                <c:pt idx="6">
                  <c:v>8.8999999999999996E-2</c:v>
                </c:pt>
                <c:pt idx="7">
                  <c:v>0.107</c:v>
                </c:pt>
                <c:pt idx="8">
                  <c:v>0.68400000000000005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DC-4532-B178-C0A67BBE2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375064"/>
        <c:axId val="329375456"/>
      </c:barChart>
      <c:catAx>
        <c:axId val="329375064"/>
        <c:scaling>
          <c:orientation val="minMax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5456"/>
        <c:crosses val="autoZero"/>
        <c:auto val="1"/>
        <c:lblAlgn val="ctr"/>
        <c:lblOffset val="100"/>
        <c:tickLblSkip val="1"/>
        <c:tickMarkSkip val="15"/>
        <c:noMultiLvlLbl val="0"/>
      </c:catAx>
      <c:valAx>
        <c:axId val="329375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5064"/>
        <c:crosses val="autoZero"/>
        <c:crossBetween val="between"/>
        <c:majorUnit val="0.1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COMPOSICIÓN DEL GRUPO DE VIAJE</a:t>
            </a:r>
          </a:p>
        </c:rich>
      </c:tx>
      <c:layout>
        <c:manualLayout>
          <c:xMode val="edge"/>
          <c:yMode val="edge"/>
          <c:x val="0.24638582162259565"/>
          <c:y val="1.831491695620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08719263661528"/>
          <c:y val="0.23389412050798666"/>
          <c:w val="0.75854410738167588"/>
          <c:h val="0.61958882262689807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6CC-4F88-B93B-29E3C241AEB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6CC-4F88-B93B-29E3C241AE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6CC-4F88-B93B-29E3C241AEB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6CC-4F88-B93B-29E3C241AEB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CC-4F88-B93B-29E3C241AEB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C-4F88-B93B-29E3C241AEB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C-4F88-B93B-29E3C241AEB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CC-4F88-B93B-29E3C241A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'DEMANDA ANUAL'!$A$213:$A$215</c:f>
              <c:strCache>
                <c:ptCount val="3"/>
                <c:pt idx="0">
                  <c:v>En pareja </c:v>
                </c:pt>
                <c:pt idx="1">
                  <c:v>Con familiares y / o amigos</c:v>
                </c:pt>
                <c:pt idx="2">
                  <c:v>Solo </c:v>
                </c:pt>
              </c:strCache>
            </c:strRef>
          </c:cat>
          <c:val>
            <c:numRef>
              <c:f>'DEMANDA ANUAL'!$B$213:$B$215</c:f>
              <c:numCache>
                <c:formatCode>0.0%</c:formatCode>
                <c:ptCount val="3"/>
                <c:pt idx="0">
                  <c:v>0.46700000000000003</c:v>
                </c:pt>
                <c:pt idx="1">
                  <c:v>0.38600000000000001</c:v>
                </c:pt>
                <c:pt idx="2">
                  <c:v>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CC-4F88-B93B-29E3C241AEB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¿A TRAVÉS DE QUÉ MEDIO HA ORGANIZADO EL VIAJE?</a:t>
            </a:r>
          </a:p>
        </c:rich>
      </c:tx>
      <c:layout>
        <c:manualLayout>
          <c:xMode val="edge"/>
          <c:yMode val="edge"/>
          <c:x val="0.22474058763173796"/>
          <c:y val="1.58730466384009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285372706618103"/>
          <c:y val="0.11677706440541086"/>
          <c:w val="0.64887710905571339"/>
          <c:h val="0.77528931960428027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7DB51A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5FB-472B-91EB-B731A15511F3}"/>
              </c:ext>
            </c:extLst>
          </c:dPt>
          <c:dPt>
            <c:idx val="1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FB-472B-91EB-B731A15511F3}"/>
              </c:ext>
            </c:extLst>
          </c:dPt>
          <c:dPt>
            <c:idx val="2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5FB-472B-91EB-B731A15511F3}"/>
              </c:ext>
            </c:extLst>
          </c:dPt>
          <c:dPt>
            <c:idx val="3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FB-472B-91EB-B731A15511F3}"/>
              </c:ext>
            </c:extLst>
          </c:dPt>
          <c:dPt>
            <c:idx val="4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FB-472B-91EB-B731A15511F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ANUAL'!$A$241:$A$245</c:f>
              <c:strCache>
                <c:ptCount val="5"/>
                <c:pt idx="0">
                  <c:v>Ns/Nc</c:v>
                </c:pt>
                <c:pt idx="1">
                  <c:v>A través de una agencia de viajes Online</c:v>
                </c:pt>
                <c:pt idx="2">
                  <c:v>A través de una agencia de viajes Física</c:v>
                </c:pt>
                <c:pt idx="3">
                  <c:v>Organización propia: a través de Internet</c:v>
                </c:pt>
                <c:pt idx="4">
                  <c:v>Organización propia: otros medios  </c:v>
                </c:pt>
              </c:strCache>
            </c:strRef>
          </c:cat>
          <c:val>
            <c:numRef>
              <c:f>'DEMANDA ANUAL'!$B$241:$B$245</c:f>
              <c:numCache>
                <c:formatCode>0.0%</c:formatCode>
                <c:ptCount val="5"/>
                <c:pt idx="0">
                  <c:v>3.2000000000000001E-2</c:v>
                </c:pt>
                <c:pt idx="1">
                  <c:v>0.03</c:v>
                </c:pt>
                <c:pt idx="2">
                  <c:v>3.7999999999999999E-2</c:v>
                </c:pt>
                <c:pt idx="3">
                  <c:v>0.53300000000000003</c:v>
                </c:pt>
                <c:pt idx="4">
                  <c:v>0.55500000000000005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FB-472B-91EB-B731A1551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9376632"/>
        <c:axId val="329377024"/>
      </c:barChart>
      <c:catAx>
        <c:axId val="329376632"/>
        <c:scaling>
          <c:orientation val="minMax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7024"/>
        <c:crosses val="autoZero"/>
        <c:auto val="1"/>
        <c:lblAlgn val="ctr"/>
        <c:lblOffset val="100"/>
        <c:tickLblSkip val="1"/>
        <c:tickMarkSkip val="15"/>
        <c:noMultiLvlLbl val="0"/>
      </c:catAx>
      <c:valAx>
        <c:axId val="329377024"/>
        <c:scaling>
          <c:orientation val="minMax"/>
          <c:max val="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6632"/>
        <c:crosses val="autoZero"/>
        <c:crossBetween val="between"/>
        <c:majorUnit val="0.1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GRADO DE CONOCIMIENTO DE CASTILLA Y LEÓN</a:t>
            </a:r>
          </a:p>
        </c:rich>
      </c:tx>
      <c:layout>
        <c:manualLayout>
          <c:xMode val="edge"/>
          <c:yMode val="edge"/>
          <c:x val="0.18336584539835743"/>
          <c:y val="1.81819419992547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3255439844213"/>
          <c:y val="0.2769299018490336"/>
          <c:w val="0.7751375836085006"/>
          <c:h val="0.628000476048563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727E-4019-9010-9A26195804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727E-4019-9010-9A2619580458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7E-4019-9010-9A2619580458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7E-4019-9010-9A26195804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'DEMANDA ANUAL'!$A$270:$A$271</c:f>
              <c:strCache>
                <c:ptCount val="2"/>
                <c:pt idx="0">
                  <c:v>Repite visita </c:v>
                </c:pt>
                <c:pt idx="1">
                  <c:v>Es la primera vez </c:v>
                </c:pt>
              </c:strCache>
            </c:strRef>
          </c:cat>
          <c:val>
            <c:numRef>
              <c:f>'DEMANDA ANUAL'!$B$270:$B$271</c:f>
              <c:numCache>
                <c:formatCode>0.0%</c:formatCode>
                <c:ptCount val="2"/>
                <c:pt idx="0">
                  <c:v>0.71</c:v>
                </c:pt>
                <c:pt idx="1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7E-4019-9010-9A261958045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ACTIVIDADES REALIZADAS DURANTE LA VISITA A CASTILLA Y LEÓN</a:t>
            </a:r>
          </a:p>
        </c:rich>
      </c:tx>
      <c:layout>
        <c:manualLayout>
          <c:xMode val="edge"/>
          <c:yMode val="edge"/>
          <c:x val="0.30032775842991644"/>
          <c:y val="1.1627790034930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8665372515484"/>
          <c:y val="9.4076945804479492E-2"/>
          <c:w val="0.64609753670786119"/>
          <c:h val="0.82685413632013427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7DB51A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FBC-4FB0-A1E3-7E53CCBF307E}"/>
              </c:ext>
            </c:extLst>
          </c:dPt>
          <c:dPt>
            <c:idx val="1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BC-4FB0-A1E3-7E53CCBF307E}"/>
              </c:ext>
            </c:extLst>
          </c:dPt>
          <c:dPt>
            <c:idx val="2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FBC-4FB0-A1E3-7E53CCBF307E}"/>
              </c:ext>
            </c:extLst>
          </c:dPt>
          <c:dPt>
            <c:idx val="3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BC-4FB0-A1E3-7E53CCBF307E}"/>
              </c:ext>
            </c:extLst>
          </c:dPt>
          <c:dPt>
            <c:idx val="4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BC-4FB0-A1E3-7E53CCBF307E}"/>
              </c:ext>
            </c:extLst>
          </c:dPt>
          <c:dPt>
            <c:idx val="5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FBC-4FB0-A1E3-7E53CCBF307E}"/>
              </c:ext>
            </c:extLst>
          </c:dPt>
          <c:dPt>
            <c:idx val="6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FBC-4FB0-A1E3-7E53CCBF307E}"/>
              </c:ext>
            </c:extLst>
          </c:dPt>
          <c:dPt>
            <c:idx val="7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BC-4FB0-A1E3-7E53CCBF307E}"/>
              </c:ext>
            </c:extLst>
          </c:dPt>
          <c:dPt>
            <c:idx val="8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FBC-4FB0-A1E3-7E53CCBF307E}"/>
              </c:ext>
            </c:extLst>
          </c:dPt>
          <c:dPt>
            <c:idx val="9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BC-4FB0-A1E3-7E53CCBF307E}"/>
              </c:ext>
            </c:extLst>
          </c:dPt>
          <c:dPt>
            <c:idx val="10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BC-4FB0-A1E3-7E53CCBF307E}"/>
              </c:ext>
            </c:extLst>
          </c:dPt>
          <c:dPt>
            <c:idx val="11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FBC-4FB0-A1E3-7E53CCBF307E}"/>
              </c:ext>
            </c:extLst>
          </c:dPt>
          <c:dPt>
            <c:idx val="12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2FBC-4FB0-A1E3-7E53CCBF307E}"/>
              </c:ext>
            </c:extLst>
          </c:dPt>
          <c:dPt>
            <c:idx val="13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FBC-4FB0-A1E3-7E53CCBF307E}"/>
              </c:ext>
            </c:extLst>
          </c:dPt>
          <c:dPt>
            <c:idx val="14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FBC-4FB0-A1E3-7E53CCBF307E}"/>
              </c:ext>
            </c:extLst>
          </c:dPt>
          <c:dPt>
            <c:idx val="15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FBC-4FB0-A1E3-7E53CCBF307E}"/>
              </c:ext>
            </c:extLst>
          </c:dPt>
          <c:dPt>
            <c:idx val="16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FBC-4FB0-A1E3-7E53CCBF307E}"/>
              </c:ext>
            </c:extLst>
          </c:dPt>
          <c:dPt>
            <c:idx val="17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FBC-4FB0-A1E3-7E53CCBF307E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ANUAL'!$A$328:$A$343</c:f>
              <c:strCache>
                <c:ptCount val="16"/>
                <c:pt idx="0">
                  <c:v>Ns/Nc</c:v>
                </c:pt>
                <c:pt idx="1">
                  <c:v>Aprender o practicar el idioma </c:v>
                </c:pt>
                <c:pt idx="2">
                  <c:v>Recorrer el Camino de Santiago</c:v>
                </c:pt>
                <c:pt idx="3">
                  <c:v>Otras actividades</c:v>
                </c:pt>
                <c:pt idx="4">
                  <c:v>Practicar deporte</c:v>
                </c:pt>
                <c:pt idx="5">
                  <c:v>Realizar actividades recreativas o de aventura en la naturaleza (Turismo Activo)</c:v>
                </c:pt>
                <c:pt idx="6">
                  <c:v>Acudir a Fiestas y/o celebraciones locales</c:v>
                </c:pt>
                <c:pt idx="7">
                  <c:v>Enoturismo (visitar bodegas, degustación de vino, interés por las zonas vitivinícolas)</c:v>
                </c:pt>
                <c:pt idx="8">
                  <c:v>Visitar a familiares o amigos</c:v>
                </c:pt>
                <c:pt idx="9">
                  <c:v>Realizar compras</c:v>
                </c:pt>
                <c:pt idx="10">
                  <c:v>Descansar</c:v>
                </c:pt>
                <c:pt idx="11">
                  <c:v>Visitar espacios naturales</c:v>
                </c:pt>
                <c:pt idx="12">
                  <c:v>Asistir a museos, exposiciones y espacios culturales (arte/historia)</c:v>
                </c:pt>
                <c:pt idx="13">
                  <c:v>Disfrutar de la gastronomía</c:v>
                </c:pt>
                <c:pt idx="14">
                  <c:v>Visitar la ciudad o localidad</c:v>
                </c:pt>
                <c:pt idx="15">
                  <c:v>Visitar monumentos</c:v>
                </c:pt>
              </c:strCache>
            </c:strRef>
          </c:cat>
          <c:val>
            <c:numRef>
              <c:f>'DEMANDA ANUAL'!$B$328:$B$343</c:f>
              <c:numCache>
                <c:formatCode>0.0%</c:formatCode>
                <c:ptCount val="16"/>
                <c:pt idx="0">
                  <c:v>2.9000000000000001E-2</c:v>
                </c:pt>
                <c:pt idx="1">
                  <c:v>1.4E-2</c:v>
                </c:pt>
                <c:pt idx="2">
                  <c:v>3.5000000000000003E-2</c:v>
                </c:pt>
                <c:pt idx="3">
                  <c:v>5.6000000000000001E-2</c:v>
                </c:pt>
                <c:pt idx="4">
                  <c:v>6.5000000000000002E-2</c:v>
                </c:pt>
                <c:pt idx="5">
                  <c:v>8.7999999999999995E-2</c:v>
                </c:pt>
                <c:pt idx="6">
                  <c:v>0.108</c:v>
                </c:pt>
                <c:pt idx="7">
                  <c:v>0.14399999999999999</c:v>
                </c:pt>
                <c:pt idx="8">
                  <c:v>0.17299999999999999</c:v>
                </c:pt>
                <c:pt idx="9">
                  <c:v>0.22600000000000001</c:v>
                </c:pt>
                <c:pt idx="10">
                  <c:v>0.23</c:v>
                </c:pt>
                <c:pt idx="11">
                  <c:v>0.245</c:v>
                </c:pt>
                <c:pt idx="12">
                  <c:v>0.371</c:v>
                </c:pt>
                <c:pt idx="13">
                  <c:v>0.64</c:v>
                </c:pt>
                <c:pt idx="14">
                  <c:v>0.66400000000000003</c:v>
                </c:pt>
                <c:pt idx="15">
                  <c:v>0.69399999999999995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FBC-4FB0-A1E3-7E53CCBF3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378200"/>
        <c:axId val="329378592"/>
      </c:barChart>
      <c:catAx>
        <c:axId val="329378200"/>
        <c:scaling>
          <c:orientation val="minMax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8592"/>
        <c:crosses val="autoZero"/>
        <c:auto val="1"/>
        <c:lblAlgn val="ctr"/>
        <c:lblOffset val="100"/>
        <c:tickLblSkip val="1"/>
        <c:tickMarkSkip val="15"/>
        <c:noMultiLvlLbl val="0"/>
      </c:catAx>
      <c:valAx>
        <c:axId val="32937859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8200"/>
        <c:crosses val="autoZero"/>
        <c:crossBetween val="between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MOTIVO PRINCIPAL DEL VIAJE A CASTILLA Y LEÓN</a:t>
            </a:r>
          </a:p>
        </c:rich>
      </c:tx>
      <c:layout>
        <c:manualLayout>
          <c:xMode val="edge"/>
          <c:yMode val="edge"/>
          <c:x val="0.3784316111315747"/>
          <c:y val="2.184004426524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3671930976747986"/>
          <c:y val="0.11638824755865076"/>
          <c:w val="0.54363927683491076"/>
          <c:h val="0.75895907449085953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7DB51A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1A5-426E-B3A1-8966A977C7AC}"/>
              </c:ext>
            </c:extLst>
          </c:dPt>
          <c:dPt>
            <c:idx val="1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A5-426E-B3A1-8966A977C7AC}"/>
              </c:ext>
            </c:extLst>
          </c:dPt>
          <c:dPt>
            <c:idx val="2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1A5-426E-B3A1-8966A977C7AC}"/>
              </c:ext>
            </c:extLst>
          </c:dPt>
          <c:dPt>
            <c:idx val="3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1A5-426E-B3A1-8966A977C7AC}"/>
              </c:ext>
            </c:extLst>
          </c:dPt>
          <c:dPt>
            <c:idx val="4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A5-426E-B3A1-8966A977C7AC}"/>
              </c:ext>
            </c:extLst>
          </c:dPt>
          <c:dPt>
            <c:idx val="5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1A5-426E-B3A1-8966A977C7AC}"/>
              </c:ext>
            </c:extLst>
          </c:dPt>
          <c:dPt>
            <c:idx val="6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1A5-426E-B3A1-8966A977C7AC}"/>
              </c:ext>
            </c:extLst>
          </c:dPt>
          <c:dPt>
            <c:idx val="7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A5-426E-B3A1-8966A977C7AC}"/>
              </c:ext>
            </c:extLst>
          </c:dPt>
          <c:dPt>
            <c:idx val="8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1A5-426E-B3A1-8966A977C7AC}"/>
              </c:ext>
            </c:extLst>
          </c:dPt>
          <c:dPt>
            <c:idx val="9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A5-426E-B3A1-8966A977C7A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ANUAL'!$A$379:$A$388</c:f>
              <c:strCache>
                <c:ptCount val="10"/>
                <c:pt idx="0">
                  <c:v>Ns/Nc</c:v>
                </c:pt>
                <c:pt idx="1">
                  <c:v>Otros motivos</c:v>
                </c:pt>
                <c:pt idx="2">
                  <c:v>Realizar compras</c:v>
                </c:pt>
                <c:pt idx="3">
                  <c:v>Estudios</c:v>
                </c:pt>
                <c:pt idx="4">
                  <c:v>Negocios (Trabajo, motivos profesionales)</c:v>
                </c:pt>
                <c:pt idx="5">
                  <c:v>Otros motivos</c:v>
                </c:pt>
                <c:pt idx="6">
                  <c:v>Visita a familiares o amigos</c:v>
                </c:pt>
                <c:pt idx="7">
                  <c:v>Salida de fin de semana</c:v>
                </c:pt>
                <c:pt idx="8">
                  <c:v>Vacaciones: pasa las vacaciones/ocio/recreo, pero no hace un recorrido turístico</c:v>
                </c:pt>
                <c:pt idx="9">
                  <c:v>Turismo: Realiza un recorrido turístico</c:v>
                </c:pt>
              </c:strCache>
            </c:strRef>
          </c:cat>
          <c:val>
            <c:numRef>
              <c:f>'DEMANDA ANUAL'!$B$379:$B$388</c:f>
              <c:numCache>
                <c:formatCode>0.0%</c:formatCode>
                <c:ptCount val="10"/>
                <c:pt idx="0">
                  <c:v>2.4E-2</c:v>
                </c:pt>
                <c:pt idx="1">
                  <c:v>4.5999999999999999E-2</c:v>
                </c:pt>
                <c:pt idx="2">
                  <c:v>3.0000000000000001E-3</c:v>
                </c:pt>
                <c:pt idx="3">
                  <c:v>3.0000000000000001E-3</c:v>
                </c:pt>
                <c:pt idx="4">
                  <c:v>0.02</c:v>
                </c:pt>
                <c:pt idx="5">
                  <c:v>4.5999999999999999E-2</c:v>
                </c:pt>
                <c:pt idx="6">
                  <c:v>0.124</c:v>
                </c:pt>
                <c:pt idx="7">
                  <c:v>0.17699999999999999</c:v>
                </c:pt>
                <c:pt idx="8">
                  <c:v>0.192</c:v>
                </c:pt>
                <c:pt idx="9">
                  <c:v>0.41099999999999998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A5-426E-B3A1-8966A977C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9379376"/>
        <c:axId val="329379768"/>
      </c:barChart>
      <c:catAx>
        <c:axId val="329379376"/>
        <c:scaling>
          <c:orientation val="minMax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9768"/>
        <c:crosses val="autoZero"/>
        <c:auto val="1"/>
        <c:lblAlgn val="ctr"/>
        <c:lblOffset val="100"/>
        <c:tickLblSkip val="1"/>
        <c:tickMarkSkip val="15"/>
        <c:noMultiLvlLbl val="0"/>
      </c:catAx>
      <c:valAx>
        <c:axId val="329379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9376"/>
        <c:crosses val="autoZero"/>
        <c:crossBetween val="between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PUNTOS DE DISTINTOS ASPECTOS DE CASTILLA Y LEÓN</a:t>
            </a:r>
          </a:p>
        </c:rich>
      </c:tx>
      <c:layout>
        <c:manualLayout>
          <c:xMode val="edge"/>
          <c:yMode val="edge"/>
          <c:x val="0.3137865176779322"/>
          <c:y val="1.42856413666439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4642925562139784"/>
          <c:y val="0.10272010008208698"/>
          <c:w val="0.74030781719295413"/>
          <c:h val="0.84284680823616909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7DB51A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2C8-4106-9F1E-9EE6DEE639C9}"/>
              </c:ext>
            </c:extLst>
          </c:dPt>
          <c:dPt>
            <c:idx val="1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C8-4106-9F1E-9EE6DEE639C9}"/>
              </c:ext>
            </c:extLst>
          </c:dPt>
          <c:dPt>
            <c:idx val="2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2C8-4106-9F1E-9EE6DEE639C9}"/>
              </c:ext>
            </c:extLst>
          </c:dPt>
          <c:dPt>
            <c:idx val="3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C8-4106-9F1E-9EE6DEE639C9}"/>
              </c:ext>
            </c:extLst>
          </c:dPt>
          <c:dPt>
            <c:idx val="4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C8-4106-9F1E-9EE6DEE639C9}"/>
              </c:ext>
            </c:extLst>
          </c:dPt>
          <c:dPt>
            <c:idx val="5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C8-4106-9F1E-9EE6DEE639C9}"/>
              </c:ext>
            </c:extLst>
          </c:dPt>
          <c:dPt>
            <c:idx val="6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2C8-4106-9F1E-9EE6DEE639C9}"/>
              </c:ext>
            </c:extLst>
          </c:dPt>
          <c:dPt>
            <c:idx val="7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C8-4106-9F1E-9EE6DEE639C9}"/>
              </c:ext>
            </c:extLst>
          </c:dPt>
          <c:dPt>
            <c:idx val="8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2C8-4106-9F1E-9EE6DEE639C9}"/>
              </c:ext>
            </c:extLst>
          </c:dPt>
          <c:dPt>
            <c:idx val="9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C8-4106-9F1E-9EE6DEE639C9}"/>
              </c:ext>
            </c:extLst>
          </c:dPt>
          <c:dPt>
            <c:idx val="10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531-43BA-9FD9-264A91E8C338}"/>
              </c:ext>
            </c:extLst>
          </c:dPt>
          <c:dPt>
            <c:idx val="11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531-43BA-9FD9-264A91E8C338}"/>
              </c:ext>
            </c:extLst>
          </c:dPt>
          <c:dPt>
            <c:idx val="12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531-43BA-9FD9-264A91E8C338}"/>
              </c:ext>
            </c:extLst>
          </c:dPt>
          <c:dPt>
            <c:idx val="13"/>
            <c:invertIfNegative val="0"/>
            <c:bubble3D val="0"/>
            <c:spPr>
              <a:solidFill>
                <a:srgbClr val="7DB51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531-43BA-9FD9-264A91E8C3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ANUAL'!$A$428:$A$438</c:f>
              <c:strCache>
                <c:ptCount val="11"/>
                <c:pt idx="0">
                  <c:v>Estado de las carreteras</c:v>
                </c:pt>
                <c:pt idx="1">
                  <c:v>Oferta comercial</c:v>
                </c:pt>
                <c:pt idx="2">
                  <c:v>Señalización turística</c:v>
                </c:pt>
                <c:pt idx="3">
                  <c:v>Oferta de ocio complementario</c:v>
                </c:pt>
                <c:pt idx="4">
                  <c:v>Cuidado medio ambiente y naturaleza</c:v>
                </c:pt>
                <c:pt idx="5">
                  <c:v>Oferta cultural</c:v>
                </c:pt>
                <c:pt idx="6">
                  <c:v>Facilidad para obtener información del lugar</c:v>
                </c:pt>
                <c:pt idx="7">
                  <c:v>Cuidado del entorno urbano</c:v>
                </c:pt>
                <c:pt idx="8">
                  <c:v>Seguridad ciudadana</c:v>
                </c:pt>
                <c:pt idx="9">
                  <c:v>Conservación de los monumentos</c:v>
                </c:pt>
                <c:pt idx="10">
                  <c:v>Atención/amabilidad de la gente</c:v>
                </c:pt>
              </c:strCache>
            </c:strRef>
          </c:cat>
          <c:val>
            <c:numRef>
              <c:f>'DEMANDA ANUAL'!$B$428:$B$438</c:f>
              <c:numCache>
                <c:formatCode>0.00</c:formatCode>
                <c:ptCount val="11"/>
                <c:pt idx="0" formatCode="General">
                  <c:v>7.96</c:v>
                </c:pt>
                <c:pt idx="1">
                  <c:v>8.23</c:v>
                </c:pt>
                <c:pt idx="2" formatCode="General">
                  <c:v>8.33</c:v>
                </c:pt>
                <c:pt idx="3" formatCode="General">
                  <c:v>8.36</c:v>
                </c:pt>
                <c:pt idx="4" formatCode="General">
                  <c:v>8.4700000000000006</c:v>
                </c:pt>
                <c:pt idx="5" formatCode="General">
                  <c:v>8.52</c:v>
                </c:pt>
                <c:pt idx="6" formatCode="General">
                  <c:v>8.6</c:v>
                </c:pt>
                <c:pt idx="7" formatCode="General">
                  <c:v>8.6</c:v>
                </c:pt>
                <c:pt idx="8" formatCode="General">
                  <c:v>8.7100000000000009</c:v>
                </c:pt>
                <c:pt idx="9" formatCode="General">
                  <c:v>8.7100000000000009</c:v>
                </c:pt>
                <c:pt idx="10" formatCode="General">
                  <c:v>8.84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C8-4106-9F1E-9EE6DEE63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9380552"/>
        <c:axId val="329380944"/>
      </c:barChart>
      <c:catAx>
        <c:axId val="329380552"/>
        <c:scaling>
          <c:orientation val="minMax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80944"/>
        <c:crosses val="autoZero"/>
        <c:auto val="1"/>
        <c:lblAlgn val="ctr"/>
        <c:lblOffset val="100"/>
        <c:tickLblSkip val="1"/>
        <c:tickMarkSkip val="15"/>
        <c:noMultiLvlLbl val="0"/>
      </c:catAx>
      <c:valAx>
        <c:axId val="329380944"/>
        <c:scaling>
          <c:orientation val="minMax"/>
          <c:max val="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80552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TIPO DE ALOJAMIENTO UTILIZADO </a:t>
            </a:r>
          </a:p>
        </c:rich>
      </c:tx>
      <c:layout>
        <c:manualLayout>
          <c:xMode val="edge"/>
          <c:yMode val="edge"/>
          <c:x val="0.27546754159673165"/>
          <c:y val="1.81819419992547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3255439844213"/>
          <c:y val="0.2769299018490336"/>
          <c:w val="0.7751375836085006"/>
          <c:h val="0.628000476048563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EC0A-4D44-8AB2-C2FAEBB642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C0A-4D44-8AB2-C2FAEBB642ED}"/>
              </c:ext>
            </c:extLst>
          </c:dPt>
          <c:dLbls>
            <c:dLbl>
              <c:idx val="0"/>
              <c:layout>
                <c:manualLayout>
                  <c:x val="2.2958057395143359E-2"/>
                  <c:y val="-4.000000000000000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0A-4D44-8AB2-C2FAEBB642ED}"/>
                </c:ext>
              </c:extLst>
            </c:dLbl>
            <c:dLbl>
              <c:idx val="1"/>
              <c:layout>
                <c:manualLayout>
                  <c:x val="5.2980132450331126E-3"/>
                  <c:y val="2.80000000000000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0A-4D44-8AB2-C2FAEBB64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'DEMANDA ANUAL'!$A$295:$A$296</c:f>
              <c:strCache>
                <c:ptCount val="2"/>
                <c:pt idx="0">
                  <c:v>Alojamientos reglados</c:v>
                </c:pt>
                <c:pt idx="1">
                  <c:v>Alojamientos no reglados</c:v>
                </c:pt>
              </c:strCache>
            </c:strRef>
          </c:cat>
          <c:val>
            <c:numRef>
              <c:f>'DEMANDA ANUAL'!$B$295:$B$296</c:f>
              <c:numCache>
                <c:formatCode>0.0%</c:formatCode>
                <c:ptCount val="2"/>
                <c:pt idx="0">
                  <c:v>0.84399999999999997</c:v>
                </c:pt>
                <c:pt idx="1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0A-4D44-8AB2-C2FAEBB642E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PLAZAS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3933634829046492E-2"/>
          <c:y val="0.25600823597055594"/>
          <c:w val="0.92909842546750498"/>
          <c:h val="0.667823321419399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ANUAL!$B$2215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ANUAL!$A$2216:$A$2224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ANUAL!$B$2216:$B$2224</c:f>
              <c:numCache>
                <c:formatCode>#,##0</c:formatCode>
                <c:ptCount val="9"/>
                <c:pt idx="0">
                  <c:v>47</c:v>
                </c:pt>
                <c:pt idx="1">
                  <c:v>218</c:v>
                </c:pt>
                <c:pt idx="2">
                  <c:v>249</c:v>
                </c:pt>
                <c:pt idx="3">
                  <c:v>18</c:v>
                </c:pt>
                <c:pt idx="4">
                  <c:v>76</c:v>
                </c:pt>
                <c:pt idx="5">
                  <c:v>80</c:v>
                </c:pt>
                <c:pt idx="6">
                  <c:v>113</c:v>
                </c:pt>
                <c:pt idx="7">
                  <c:v>17</c:v>
                </c:pt>
                <c:pt idx="8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7A-4D96-A962-5F2D604A5460}"/>
            </c:ext>
          </c:extLst>
        </c:ser>
        <c:ser>
          <c:idx val="2"/>
          <c:order val="1"/>
          <c:tx>
            <c:strRef>
              <c:f>ANUAL!$D$2215</c:f>
              <c:strCache>
                <c:ptCount val="1"/>
                <c:pt idx="0">
                  <c:v>C.R.A.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ANUAL!$A$2216:$A$2224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ANUAL!$D$2216:$D$2224</c:f>
              <c:numCache>
                <c:formatCode>#,##0</c:formatCode>
                <c:ptCount val="9"/>
                <c:pt idx="0">
                  <c:v>5803</c:v>
                </c:pt>
                <c:pt idx="1">
                  <c:v>3238</c:v>
                </c:pt>
                <c:pt idx="2">
                  <c:v>2185</c:v>
                </c:pt>
                <c:pt idx="3">
                  <c:v>1413</c:v>
                </c:pt>
                <c:pt idx="4">
                  <c:v>3268</c:v>
                </c:pt>
                <c:pt idx="5">
                  <c:v>2994</c:v>
                </c:pt>
                <c:pt idx="6">
                  <c:v>2342</c:v>
                </c:pt>
                <c:pt idx="7">
                  <c:v>1239</c:v>
                </c:pt>
                <c:pt idx="8">
                  <c:v>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7A-4D96-A962-5F2D604A5460}"/>
            </c:ext>
          </c:extLst>
        </c:ser>
        <c:ser>
          <c:idx val="4"/>
          <c:order val="2"/>
          <c:tx>
            <c:strRef>
              <c:f>ANUAL!$F$2215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ANUAL!$A$2216:$A$2224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ANUAL!$F$2216:$F$2224</c:f>
              <c:numCache>
                <c:formatCode>#,##0</c:formatCode>
                <c:ptCount val="9"/>
                <c:pt idx="0">
                  <c:v>708</c:v>
                </c:pt>
                <c:pt idx="1">
                  <c:v>362</c:v>
                </c:pt>
                <c:pt idx="2">
                  <c:v>175</c:v>
                </c:pt>
                <c:pt idx="3">
                  <c:v>197</c:v>
                </c:pt>
                <c:pt idx="4">
                  <c:v>290</c:v>
                </c:pt>
                <c:pt idx="5">
                  <c:v>260</c:v>
                </c:pt>
                <c:pt idx="6">
                  <c:v>390</c:v>
                </c:pt>
                <c:pt idx="7">
                  <c:v>267</c:v>
                </c:pt>
                <c:pt idx="8">
                  <c:v>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7A-4D96-A962-5F2D604A5460}"/>
            </c:ext>
          </c:extLst>
        </c:ser>
        <c:ser>
          <c:idx val="6"/>
          <c:order val="3"/>
          <c:tx>
            <c:strRef>
              <c:f>ANUAL!$H$2215</c:f>
              <c:strCache>
                <c:ptCount val="1"/>
                <c:pt idx="0">
                  <c:v>H.R.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ANUAL!$A$2216:$A$2224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ANUAL!$H$2216:$H$2224</c:f>
              <c:numCache>
                <c:formatCode>#,##0</c:formatCode>
                <c:ptCount val="9"/>
                <c:pt idx="0">
                  <c:v>1205</c:v>
                </c:pt>
                <c:pt idx="1">
                  <c:v>1634</c:v>
                </c:pt>
                <c:pt idx="2">
                  <c:v>1919</c:v>
                </c:pt>
                <c:pt idx="3">
                  <c:v>792</c:v>
                </c:pt>
                <c:pt idx="4">
                  <c:v>1045</c:v>
                </c:pt>
                <c:pt idx="5">
                  <c:v>898</c:v>
                </c:pt>
                <c:pt idx="6">
                  <c:v>1184</c:v>
                </c:pt>
                <c:pt idx="7">
                  <c:v>713</c:v>
                </c:pt>
                <c:pt idx="8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7A-4D96-A962-5F2D604A5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382120"/>
        <c:axId val="329382512"/>
      </c:barChart>
      <c:catAx>
        <c:axId val="32938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82512"/>
        <c:crosses val="autoZero"/>
        <c:auto val="1"/>
        <c:lblAlgn val="ctr"/>
        <c:lblOffset val="100"/>
        <c:noMultiLvlLbl val="0"/>
      </c:catAx>
      <c:valAx>
        <c:axId val="32938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82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577795138674109"/>
          <c:y val="1.5932193959791074E-2"/>
          <c:w val="0.11422204861325891"/>
          <c:h val="0.273352022544626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PLAZAS 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A50-4D93-A403-E48E512B880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A50-4D93-A403-E48E512B880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A50-4D93-A403-E48E512B880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A50-4D93-A403-E48E512B880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A50-4D93-A403-E48E512B880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A50-4D93-A403-E48E512B880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A50-4D93-A403-E48E512B8806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A50-4D93-A403-E48E512B8806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A50-4D93-A403-E48E512B8806}"/>
              </c:ext>
            </c:extLst>
          </c:dPt>
          <c:dLbls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0-4D93-A403-E48E512B8806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50-4D93-A403-E48E512B8806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50-4D93-A403-E48E512B8806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50-4D93-A403-E48E512B8806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50-4D93-A403-E48E512B8806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50-4D93-A403-E48E512B880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50563</c:v>
              </c:pt>
              <c:pt idx="1">
                <c:v>60444</c:v>
              </c:pt>
              <c:pt idx="2">
                <c:v>73843</c:v>
              </c:pt>
              <c:pt idx="3">
                <c:v>29045</c:v>
              </c:pt>
              <c:pt idx="4">
                <c:v>46823</c:v>
              </c:pt>
              <c:pt idx="5">
                <c:v>54940</c:v>
              </c:pt>
              <c:pt idx="6">
                <c:v>23035</c:v>
              </c:pt>
              <c:pt idx="7">
                <c:v>79468</c:v>
              </c:pt>
              <c:pt idx="8">
                <c:v>28990</c:v>
              </c:pt>
            </c:numLit>
          </c:val>
          <c:extLst>
            <c:ext xmlns:c16="http://schemas.microsoft.com/office/drawing/2014/chart" uri="{C3380CC4-5D6E-409C-BE32-E72D297353CC}">
              <c16:uniqueId val="{00000012-DA50-4D93-A403-E48E512B8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Y PERNOCTACIONES POR MESES</a:t>
            </a:r>
          </a:p>
        </c:rich>
      </c:tx>
      <c:layout>
        <c:manualLayout>
          <c:xMode val="edge"/>
          <c:yMode val="edge"/>
          <c:x val="0.34649007089947059"/>
          <c:y val="3.6467191601049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169053011980457E-2"/>
          <c:y val="0.16131477991420026"/>
          <c:w val="0.89517893079927224"/>
          <c:h val="0.70143937007874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ANUAL!$A$464</c:f>
              <c:strCache>
                <c:ptCount val="1"/>
                <c:pt idx="0">
                  <c:v>Nº VIAJEROS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ANUAL!$B$463:$M$463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ANUAL!$B$464:$M$464</c:f>
              <c:numCache>
                <c:formatCode>#,##0</c:formatCode>
                <c:ptCount val="12"/>
                <c:pt idx="0">
                  <c:v>41897</c:v>
                </c:pt>
                <c:pt idx="1">
                  <c:v>55903</c:v>
                </c:pt>
                <c:pt idx="2">
                  <c:v>52352</c:v>
                </c:pt>
                <c:pt idx="3">
                  <c:v>76050</c:v>
                </c:pt>
                <c:pt idx="4">
                  <c:v>89994</c:v>
                </c:pt>
                <c:pt idx="5">
                  <c:v>84071</c:v>
                </c:pt>
                <c:pt idx="6">
                  <c:v>77226</c:v>
                </c:pt>
                <c:pt idx="7">
                  <c:v>120763</c:v>
                </c:pt>
                <c:pt idx="8">
                  <c:v>77471</c:v>
                </c:pt>
                <c:pt idx="9">
                  <c:v>80755</c:v>
                </c:pt>
                <c:pt idx="10">
                  <c:v>64210</c:v>
                </c:pt>
                <c:pt idx="11">
                  <c:v>65551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6-4617-8832-BEC4EA8EFE84}"/>
            </c:ext>
          </c:extLst>
        </c:ser>
        <c:ser>
          <c:idx val="1"/>
          <c:order val="1"/>
          <c:tx>
            <c:strRef>
              <c:f>ANUAL!$A$465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ANUAL!$B$463:$M$463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ANUAL!$B$465:$M$465</c:f>
              <c:numCache>
                <c:formatCode>#,##0</c:formatCode>
                <c:ptCount val="12"/>
                <c:pt idx="0">
                  <c:v>62404</c:v>
                </c:pt>
                <c:pt idx="1">
                  <c:v>89018</c:v>
                </c:pt>
                <c:pt idx="2">
                  <c:v>82911</c:v>
                </c:pt>
                <c:pt idx="3">
                  <c:v>129833</c:v>
                </c:pt>
                <c:pt idx="4">
                  <c:v>137216</c:v>
                </c:pt>
                <c:pt idx="5">
                  <c:v>132049</c:v>
                </c:pt>
                <c:pt idx="6">
                  <c:v>145763</c:v>
                </c:pt>
                <c:pt idx="7">
                  <c:v>212734</c:v>
                </c:pt>
                <c:pt idx="8">
                  <c:v>130638</c:v>
                </c:pt>
                <c:pt idx="9">
                  <c:v>128097</c:v>
                </c:pt>
                <c:pt idx="10">
                  <c:v>101210</c:v>
                </c:pt>
                <c:pt idx="11">
                  <c:v>114669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C6-4617-8832-BEC4EA8EF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74576"/>
        <c:axId val="327274968"/>
      </c:barChart>
      <c:catAx>
        <c:axId val="327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968"/>
        <c:crosses val="autoZero"/>
        <c:auto val="1"/>
        <c:lblAlgn val="ctr"/>
        <c:lblOffset val="100"/>
        <c:noMultiLvlLbl val="0"/>
      </c:catAx>
      <c:valAx>
        <c:axId val="32727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49226479779477"/>
          <c:y val="6.7221697287838986E-2"/>
          <c:w val="0.20551811023622046"/>
          <c:h val="9.112685914260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POR TIPO DE ALOJAMIENTO</a:t>
            </a:r>
          </a:p>
        </c:rich>
      </c:tx>
      <c:layout>
        <c:manualLayout>
          <c:xMode val="edge"/>
          <c:yMode val="edge"/>
          <c:x val="0.24988313856427383"/>
          <c:y val="1.5384615384615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9189778158732"/>
          <c:y val="0.26808341834575622"/>
          <c:w val="0.83271771291870667"/>
          <c:h val="0.70007940235674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04-4737-A0CE-0C415F69E2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04-4737-A0CE-0C415F69E2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04-4737-A0CE-0C415F69E2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04-4737-A0CE-0C415F69E2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04-4737-A0CE-0C415F69E2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04-4737-A0CE-0C415F69E2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04-4737-A0CE-0C415F69E20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404-4737-A0CE-0C415F69E20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404-4737-A0CE-0C415F69E20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404-4737-A0CE-0C415F69E20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1404-4737-A0CE-0C415F69E206}"/>
                </c:ext>
              </c:extLst>
            </c:dLbl>
            <c:dLbl>
              <c:idx val="4"/>
              <c:layout>
                <c:manualLayout>
                  <c:x val="3.0727025310933454E-2"/>
                  <c:y val="-1.11037668873431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04-4737-A0CE-0C415F69E206}"/>
                </c:ext>
              </c:extLst>
            </c:dLbl>
            <c:dLbl>
              <c:idx val="5"/>
              <c:layout>
                <c:manualLayout>
                  <c:x val="5.9581093262116802E-2"/>
                  <c:y val="-2.92235989727412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04-4737-A0CE-0C415F69E20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PROV'!$D$75:$I$75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PROV'!$D$82:$I$82</c:f>
              <c:numCache>
                <c:formatCode>0%</c:formatCode>
                <c:ptCount val="6"/>
                <c:pt idx="0">
                  <c:v>0.67712676499413182</c:v>
                </c:pt>
                <c:pt idx="1">
                  <c:v>4.4585536425123112E-2</c:v>
                </c:pt>
                <c:pt idx="2">
                  <c:v>0.11415383126232623</c:v>
                </c:pt>
                <c:pt idx="3">
                  <c:v>7.3227141284226069E-2</c:v>
                </c:pt>
                <c:pt idx="4">
                  <c:v>6.1983811056395118E-2</c:v>
                </c:pt>
                <c:pt idx="5">
                  <c:v>2.8922914977797674E-2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404-4737-A0CE-0C415F69E20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POR TIPO DE ALOJAMIENTO</a:t>
            </a:r>
          </a:p>
        </c:rich>
      </c:tx>
      <c:layout>
        <c:manualLayout>
          <c:xMode val="edge"/>
          <c:yMode val="edge"/>
          <c:x val="0.24988313856427383"/>
          <c:y val="1.5384615384615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9189778158732"/>
          <c:y val="0.26808341834575622"/>
          <c:w val="0.83271771291870667"/>
          <c:h val="0.70007940235674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0A1-487E-AD5C-99C2A67C8A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0A1-487E-AD5C-99C2A67C8A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0A1-487E-AD5C-99C2A67C8A7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0A1-487E-AD5C-99C2A67C8A7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0A1-487E-AD5C-99C2A67C8A7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0A1-487E-AD5C-99C2A67C8A7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0A1-487E-AD5C-99C2A67C8A7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0A1-487E-AD5C-99C2A67C8A7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0A1-487E-AD5C-99C2A67C8A7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0A1-487E-AD5C-99C2A67C8A73}"/>
                </c:ext>
              </c:extLst>
            </c:dLbl>
            <c:dLbl>
              <c:idx val="3"/>
              <c:layout>
                <c:manualLayout>
                  <c:x val="-1.3461538461538532E-2"/>
                  <c:y val="3.652968036529680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A1-487E-AD5C-99C2A67C8A73}"/>
                </c:ext>
              </c:extLst>
            </c:dLbl>
            <c:dLbl>
              <c:idx val="4"/>
              <c:layout>
                <c:manualLayout>
                  <c:x val="2.112482990126675E-2"/>
                  <c:y val="-1.11037701233975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A1-487E-AD5C-99C2A67C8A73}"/>
                </c:ext>
              </c:extLst>
            </c:dLbl>
            <c:dLbl>
              <c:idx val="5"/>
              <c:layout>
                <c:manualLayout>
                  <c:x val="5.942222054779038E-2"/>
                  <c:y val="-3.65296803652968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A1-487E-AD5C-99C2A67C8A7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PROV'!$D$129:$I$129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PROV'!$D$136:$I$136</c:f>
              <c:numCache>
                <c:formatCode>0%</c:formatCode>
                <c:ptCount val="6"/>
                <c:pt idx="0">
                  <c:v>0.65086277215701061</c:v>
                </c:pt>
                <c:pt idx="1">
                  <c:v>5.0728649330990527E-2</c:v>
                </c:pt>
                <c:pt idx="2">
                  <c:v>7.9199996790680141E-2</c:v>
                </c:pt>
                <c:pt idx="3">
                  <c:v>0.14257737803915904</c:v>
                </c:pt>
                <c:pt idx="4">
                  <c:v>5.3837009341795243E-2</c:v>
                </c:pt>
                <c:pt idx="5">
                  <c:v>2.2794194340364417E-2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0A1-487E-AD5C-99C2A67C8A7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POR TIPO DE ALOJAMIENTO</a:t>
            </a:r>
          </a:p>
        </c:rich>
      </c:tx>
      <c:layout>
        <c:manualLayout>
          <c:xMode val="edge"/>
          <c:yMode val="edge"/>
          <c:x val="0.24988313856427383"/>
          <c:y val="1.5384615384615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9189778158732"/>
          <c:y val="0.26808341834575622"/>
          <c:w val="0.83271771291870667"/>
          <c:h val="0.70007940235674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D4F-4C27-BD16-7D6CF2A7FF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D4F-4C27-BD16-7D6CF2A7FF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D4F-4C27-BD16-7D6CF2A7FF4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D4F-4C27-BD16-7D6CF2A7FF4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D4F-4C27-BD16-7D6CF2A7FF4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D4F-4C27-BD16-7D6CF2A7FF4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D4F-4C27-BD16-7D6CF2A7FF4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D4F-4C27-BD16-7D6CF2A7FF4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D4F-4C27-BD16-7D6CF2A7FF4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D4F-4C27-BD16-7D6CF2A7FF48}"/>
                </c:ext>
              </c:extLst>
            </c:dLbl>
            <c:dLbl>
              <c:idx val="3"/>
              <c:layout>
                <c:manualLayout>
                  <c:x val="-2.4978863828923052E-2"/>
                  <c:y val="4.03273658600843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F-4C27-BD16-7D6CF2A7FF4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6D4F-4C27-BD16-7D6CF2A7FF48}"/>
                </c:ext>
              </c:extLst>
            </c:dLbl>
            <c:dLbl>
              <c:idx val="5"/>
              <c:layout>
                <c:manualLayout>
                  <c:x val="0.05"/>
                  <c:y val="-4.7488584474885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4F-4C27-BD16-7D6CF2A7FF4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PROV'!$D$183:$I$183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PROV'!$D$190:$I$190</c:f>
              <c:numCache>
                <c:formatCode>0%</c:formatCode>
                <c:ptCount val="6"/>
                <c:pt idx="0">
                  <c:v>0.67583395217270803</c:v>
                </c:pt>
                <c:pt idx="1">
                  <c:v>2.2876957806790943E-2</c:v>
                </c:pt>
                <c:pt idx="2">
                  <c:v>0.11804916440816741</c:v>
                </c:pt>
                <c:pt idx="3">
                  <c:v>0.12902536500944656</c:v>
                </c:pt>
                <c:pt idx="4">
                  <c:v>3.2651446391584633E-2</c:v>
                </c:pt>
                <c:pt idx="5">
                  <c:v>2.1563114211302439E-2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4F-4C27-BD16-7D6CF2A7FF4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POR TIPO DE ALOJAMIENTO</a:t>
            </a:r>
          </a:p>
        </c:rich>
      </c:tx>
      <c:layout>
        <c:manualLayout>
          <c:xMode val="edge"/>
          <c:yMode val="edge"/>
          <c:x val="0.24988313856427383"/>
          <c:y val="1.5384615384615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9189778158732"/>
          <c:y val="0.26808341834575622"/>
          <c:w val="0.83271771291870667"/>
          <c:h val="0.70007940235674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454-4423-8C31-95181A5C16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454-4423-8C31-95181A5C16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454-4423-8C31-95181A5C16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454-4423-8C31-95181A5C164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454-4423-8C31-95181A5C164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454-4423-8C31-95181A5C164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454-4423-8C31-95181A5C164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F454-4423-8C31-95181A5C164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454-4423-8C31-95181A5C164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454-4423-8C31-95181A5C164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F454-4423-8C31-95181A5C1640}"/>
                </c:ext>
              </c:extLst>
            </c:dLbl>
            <c:dLbl>
              <c:idx val="4"/>
              <c:layout>
                <c:manualLayout>
                  <c:x val="1.7283951737399997E-2"/>
                  <c:y val="-2.96100450329149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54-4423-8C31-95181A5C1640}"/>
                </c:ext>
              </c:extLst>
            </c:dLbl>
            <c:dLbl>
              <c:idx val="5"/>
              <c:layout>
                <c:manualLayout>
                  <c:x val="8.2500094186791245E-2"/>
                  <c:y val="-7.45090425340671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54-4423-8C31-95181A5C16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PROV'!$D$237:$I$237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PROV'!$D$244:$I$244</c:f>
              <c:numCache>
                <c:formatCode>0%</c:formatCode>
                <c:ptCount val="6"/>
                <c:pt idx="0">
                  <c:v>0.75062930768632896</c:v>
                </c:pt>
                <c:pt idx="1">
                  <c:v>5.9544165615731184E-2</c:v>
                </c:pt>
                <c:pt idx="2">
                  <c:v>5.6322411125959315E-2</c:v>
                </c:pt>
                <c:pt idx="3">
                  <c:v>8.7144071344938331E-3</c:v>
                </c:pt>
                <c:pt idx="4">
                  <c:v>5.0946343371334156E-2</c:v>
                </c:pt>
                <c:pt idx="5">
                  <c:v>7.3843365066152522E-2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454-4423-8C31-95181A5C164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POR TIPO DE ALOJAMIENTO</a:t>
            </a:r>
          </a:p>
        </c:rich>
      </c:tx>
      <c:layout>
        <c:manualLayout>
          <c:xMode val="edge"/>
          <c:yMode val="edge"/>
          <c:x val="0.24988313856427383"/>
          <c:y val="1.5384615384615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9189778158732"/>
          <c:y val="0.26808341834575622"/>
          <c:w val="0.83271771291870667"/>
          <c:h val="0.70007940235674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FFB-44EF-83F1-B181E315DC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FFB-44EF-83F1-B181E315DC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FFB-44EF-83F1-B181E315DC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FFB-44EF-83F1-B181E315DCC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FFB-44EF-83F1-B181E315DCC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FFB-44EF-83F1-B181E315DCC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FFB-44EF-83F1-B181E315DCC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FFB-44EF-83F1-B181E315DCC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FFB-44EF-83F1-B181E315DCC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FFB-44EF-83F1-B181E315DCC9}"/>
                </c:ext>
              </c:extLst>
            </c:dLbl>
            <c:dLbl>
              <c:idx val="3"/>
              <c:layout>
                <c:manualLayout>
                  <c:x val="-1.920439081933376E-3"/>
                  <c:y val="2.59087894038005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FB-44EF-83F1-B181E315DCC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9FFB-44EF-83F1-B181E315DCC9}"/>
                </c:ext>
              </c:extLst>
            </c:dLbl>
            <c:dLbl>
              <c:idx val="5"/>
              <c:layout>
                <c:manualLayout>
                  <c:x val="1.9138755980861243E-2"/>
                  <c:y val="-3.652968036529713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FB-44EF-83F1-B181E315DCC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PROV'!$D$291:$I$291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PROV'!$D$298:$I$298</c:f>
              <c:numCache>
                <c:formatCode>0%</c:formatCode>
                <c:ptCount val="6"/>
                <c:pt idx="0">
                  <c:v>0.66947230298905025</c:v>
                </c:pt>
                <c:pt idx="1">
                  <c:v>2.0966041210099109E-2</c:v>
                </c:pt>
                <c:pt idx="2">
                  <c:v>0.15016957755123722</c:v>
                </c:pt>
                <c:pt idx="3">
                  <c:v>3.3107951259241188E-2</c:v>
                </c:pt>
                <c:pt idx="4">
                  <c:v>9.2886005327331891E-2</c:v>
                </c:pt>
                <c:pt idx="5">
                  <c:v>3.3398121663040355E-2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FB-44EF-83F1-B181E315DCC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POR TIPO DE ALOJAMIENTO</a:t>
            </a:r>
          </a:p>
        </c:rich>
      </c:tx>
      <c:layout>
        <c:manualLayout>
          <c:xMode val="edge"/>
          <c:yMode val="edge"/>
          <c:x val="0.24988313856427383"/>
          <c:y val="1.5384615384615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9189778158732"/>
          <c:y val="0.26808341834575622"/>
          <c:w val="0.83271771291870667"/>
          <c:h val="0.70007940235674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4F-4B97-ACC2-74CA85EBD8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4F-4B97-ACC2-74CA85EBD8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4F-4B97-ACC2-74CA85EBD8B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4F-4B97-ACC2-74CA85EBD8B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4F-4B97-ACC2-74CA85EBD8B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4F-4B97-ACC2-74CA85EBD8B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14F-4B97-ACC2-74CA85EBD8B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14F-4B97-ACC2-74CA85EBD8B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14F-4B97-ACC2-74CA85EBD8B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14F-4B97-ACC2-74CA85EBD8BB}"/>
                </c:ext>
              </c:extLst>
            </c:dLbl>
            <c:dLbl>
              <c:idx val="3"/>
              <c:layout>
                <c:manualLayout>
                  <c:x val="-3.0748195505537514E-2"/>
                  <c:y val="4.38356898965630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4F-4B97-ACC2-74CA85EBD8B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414F-4B97-ACC2-74CA85EBD8BB}"/>
                </c:ext>
              </c:extLst>
            </c:dLbl>
            <c:dLbl>
              <c:idx val="5"/>
              <c:layout>
                <c:manualLayout>
                  <c:x val="1.3461538461538462E-2"/>
                  <c:y val="-4.74885844748858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4F-4B97-ACC2-74CA85EBD8B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PROV'!$D$345:$I$345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PROV'!$D$352:$I$352</c:f>
              <c:numCache>
                <c:formatCode>0%</c:formatCode>
                <c:ptCount val="6"/>
                <c:pt idx="0">
                  <c:v>0.59944976690652252</c:v>
                </c:pt>
                <c:pt idx="1">
                  <c:v>0.10066905694436394</c:v>
                </c:pt>
                <c:pt idx="2">
                  <c:v>0.1924201147664511</c:v>
                </c:pt>
                <c:pt idx="3">
                  <c:v>2.3296927140692408E-2</c:v>
                </c:pt>
                <c:pt idx="4">
                  <c:v>4.9067626089908667E-2</c:v>
                </c:pt>
                <c:pt idx="5">
                  <c:v>3.5096508152061411E-2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14F-4B97-ACC2-74CA85EBD8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POR TIPO DE ALOJAMIENTO</a:t>
            </a:r>
          </a:p>
        </c:rich>
      </c:tx>
      <c:layout>
        <c:manualLayout>
          <c:xMode val="edge"/>
          <c:yMode val="edge"/>
          <c:x val="0.24988313856427383"/>
          <c:y val="1.5384615384615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9189778158732"/>
          <c:y val="0.26808341834575622"/>
          <c:w val="0.83271771291870667"/>
          <c:h val="0.70007940235674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12E-4A1A-BA76-FD712516F3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12E-4A1A-BA76-FD712516F3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12E-4A1A-BA76-FD712516F3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12E-4A1A-BA76-FD712516F3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12E-4A1A-BA76-FD712516F3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12E-4A1A-BA76-FD712516F3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12E-4A1A-BA76-FD712516F3E2}"/>
              </c:ext>
            </c:extLst>
          </c:dPt>
          <c:dLbls>
            <c:dLbl>
              <c:idx val="0"/>
              <c:layout>
                <c:manualLayout>
                  <c:x val="4.9760765550239235E-2"/>
                  <c:y val="-2.19178082191782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2E-4A1A-BA76-FD712516F3E2}"/>
                </c:ext>
              </c:extLst>
            </c:dLbl>
            <c:dLbl>
              <c:idx val="1"/>
              <c:layout>
                <c:manualLayout>
                  <c:x val="-1.5320197415514483E-2"/>
                  <c:y val="6.210045662100456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2E-4A1A-BA76-FD712516F3E2}"/>
                </c:ext>
              </c:extLst>
            </c:dLbl>
            <c:dLbl>
              <c:idx val="2"/>
              <c:layout>
                <c:manualLayout>
                  <c:x val="-5.769230769230734E-3"/>
                  <c:y val="3.65296803652967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2E-4A1A-BA76-FD712516F3E2}"/>
                </c:ext>
              </c:extLst>
            </c:dLbl>
            <c:dLbl>
              <c:idx val="3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12E-4A1A-BA76-FD712516F3E2}"/>
                </c:ext>
              </c:extLst>
            </c:dLbl>
            <c:dLbl>
              <c:idx val="4"/>
              <c:layout>
                <c:manualLayout>
                  <c:x val="4.7920430998756737E-2"/>
                  <c:y val="-4.7488584474885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2E-4A1A-BA76-FD712516F3E2}"/>
                </c:ext>
              </c:extLst>
            </c:dLbl>
            <c:dLbl>
              <c:idx val="5"/>
              <c:layout>
                <c:manualLayout>
                  <c:x val="8.8203895565685864E-2"/>
                  <c:y val="1.09589041095890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2E-4A1A-BA76-FD712516F3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PROV'!$D$402:$I$402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PROV'!$D$409:$I$409</c:f>
              <c:numCache>
                <c:formatCode>0%</c:formatCode>
                <c:ptCount val="6"/>
                <c:pt idx="0">
                  <c:v>0.77439154337136895</c:v>
                </c:pt>
                <c:pt idx="1">
                  <c:v>3.5068162378532879E-2</c:v>
                </c:pt>
                <c:pt idx="2">
                  <c:v>8.750647294285778E-2</c:v>
                </c:pt>
                <c:pt idx="3">
                  <c:v>2.7090410980039711E-2</c:v>
                </c:pt>
                <c:pt idx="4">
                  <c:v>4.8433523720623449E-2</c:v>
                </c:pt>
                <c:pt idx="5">
                  <c:v>2.7509886606577185E-2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2E-4A1A-BA76-FD712516F3E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POR TIPO DE ALOJAMIENTO</a:t>
            </a:r>
          </a:p>
        </c:rich>
      </c:tx>
      <c:layout>
        <c:manualLayout>
          <c:xMode val="edge"/>
          <c:yMode val="edge"/>
          <c:x val="0.24988313856427383"/>
          <c:y val="1.5384615384615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9189778158732"/>
          <c:y val="0.26808341834575622"/>
          <c:w val="0.83271771291870667"/>
          <c:h val="0.700079402356744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871-4A5D-919F-AF5CED7B76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871-4A5D-919F-AF5CED7B76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871-4A5D-919F-AF5CED7B76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871-4A5D-919F-AF5CED7B76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871-4A5D-919F-AF5CED7B76D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871-4A5D-919F-AF5CED7B76D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871-4A5D-919F-AF5CED7B76D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E871-4A5D-919F-AF5CED7B76D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871-4A5D-919F-AF5CED7B76D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E871-4A5D-919F-AF5CED7B76DF}"/>
                </c:ext>
              </c:extLst>
            </c:dLbl>
            <c:dLbl>
              <c:idx val="3"/>
              <c:layout>
                <c:manualLayout>
                  <c:x val="-2.1124829901266785E-2"/>
                  <c:y val="4.03273658600843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71-4A5D-919F-AF5CED7B76DF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E871-4A5D-919F-AF5CED7B76DF}"/>
                </c:ext>
              </c:extLst>
            </c:dLbl>
            <c:dLbl>
              <c:idx val="5"/>
              <c:layout>
                <c:manualLayout>
                  <c:x val="2.4992019592712605E-2"/>
                  <c:y val="-1.48050225164574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71-4A5D-919F-AF5CED7B76D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PROV'!$D$456:$I$456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PROV'!$D$463:$I$463</c:f>
              <c:numCache>
                <c:formatCode>0%</c:formatCode>
                <c:ptCount val="6"/>
                <c:pt idx="0">
                  <c:v>0.62696117408328045</c:v>
                </c:pt>
                <c:pt idx="1">
                  <c:v>2.92291754979595E-2</c:v>
                </c:pt>
                <c:pt idx="2">
                  <c:v>0.20604900709095333</c:v>
                </c:pt>
                <c:pt idx="3">
                  <c:v>1.3820712004956394E-2</c:v>
                </c:pt>
                <c:pt idx="4">
                  <c:v>8.2206899319499246E-2</c:v>
                </c:pt>
                <c:pt idx="5">
                  <c:v>4.1733032003351087E-2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871-4A5D-919F-AF5CED7B76D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Y PERNOCTACIONES POR MESES</a:t>
            </a:r>
          </a:p>
        </c:rich>
      </c:tx>
      <c:layout>
        <c:manualLayout>
          <c:xMode val="edge"/>
          <c:yMode val="edge"/>
          <c:x val="0.34649007089947059"/>
          <c:y val="3.6467191601049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169053011980457E-2"/>
          <c:y val="0.16131477991420026"/>
          <c:w val="0.89517893079927224"/>
          <c:h val="0.70143937007874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ANUAL!$A$498</c:f>
              <c:strCache>
                <c:ptCount val="1"/>
                <c:pt idx="0">
                  <c:v>Nº VIAJEROS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ANUAL!$B$497:$M$497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ANUAL!$B$498:$M$498</c:f>
              <c:numCache>
                <c:formatCode>#,##0</c:formatCode>
                <c:ptCount val="12"/>
                <c:pt idx="0">
                  <c:v>64260</c:v>
                </c:pt>
                <c:pt idx="1">
                  <c:v>80074</c:v>
                </c:pt>
                <c:pt idx="2">
                  <c:v>91722</c:v>
                </c:pt>
                <c:pt idx="3">
                  <c:v>150197</c:v>
                </c:pt>
                <c:pt idx="4">
                  <c:v>170241</c:v>
                </c:pt>
                <c:pt idx="5">
                  <c:v>154604</c:v>
                </c:pt>
                <c:pt idx="6">
                  <c:v>177297</c:v>
                </c:pt>
                <c:pt idx="7">
                  <c:v>214551</c:v>
                </c:pt>
                <c:pt idx="8">
                  <c:v>171673</c:v>
                </c:pt>
                <c:pt idx="9">
                  <c:v>157630</c:v>
                </c:pt>
                <c:pt idx="10">
                  <c:v>111479</c:v>
                </c:pt>
                <c:pt idx="11">
                  <c:v>109252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4-42B7-BCB6-ACFBECA22F82}"/>
            </c:ext>
          </c:extLst>
        </c:ser>
        <c:ser>
          <c:idx val="1"/>
          <c:order val="1"/>
          <c:tx>
            <c:strRef>
              <c:f>ANUAL!$A$499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ANUAL!$B$497:$M$497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ANUAL!$B$499:$M$499</c:f>
              <c:numCache>
                <c:formatCode>#,##0</c:formatCode>
                <c:ptCount val="12"/>
                <c:pt idx="0">
                  <c:v>95695</c:v>
                </c:pt>
                <c:pt idx="1">
                  <c:v>114407</c:v>
                </c:pt>
                <c:pt idx="2">
                  <c:v>137104</c:v>
                </c:pt>
                <c:pt idx="3">
                  <c:v>229899</c:v>
                </c:pt>
                <c:pt idx="4">
                  <c:v>241767</c:v>
                </c:pt>
                <c:pt idx="5">
                  <c:v>222632</c:v>
                </c:pt>
                <c:pt idx="6">
                  <c:v>297202</c:v>
                </c:pt>
                <c:pt idx="7">
                  <c:v>367025</c:v>
                </c:pt>
                <c:pt idx="8">
                  <c:v>259190</c:v>
                </c:pt>
                <c:pt idx="9">
                  <c:v>228953</c:v>
                </c:pt>
                <c:pt idx="10">
                  <c:v>166907</c:v>
                </c:pt>
                <c:pt idx="11">
                  <c:v>170408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34-42B7-BCB6-ACFBECA22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74576"/>
        <c:axId val="327274968"/>
      </c:barChart>
      <c:catAx>
        <c:axId val="327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968"/>
        <c:crosses val="autoZero"/>
        <c:auto val="1"/>
        <c:lblAlgn val="ctr"/>
        <c:lblOffset val="100"/>
        <c:noMultiLvlLbl val="0"/>
      </c:catAx>
      <c:valAx>
        <c:axId val="32727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49226479779477"/>
          <c:y val="6.7221697287838986E-2"/>
          <c:w val="0.20551811023622046"/>
          <c:h val="9.112685914260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Nº DE VIAJEROS Y PERNOCTACION POR PROVINCIAS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568414</c:v>
              </c:pt>
              <c:pt idx="1">
                <c:v>1052790</c:v>
              </c:pt>
              <c:pt idx="2">
                <c:v>1057152</c:v>
              </c:pt>
              <c:pt idx="3">
                <c:v>330018</c:v>
              </c:pt>
              <c:pt idx="4">
                <c:v>1119462</c:v>
              </c:pt>
              <c:pt idx="5">
                <c:v>581496</c:v>
              </c:pt>
              <c:pt idx="6">
                <c:v>336575</c:v>
              </c:pt>
              <c:pt idx="7">
                <c:v>725646</c:v>
              </c:pt>
              <c:pt idx="8">
                <c:v>362141</c:v>
              </c:pt>
            </c:numLit>
          </c:val>
          <c:extLst>
            <c:ext xmlns:c16="http://schemas.microsoft.com/office/drawing/2014/chart" uri="{C3380CC4-5D6E-409C-BE32-E72D297353CC}">
              <c16:uniqueId val="{00000000-6794-4BD4-A3DD-E2E84A2AE20F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1017716</c:v>
              </c:pt>
              <c:pt idx="1">
                <c:v>1690612</c:v>
              </c:pt>
              <c:pt idx="2">
                <c:v>1768438</c:v>
              </c:pt>
              <c:pt idx="3">
                <c:v>587494</c:v>
              </c:pt>
              <c:pt idx="4">
                <c:v>1954046</c:v>
              </c:pt>
              <c:pt idx="5">
                <c:v>943313</c:v>
              </c:pt>
              <c:pt idx="6">
                <c:v>645617</c:v>
              </c:pt>
              <c:pt idx="7">
                <c:v>1235684</c:v>
              </c:pt>
              <c:pt idx="8">
                <c:v>594932</c:v>
              </c:pt>
            </c:numLit>
          </c:val>
          <c:extLst>
            <c:ext xmlns:c16="http://schemas.microsoft.com/office/drawing/2014/chart" uri="{C3380CC4-5D6E-409C-BE32-E72D297353CC}">
              <c16:uniqueId val="{00000001-6794-4BD4-A3DD-E2E84A2AE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743472"/>
        <c:axId val="305743864"/>
      </c:barChart>
      <c:catAx>
        <c:axId val="30574347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7438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5743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743472"/>
        <c:crosses val="autoZero"/>
        <c:crossBetween val="between"/>
        <c:majorUnit val="5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Y PERNOCTACIONES POR MESES</a:t>
            </a:r>
          </a:p>
        </c:rich>
      </c:tx>
      <c:layout>
        <c:manualLayout>
          <c:xMode val="edge"/>
          <c:yMode val="edge"/>
          <c:x val="0.34649007089947059"/>
          <c:y val="3.6467191601049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169053011980457E-2"/>
          <c:y val="0.16131477991420026"/>
          <c:w val="0.89517893079927224"/>
          <c:h val="0.70143937007874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ANUAL!$A$531</c:f>
              <c:strCache>
                <c:ptCount val="1"/>
                <c:pt idx="0">
                  <c:v>Nº VIAJEROS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ANUAL!$B$530:$M$530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ANUAL!$B$531:$M$531</c:f>
              <c:numCache>
                <c:formatCode>#,##0</c:formatCode>
                <c:ptCount val="12"/>
                <c:pt idx="0">
                  <c:v>54828</c:v>
                </c:pt>
                <c:pt idx="1">
                  <c:v>68629</c:v>
                </c:pt>
                <c:pt idx="2">
                  <c:v>78282</c:v>
                </c:pt>
                <c:pt idx="3">
                  <c:v>126738</c:v>
                </c:pt>
                <c:pt idx="4">
                  <c:v>174181</c:v>
                </c:pt>
                <c:pt idx="5">
                  <c:v>161681</c:v>
                </c:pt>
                <c:pt idx="6">
                  <c:v>163328</c:v>
                </c:pt>
                <c:pt idx="7">
                  <c:v>224010</c:v>
                </c:pt>
                <c:pt idx="8">
                  <c:v>147168</c:v>
                </c:pt>
                <c:pt idx="9">
                  <c:v>133993</c:v>
                </c:pt>
                <c:pt idx="10">
                  <c:v>84037</c:v>
                </c:pt>
                <c:pt idx="11">
                  <c:v>78769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7-4088-988F-24B107F1AE46}"/>
            </c:ext>
          </c:extLst>
        </c:ser>
        <c:ser>
          <c:idx val="1"/>
          <c:order val="1"/>
          <c:tx>
            <c:strRef>
              <c:f>ANUAL!$A$532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ANUAL!$B$530:$M$530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ANUAL!$B$532:$M$532</c:f>
              <c:numCache>
                <c:formatCode>#,##0</c:formatCode>
                <c:ptCount val="12"/>
                <c:pt idx="0">
                  <c:v>88374</c:v>
                </c:pt>
                <c:pt idx="1">
                  <c:v>108584</c:v>
                </c:pt>
                <c:pt idx="2">
                  <c:v>131994</c:v>
                </c:pt>
                <c:pt idx="3">
                  <c:v>207349</c:v>
                </c:pt>
                <c:pt idx="4">
                  <c:v>247512</c:v>
                </c:pt>
                <c:pt idx="5">
                  <c:v>251686</c:v>
                </c:pt>
                <c:pt idx="6">
                  <c:v>289398</c:v>
                </c:pt>
                <c:pt idx="7">
                  <c:v>389814</c:v>
                </c:pt>
                <c:pt idx="8">
                  <c:v>225985</c:v>
                </c:pt>
                <c:pt idx="9">
                  <c:v>205214</c:v>
                </c:pt>
                <c:pt idx="10">
                  <c:v>137192</c:v>
                </c:pt>
                <c:pt idx="11">
                  <c:v>136506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B7-4088-988F-24B107F1A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74576"/>
        <c:axId val="327274968"/>
      </c:barChart>
      <c:catAx>
        <c:axId val="327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968"/>
        <c:crosses val="autoZero"/>
        <c:auto val="1"/>
        <c:lblAlgn val="ctr"/>
        <c:lblOffset val="100"/>
        <c:noMultiLvlLbl val="0"/>
      </c:catAx>
      <c:valAx>
        <c:axId val="32727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49226479779477"/>
          <c:y val="6.7221697287838986E-2"/>
          <c:w val="0.20551811023622046"/>
          <c:h val="9.112685914260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Y PERNOCTACIONES POR MESES</a:t>
            </a:r>
          </a:p>
        </c:rich>
      </c:tx>
      <c:layout>
        <c:manualLayout>
          <c:xMode val="edge"/>
          <c:yMode val="edge"/>
          <c:x val="0.34649007089947059"/>
          <c:y val="3.6467191601049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169053011980457E-2"/>
          <c:y val="0.16131477991420026"/>
          <c:w val="0.89517893079927224"/>
          <c:h val="0.70143937007874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ANUAL!$A$565</c:f>
              <c:strCache>
                <c:ptCount val="1"/>
                <c:pt idx="0">
                  <c:v>Nº VIAJEROS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ANUAL!$B$564:$M$564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ANUAL!$B$565:$M$565</c:f>
              <c:numCache>
                <c:formatCode>#,##0</c:formatCode>
                <c:ptCount val="12"/>
                <c:pt idx="0">
                  <c:v>14750</c:v>
                </c:pt>
                <c:pt idx="1">
                  <c:v>18954</c:v>
                </c:pt>
                <c:pt idx="2">
                  <c:v>25182</c:v>
                </c:pt>
                <c:pt idx="3">
                  <c:v>38731</c:v>
                </c:pt>
                <c:pt idx="4">
                  <c:v>56037</c:v>
                </c:pt>
                <c:pt idx="5">
                  <c:v>55008</c:v>
                </c:pt>
                <c:pt idx="6">
                  <c:v>48583</c:v>
                </c:pt>
                <c:pt idx="7">
                  <c:v>64313</c:v>
                </c:pt>
                <c:pt idx="8">
                  <c:v>53144</c:v>
                </c:pt>
                <c:pt idx="9">
                  <c:v>40918</c:v>
                </c:pt>
                <c:pt idx="10">
                  <c:v>32262</c:v>
                </c:pt>
                <c:pt idx="11">
                  <c:v>24777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B-4F93-B58B-0C2C76A3DA8C}"/>
            </c:ext>
          </c:extLst>
        </c:ser>
        <c:ser>
          <c:idx val="1"/>
          <c:order val="1"/>
          <c:tx>
            <c:strRef>
              <c:f>ANUAL!$A$566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ANUAL!$B$564:$M$564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ANUAL!$B$566:$M$566</c:f>
              <c:numCache>
                <c:formatCode>#,##0</c:formatCode>
                <c:ptCount val="12"/>
                <c:pt idx="0">
                  <c:v>24511</c:v>
                </c:pt>
                <c:pt idx="1">
                  <c:v>31498</c:v>
                </c:pt>
                <c:pt idx="2">
                  <c:v>41984</c:v>
                </c:pt>
                <c:pt idx="3">
                  <c:v>67279</c:v>
                </c:pt>
                <c:pt idx="4">
                  <c:v>88663</c:v>
                </c:pt>
                <c:pt idx="5">
                  <c:v>80030</c:v>
                </c:pt>
                <c:pt idx="6">
                  <c:v>79531</c:v>
                </c:pt>
                <c:pt idx="7">
                  <c:v>118972</c:v>
                </c:pt>
                <c:pt idx="8">
                  <c:v>89107</c:v>
                </c:pt>
                <c:pt idx="9">
                  <c:v>70683</c:v>
                </c:pt>
                <c:pt idx="10">
                  <c:v>55512</c:v>
                </c:pt>
                <c:pt idx="11">
                  <c:v>51217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B-4F93-B58B-0C2C76A3D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74576"/>
        <c:axId val="327274968"/>
      </c:barChart>
      <c:catAx>
        <c:axId val="327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968"/>
        <c:crosses val="autoZero"/>
        <c:auto val="1"/>
        <c:lblAlgn val="ctr"/>
        <c:lblOffset val="100"/>
        <c:noMultiLvlLbl val="0"/>
      </c:catAx>
      <c:valAx>
        <c:axId val="32727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49226479779477"/>
          <c:y val="6.7221697287838986E-2"/>
          <c:w val="0.20551811023622046"/>
          <c:h val="9.112685914260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Y PERNOCTACIONES POR MESES</a:t>
            </a:r>
          </a:p>
        </c:rich>
      </c:tx>
      <c:layout>
        <c:manualLayout>
          <c:xMode val="edge"/>
          <c:yMode val="edge"/>
          <c:x val="0.34649007089947059"/>
          <c:y val="3.6467191601049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169053011980457E-2"/>
          <c:y val="0.16131477991420026"/>
          <c:w val="0.89517893079927224"/>
          <c:h val="0.70143937007874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ANUAL!$A$601</c:f>
              <c:strCache>
                <c:ptCount val="1"/>
                <c:pt idx="0">
                  <c:v>Nº VIAJEROS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ANUAL!$B$600:$M$600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ANUAL!$B$601:$M$601</c:f>
              <c:numCache>
                <c:formatCode>#,##0</c:formatCode>
                <c:ptCount val="12"/>
                <c:pt idx="0">
                  <c:v>85266</c:v>
                </c:pt>
                <c:pt idx="1">
                  <c:v>86706</c:v>
                </c:pt>
                <c:pt idx="2">
                  <c:v>107011</c:v>
                </c:pt>
                <c:pt idx="3">
                  <c:v>144264</c:v>
                </c:pt>
                <c:pt idx="4">
                  <c:v>147212</c:v>
                </c:pt>
                <c:pt idx="5">
                  <c:v>131589</c:v>
                </c:pt>
                <c:pt idx="6">
                  <c:v>153713</c:v>
                </c:pt>
                <c:pt idx="7">
                  <c:v>220456</c:v>
                </c:pt>
                <c:pt idx="8">
                  <c:v>156226</c:v>
                </c:pt>
                <c:pt idx="9">
                  <c:v>146194</c:v>
                </c:pt>
                <c:pt idx="10">
                  <c:v>102356</c:v>
                </c:pt>
                <c:pt idx="11">
                  <c:v>114411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0-4AC2-BB7B-1B645700FC43}"/>
            </c:ext>
          </c:extLst>
        </c:ser>
        <c:ser>
          <c:idx val="1"/>
          <c:order val="1"/>
          <c:tx>
            <c:strRef>
              <c:f>ANUAL!$A$602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ANUAL!$B$600:$M$600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ANUAL!$B$602:$M$602</c:f>
              <c:numCache>
                <c:formatCode>#,##0</c:formatCode>
                <c:ptCount val="12"/>
                <c:pt idx="0">
                  <c:v>126290</c:v>
                </c:pt>
                <c:pt idx="1">
                  <c:v>124406</c:v>
                </c:pt>
                <c:pt idx="2">
                  <c:v>173387</c:v>
                </c:pt>
                <c:pt idx="3">
                  <c:v>244060</c:v>
                </c:pt>
                <c:pt idx="4">
                  <c:v>251663</c:v>
                </c:pt>
                <c:pt idx="5">
                  <c:v>219579</c:v>
                </c:pt>
                <c:pt idx="6">
                  <c:v>242902</c:v>
                </c:pt>
                <c:pt idx="7">
                  <c:v>343734</c:v>
                </c:pt>
                <c:pt idx="8">
                  <c:v>260073</c:v>
                </c:pt>
                <c:pt idx="9">
                  <c:v>244540</c:v>
                </c:pt>
                <c:pt idx="10">
                  <c:v>182679</c:v>
                </c:pt>
                <c:pt idx="11">
                  <c:v>185381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A0-4AC2-BB7B-1B645700F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74576"/>
        <c:axId val="327274968"/>
      </c:barChart>
      <c:catAx>
        <c:axId val="327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968"/>
        <c:crosses val="autoZero"/>
        <c:auto val="1"/>
        <c:lblAlgn val="ctr"/>
        <c:lblOffset val="100"/>
        <c:noMultiLvlLbl val="0"/>
      </c:catAx>
      <c:valAx>
        <c:axId val="32727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49226479779477"/>
          <c:y val="6.7221697287838986E-2"/>
          <c:w val="0.20551811023622046"/>
          <c:h val="9.112685914260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Y PERNOCTACIONES POR MESES</a:t>
            </a:r>
          </a:p>
        </c:rich>
      </c:tx>
      <c:layout>
        <c:manualLayout>
          <c:xMode val="edge"/>
          <c:yMode val="edge"/>
          <c:x val="0.34649007089947059"/>
          <c:y val="3.6467191601049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169053011980457E-2"/>
          <c:y val="0.16131477991420026"/>
          <c:w val="0.89517893079927224"/>
          <c:h val="0.70143937007874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ANUAL!$A$635</c:f>
              <c:strCache>
                <c:ptCount val="1"/>
                <c:pt idx="0">
                  <c:v>Nº VIAJEROS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ANUAL!$B$634:$M$634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ANUAL!$B$635:$M$635</c:f>
              <c:numCache>
                <c:formatCode>#,##0</c:formatCode>
                <c:ptCount val="12"/>
                <c:pt idx="0">
                  <c:v>62754</c:v>
                </c:pt>
                <c:pt idx="1">
                  <c:v>62207</c:v>
                </c:pt>
                <c:pt idx="2">
                  <c:v>72159</c:v>
                </c:pt>
                <c:pt idx="3">
                  <c:v>87614</c:v>
                </c:pt>
                <c:pt idx="4">
                  <c:v>89173</c:v>
                </c:pt>
                <c:pt idx="5">
                  <c:v>87958</c:v>
                </c:pt>
                <c:pt idx="6">
                  <c:v>93041</c:v>
                </c:pt>
                <c:pt idx="7">
                  <c:v>114995</c:v>
                </c:pt>
                <c:pt idx="8">
                  <c:v>91426</c:v>
                </c:pt>
                <c:pt idx="9">
                  <c:v>85906</c:v>
                </c:pt>
                <c:pt idx="10">
                  <c:v>88085</c:v>
                </c:pt>
                <c:pt idx="11">
                  <c:v>81326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8-420C-9479-43514424A694}"/>
            </c:ext>
          </c:extLst>
        </c:ser>
        <c:ser>
          <c:idx val="1"/>
          <c:order val="1"/>
          <c:tx>
            <c:strRef>
              <c:f>ANUAL!$A$636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ANUAL!$B$634:$M$634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ANUAL!$B$636:$M$636</c:f>
              <c:numCache>
                <c:formatCode>#,##0</c:formatCode>
                <c:ptCount val="12"/>
                <c:pt idx="0">
                  <c:v>91401</c:v>
                </c:pt>
                <c:pt idx="1">
                  <c:v>89990</c:v>
                </c:pt>
                <c:pt idx="2">
                  <c:v>105209</c:v>
                </c:pt>
                <c:pt idx="3">
                  <c:v>143548</c:v>
                </c:pt>
                <c:pt idx="4">
                  <c:v>147890</c:v>
                </c:pt>
                <c:pt idx="5">
                  <c:v>146892</c:v>
                </c:pt>
                <c:pt idx="6">
                  <c:v>156416</c:v>
                </c:pt>
                <c:pt idx="7">
                  <c:v>208404</c:v>
                </c:pt>
                <c:pt idx="8">
                  <c:v>144515</c:v>
                </c:pt>
                <c:pt idx="9">
                  <c:v>130673</c:v>
                </c:pt>
                <c:pt idx="10">
                  <c:v>132145</c:v>
                </c:pt>
                <c:pt idx="11">
                  <c:v>127939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8-420C-9479-43514424A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74576"/>
        <c:axId val="327274968"/>
      </c:barChart>
      <c:catAx>
        <c:axId val="327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968"/>
        <c:crosses val="autoZero"/>
        <c:auto val="1"/>
        <c:lblAlgn val="ctr"/>
        <c:lblOffset val="100"/>
        <c:noMultiLvlLbl val="0"/>
      </c:catAx>
      <c:valAx>
        <c:axId val="32727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49226479779477"/>
          <c:y val="6.7221697287838986E-2"/>
          <c:w val="0.20551811023622046"/>
          <c:h val="9.112685914260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Y PERNOCTACIONES POR MESES</a:t>
            </a:r>
          </a:p>
        </c:rich>
      </c:tx>
      <c:layout>
        <c:manualLayout>
          <c:xMode val="edge"/>
          <c:yMode val="edge"/>
          <c:x val="0.34649007089947059"/>
          <c:y val="3.6467191601049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169053011980457E-2"/>
          <c:y val="0.16131477991420026"/>
          <c:w val="0.89517893079927224"/>
          <c:h val="0.70143937007874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ANUAL!$A$671</c:f>
              <c:strCache>
                <c:ptCount val="1"/>
                <c:pt idx="0">
                  <c:v>Nº VIAJEROS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ANUAL!$B$670:$M$670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ANUAL!$B$671:$M$671</c:f>
              <c:numCache>
                <c:formatCode>#,##0</c:formatCode>
                <c:ptCount val="12"/>
                <c:pt idx="0">
                  <c:v>18118</c:v>
                </c:pt>
                <c:pt idx="1">
                  <c:v>25138</c:v>
                </c:pt>
                <c:pt idx="2">
                  <c:v>27244</c:v>
                </c:pt>
                <c:pt idx="3">
                  <c:v>45913</c:v>
                </c:pt>
                <c:pt idx="4">
                  <c:v>44135</c:v>
                </c:pt>
                <c:pt idx="5">
                  <c:v>45151</c:v>
                </c:pt>
                <c:pt idx="6">
                  <c:v>49429</c:v>
                </c:pt>
                <c:pt idx="7">
                  <c:v>71655</c:v>
                </c:pt>
                <c:pt idx="8">
                  <c:v>39858</c:v>
                </c:pt>
                <c:pt idx="9">
                  <c:v>52045</c:v>
                </c:pt>
                <c:pt idx="10">
                  <c:v>33833</c:v>
                </c:pt>
                <c:pt idx="11">
                  <c:v>30549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38-4F26-8387-EDCD4417AB5E}"/>
            </c:ext>
          </c:extLst>
        </c:ser>
        <c:ser>
          <c:idx val="1"/>
          <c:order val="1"/>
          <c:tx>
            <c:strRef>
              <c:f>ANUAL!$A$672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ANUAL!$B$670:$M$670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ANUAL!$B$672:$M$672</c:f>
              <c:numCache>
                <c:formatCode>#,##0</c:formatCode>
                <c:ptCount val="12"/>
                <c:pt idx="0">
                  <c:v>30835</c:v>
                </c:pt>
                <c:pt idx="1">
                  <c:v>41520</c:v>
                </c:pt>
                <c:pt idx="2">
                  <c:v>48077</c:v>
                </c:pt>
                <c:pt idx="3">
                  <c:v>82588</c:v>
                </c:pt>
                <c:pt idx="4">
                  <c:v>86384</c:v>
                </c:pt>
                <c:pt idx="5">
                  <c:v>77066</c:v>
                </c:pt>
                <c:pt idx="6">
                  <c:v>98847</c:v>
                </c:pt>
                <c:pt idx="7">
                  <c:v>157313</c:v>
                </c:pt>
                <c:pt idx="8">
                  <c:v>68577</c:v>
                </c:pt>
                <c:pt idx="9">
                  <c:v>79107</c:v>
                </c:pt>
                <c:pt idx="10">
                  <c:v>61560</c:v>
                </c:pt>
                <c:pt idx="11">
                  <c:v>53547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38-4F26-8387-EDCD4417A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74576"/>
        <c:axId val="327274968"/>
      </c:barChart>
      <c:catAx>
        <c:axId val="327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968"/>
        <c:crosses val="autoZero"/>
        <c:auto val="1"/>
        <c:lblAlgn val="ctr"/>
        <c:lblOffset val="100"/>
        <c:noMultiLvlLbl val="0"/>
      </c:catAx>
      <c:valAx>
        <c:axId val="32727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49226479779477"/>
          <c:y val="6.7221697287838986E-2"/>
          <c:w val="0.20551811023622046"/>
          <c:h val="9.112685914260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Y PERNOCTACIONES POR MESES</a:t>
            </a:r>
          </a:p>
        </c:rich>
      </c:tx>
      <c:layout>
        <c:manualLayout>
          <c:xMode val="edge"/>
          <c:yMode val="edge"/>
          <c:x val="0.34649007089947059"/>
          <c:y val="3.6467191601049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169053011980457E-2"/>
          <c:y val="0.16131477991420026"/>
          <c:w val="0.89517893079927224"/>
          <c:h val="0.70143937007874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ANUAL!$A$705</c:f>
              <c:strCache>
                <c:ptCount val="1"/>
                <c:pt idx="0">
                  <c:v>Nº VIAJEROS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ANUAL!$B$704:$M$704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ANUAL!$B$705:$M$705</c:f>
              <c:numCache>
                <c:formatCode>#,##0</c:formatCode>
                <c:ptCount val="12"/>
                <c:pt idx="0">
                  <c:v>62346</c:v>
                </c:pt>
                <c:pt idx="1">
                  <c:v>71369</c:v>
                </c:pt>
                <c:pt idx="2">
                  <c:v>71540</c:v>
                </c:pt>
                <c:pt idx="3">
                  <c:v>86572</c:v>
                </c:pt>
                <c:pt idx="4">
                  <c:v>103428</c:v>
                </c:pt>
                <c:pt idx="5">
                  <c:v>99502</c:v>
                </c:pt>
                <c:pt idx="6">
                  <c:v>89942</c:v>
                </c:pt>
                <c:pt idx="7">
                  <c:v>106583</c:v>
                </c:pt>
                <c:pt idx="8">
                  <c:v>90209</c:v>
                </c:pt>
                <c:pt idx="9">
                  <c:v>97731</c:v>
                </c:pt>
                <c:pt idx="10">
                  <c:v>84925</c:v>
                </c:pt>
                <c:pt idx="11">
                  <c:v>72862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3-46C5-B6F0-D4D37AA75A26}"/>
            </c:ext>
          </c:extLst>
        </c:ser>
        <c:ser>
          <c:idx val="1"/>
          <c:order val="1"/>
          <c:tx>
            <c:strRef>
              <c:f>ANUAL!$A$706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ANUAL!$B$704:$M$704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ANUAL!$B$706:$M$706</c:f>
              <c:numCache>
                <c:formatCode>#,##0</c:formatCode>
                <c:ptCount val="12"/>
                <c:pt idx="0">
                  <c:v>102653</c:v>
                </c:pt>
                <c:pt idx="1">
                  <c:v>116540</c:v>
                </c:pt>
                <c:pt idx="2">
                  <c:v>121500</c:v>
                </c:pt>
                <c:pt idx="3">
                  <c:v>151375</c:v>
                </c:pt>
                <c:pt idx="4">
                  <c:v>170704</c:v>
                </c:pt>
                <c:pt idx="5">
                  <c:v>166910</c:v>
                </c:pt>
                <c:pt idx="6">
                  <c:v>158257</c:v>
                </c:pt>
                <c:pt idx="7">
                  <c:v>185621</c:v>
                </c:pt>
                <c:pt idx="8">
                  <c:v>161002</c:v>
                </c:pt>
                <c:pt idx="9">
                  <c:v>160402</c:v>
                </c:pt>
                <c:pt idx="10">
                  <c:v>147476</c:v>
                </c:pt>
                <c:pt idx="11">
                  <c:v>122624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3-46C5-B6F0-D4D37AA75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74576"/>
        <c:axId val="327274968"/>
      </c:barChart>
      <c:catAx>
        <c:axId val="327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968"/>
        <c:crosses val="autoZero"/>
        <c:auto val="1"/>
        <c:lblAlgn val="ctr"/>
        <c:lblOffset val="100"/>
        <c:noMultiLvlLbl val="0"/>
      </c:catAx>
      <c:valAx>
        <c:axId val="32727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49226479779477"/>
          <c:y val="6.7221697287838986E-2"/>
          <c:w val="0.20551811023622046"/>
          <c:h val="9.112685914260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Nº DE VIAJEROS Y PERNOCTACIONES POR MESES</a:t>
            </a:r>
          </a:p>
        </c:rich>
      </c:tx>
      <c:layout>
        <c:manualLayout>
          <c:xMode val="edge"/>
          <c:yMode val="edge"/>
          <c:x val="0.34649007089947059"/>
          <c:y val="3.6467191601049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169053011980457E-2"/>
          <c:y val="0.16131477991420026"/>
          <c:w val="0.89517893079927224"/>
          <c:h val="0.70143937007874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ANUAL!$A$741</c:f>
              <c:strCache>
                <c:ptCount val="1"/>
                <c:pt idx="0">
                  <c:v>Nº VIAJEROS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ANUAL!$B$740:$M$740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ANUAL!$B$741:$M$741</c:f>
              <c:numCache>
                <c:formatCode>#,##0</c:formatCode>
                <c:ptCount val="12"/>
                <c:pt idx="0">
                  <c:v>15403</c:v>
                </c:pt>
                <c:pt idx="1">
                  <c:v>21502</c:v>
                </c:pt>
                <c:pt idx="2">
                  <c:v>24509</c:v>
                </c:pt>
                <c:pt idx="3">
                  <c:v>31577</c:v>
                </c:pt>
                <c:pt idx="4">
                  <c:v>34091</c:v>
                </c:pt>
                <c:pt idx="5">
                  <c:v>40504</c:v>
                </c:pt>
                <c:pt idx="6">
                  <c:v>50020</c:v>
                </c:pt>
                <c:pt idx="7">
                  <c:v>62560</c:v>
                </c:pt>
                <c:pt idx="8">
                  <c:v>35786</c:v>
                </c:pt>
                <c:pt idx="9">
                  <c:v>32642</c:v>
                </c:pt>
                <c:pt idx="10">
                  <c:v>25358</c:v>
                </c:pt>
                <c:pt idx="11">
                  <c:v>24725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8-4E6C-8ED1-9CE0CCDABDAD}"/>
            </c:ext>
          </c:extLst>
        </c:ser>
        <c:ser>
          <c:idx val="1"/>
          <c:order val="1"/>
          <c:tx>
            <c:strRef>
              <c:f>ANUAL!$A$742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ANUAL!$B$740:$M$740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ANUAL!$B$742:$M$742</c:f>
              <c:numCache>
                <c:formatCode>#,##0</c:formatCode>
                <c:ptCount val="12"/>
                <c:pt idx="0">
                  <c:v>22788</c:v>
                </c:pt>
                <c:pt idx="1">
                  <c:v>32537</c:v>
                </c:pt>
                <c:pt idx="2">
                  <c:v>39068</c:v>
                </c:pt>
                <c:pt idx="3">
                  <c:v>55960</c:v>
                </c:pt>
                <c:pt idx="4">
                  <c:v>52082</c:v>
                </c:pt>
                <c:pt idx="5">
                  <c:v>62088</c:v>
                </c:pt>
                <c:pt idx="6">
                  <c:v>74226</c:v>
                </c:pt>
                <c:pt idx="7">
                  <c:v>112020</c:v>
                </c:pt>
                <c:pt idx="8">
                  <c:v>58813</c:v>
                </c:pt>
                <c:pt idx="9">
                  <c:v>48196</c:v>
                </c:pt>
                <c:pt idx="10">
                  <c:v>37030</c:v>
                </c:pt>
                <c:pt idx="11">
                  <c:v>40435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8-4E6C-8ED1-9CE0CCDAB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74576"/>
        <c:axId val="327274968"/>
      </c:barChart>
      <c:catAx>
        <c:axId val="327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968"/>
        <c:crosses val="autoZero"/>
        <c:auto val="1"/>
        <c:lblAlgn val="ctr"/>
        <c:lblOffset val="100"/>
        <c:noMultiLvlLbl val="0"/>
      </c:catAx>
      <c:valAx>
        <c:axId val="32727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049226479779477"/>
          <c:y val="6.7221697287838986E-2"/>
          <c:w val="0.20551811023622046"/>
          <c:h val="9.1126859142607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ANUAL!$A$831:$A$833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ANUAL!$E$831:$E$833</c:f>
              <c:numCache>
                <c:formatCode>_-* #,##0_-;\-* #,##0_-;_-* "-"??_-;_-@_-</c:formatCode>
                <c:ptCount val="3"/>
                <c:pt idx="0">
                  <c:v>410939</c:v>
                </c:pt>
                <c:pt idx="1">
                  <c:v>79543</c:v>
                </c:pt>
                <c:pt idx="2">
                  <c:v>490482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5-4566-9D40-C594581A1A0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ANUAL!$A$831:$A$833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ANUAL!$M$831:$M$833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D-4327-9226-CCF19A646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ANUAL!$A$834:$A$836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ANUAL!$E$834:$E$836</c:f>
              <c:numCache>
                <c:formatCode>_-* #,##0_-;\-* #,##0_-;_-* "-"??_-;_-@_-</c:formatCode>
                <c:ptCount val="3"/>
                <c:pt idx="0">
                  <c:v>625413</c:v>
                </c:pt>
                <c:pt idx="1">
                  <c:v>123087</c:v>
                </c:pt>
                <c:pt idx="2">
                  <c:v>748500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0-4CDA-803B-DB4D0145C2F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ANUAL!$A$834:$A$836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ANUAL!$M$834:$M$836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6-42FC-833F-F61CD174C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ANUAL!$A$868:$A$870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ANUAL!$E$868:$E$870</c:f>
              <c:numCache>
                <c:formatCode>_-* #,##0_-;\-* #,##0_-;_-* "-"??_-;_-@_-</c:formatCode>
                <c:ptCount val="3"/>
                <c:pt idx="0">
                  <c:v>442194</c:v>
                </c:pt>
                <c:pt idx="1">
                  <c:v>107807</c:v>
                </c:pt>
                <c:pt idx="2">
                  <c:v>550001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C-40BE-877E-63813EF8CC3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ANUAL!$A$868:$A$870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ANUAL!$M$868:$M$870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B0-4776-B3C0-F11D0FDB7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Nº DE VIAJEROS Y PERNOCTACIONES MENSUALES</a:t>
            </a:r>
          </a:p>
        </c:rich>
      </c:tx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VIAJEROS</c:v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266086</c:v>
              </c:pt>
              <c:pt idx="1">
                <c:v>325379</c:v>
              </c:pt>
              <c:pt idx="2">
                <c:v>407436</c:v>
              </c:pt>
              <c:pt idx="3">
                <c:v>568837</c:v>
              </c:pt>
              <c:pt idx="4">
                <c:v>553088</c:v>
              </c:pt>
              <c:pt idx="5">
                <c:v>557255</c:v>
              </c:pt>
              <c:pt idx="6">
                <c:v>625879</c:v>
              </c:pt>
              <c:pt idx="7">
                <c:v>849014</c:v>
              </c:pt>
              <c:pt idx="8">
                <c:v>599911</c:v>
              </c:pt>
              <c:pt idx="9">
                <c:v>602519</c:v>
              </c:pt>
              <c:pt idx="10">
                <c:v>395026</c:v>
              </c:pt>
              <c:pt idx="11">
                <c:v>383264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03-4FD5-9DDA-F6A7307EAC7C}"/>
            </c:ext>
          </c:extLst>
        </c:ser>
        <c:ser>
          <c:idx val="1"/>
          <c:order val="1"/>
          <c:tx>
            <c:v>PERNOCTACIONES</c:v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452021</c:v>
              </c:pt>
              <c:pt idx="1">
                <c:v>524212</c:v>
              </c:pt>
              <c:pt idx="2">
                <c:v>676323</c:v>
              </c:pt>
              <c:pt idx="3">
                <c:v>969416</c:v>
              </c:pt>
              <c:pt idx="4">
                <c:v>916206</c:v>
              </c:pt>
              <c:pt idx="5">
                <c:v>902900</c:v>
              </c:pt>
              <c:pt idx="6">
                <c:v>1080472</c:v>
              </c:pt>
              <c:pt idx="7">
                <c:v>1623216</c:v>
              </c:pt>
              <c:pt idx="8">
                <c:v>983912</c:v>
              </c:pt>
              <c:pt idx="9">
                <c:v>999533</c:v>
              </c:pt>
              <c:pt idx="10">
                <c:v>660201</c:v>
              </c:pt>
              <c:pt idx="11">
                <c:v>649440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03-4FD5-9DDA-F6A7307E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744648"/>
        <c:axId val="305745040"/>
      </c:lineChart>
      <c:catAx>
        <c:axId val="305744648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745040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305745040"/>
        <c:scaling>
          <c:orientation val="minMax"/>
          <c:max val="19000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5744648"/>
        <c:crosses val="autoZero"/>
        <c:crossBetween val="midCat"/>
        <c:majorUnit val="3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ANUAL!$A$871:$A$873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ANUAL!$E$871:$E$873</c:f>
              <c:numCache>
                <c:formatCode>_-* #,##0_-;\-* #,##0_-;_-* "-"??_-;_-@_-</c:formatCode>
                <c:ptCount val="3"/>
                <c:pt idx="0">
                  <c:v>717038</c:v>
                </c:pt>
                <c:pt idx="1">
                  <c:v>164196</c:v>
                </c:pt>
                <c:pt idx="2">
                  <c:v>881234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9-4238-A401-B07FF817A57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ANUAL!$A$871:$A$873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ANUAL!$M$871:$M$873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40-4F5A-AA02-2ADEE763D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ANUAL!$A$898:$A$900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ANUAL!$E$898:$E$900</c:f>
              <c:numCache>
                <c:formatCode>_-* #,##0_-;\-* #,##0_-;_-* "-"??_-;_-@_-</c:formatCode>
                <c:ptCount val="3"/>
                <c:pt idx="0">
                  <c:v>587432</c:v>
                </c:pt>
                <c:pt idx="1">
                  <c:v>200224</c:v>
                </c:pt>
                <c:pt idx="2">
                  <c:v>787656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5-4915-96D1-CCEA13FE210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ANUAL!$A$898:$A$900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ANUAL!$M$898:$M$900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5-4454-9A69-A3DAB4668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ANUAL!$A$901:$A$903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ANUAL!$E$901:$E$903</c:f>
              <c:numCache>
                <c:formatCode>_-* #,##0_-;\-* #,##0_-;_-* "-"??_-;_-@_-</c:formatCode>
                <c:ptCount val="3"/>
                <c:pt idx="0">
                  <c:v>1022271</c:v>
                </c:pt>
                <c:pt idx="1">
                  <c:v>289620</c:v>
                </c:pt>
                <c:pt idx="2">
                  <c:v>1311891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9-4034-80FE-B94A1D3F74F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ANUAL!$A$901:$A$903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ANUAL!$M$901:$M$903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0-4E7D-B0F7-299708CC9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ANUAL!$A$938:$A$940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ANUAL!$E$938:$E$940</c:f>
              <c:numCache>
                <c:formatCode>_-* #,##0_-;\-* #,##0_-;_-* "-"??_-;_-@_-</c:formatCode>
                <c:ptCount val="3"/>
                <c:pt idx="0">
                  <c:v>614863</c:v>
                </c:pt>
                <c:pt idx="1">
                  <c:v>293629</c:v>
                </c:pt>
                <c:pt idx="2">
                  <c:v>908492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7-4CEF-B72F-61C392E2779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ANUAL!$A$938:$A$940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ANUAL!$M$938:$M$940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1-49B5-877D-2ED64CB75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ANUAL!$A$941:$A$943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ANUAL!$E$941:$E$943</c:f>
              <c:numCache>
                <c:formatCode>_-* #,##0_-;\-* #,##0_-;_-* "-"??_-;_-@_-</c:formatCode>
                <c:ptCount val="3"/>
                <c:pt idx="0">
                  <c:v>1023855</c:v>
                </c:pt>
                <c:pt idx="1">
                  <c:v>400026</c:v>
                </c:pt>
                <c:pt idx="2">
                  <c:v>1423881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B-46C8-AF61-B39B547ED23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ANUAL!$A$941:$A$943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ANUAL!$M$941:$M$943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E-46E2-84C7-C49A641B0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ANUAL!$A$968:$A$970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ANUAL!$E$968:$E$970</c:f>
              <c:numCache>
                <c:formatCode>_-* #,##0_-;\-* #,##0_-;_-* "-"??_-;_-@_-</c:formatCode>
                <c:ptCount val="3"/>
                <c:pt idx="0">
                  <c:v>615708</c:v>
                </c:pt>
                <c:pt idx="1">
                  <c:v>244360</c:v>
                </c:pt>
                <c:pt idx="2">
                  <c:v>860068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E5-4ECD-A7C1-A48D0134BA0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ANUAL!$A$968:$A$970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ANUAL!$M$968:$M$970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A-4A08-83DD-9B0D6A62C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ANUAL!$A$971:$A$973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ANUAL!$E$971:$E$973</c:f>
              <c:numCache>
                <c:formatCode>_-* #,##0_-;\-* #,##0_-;_-* "-"??_-;_-@_-</c:formatCode>
                <c:ptCount val="3"/>
                <c:pt idx="0">
                  <c:v>1012706</c:v>
                </c:pt>
                <c:pt idx="1">
                  <c:v>346226</c:v>
                </c:pt>
                <c:pt idx="2">
                  <c:v>1358932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4-4799-9F1D-6D3712E9D54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ANUAL!$A$971:$A$973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ANUAL!$M$971:$M$973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2-4DB4-852D-30182E11B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ANUAL!$A$1008:$A$1010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ANUAL!$E$1008:$E$1010</c:f>
              <c:numCache>
                <c:formatCode>_-* #,##0_-;\-* #,##0_-;_-* "-"??_-;_-@_-</c:formatCode>
                <c:ptCount val="3"/>
                <c:pt idx="0">
                  <c:v>638527</c:v>
                </c:pt>
                <c:pt idx="1">
                  <c:v>264052</c:v>
                </c:pt>
                <c:pt idx="2">
                  <c:v>902579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D-4B6A-A69C-B6326281396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ANUAL!$A$1008:$A$1010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ANUAL!$M$1008:$M$1010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F-45DC-9C45-2BA4B1730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ANUAL!$A$1011:$A$1013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ANUAL!$E$1011:$E$1013</c:f>
              <c:numCache>
                <c:formatCode>_-* #,##0_-;\-* #,##0_-;_-* "-"??_-;_-@_-</c:formatCode>
                <c:ptCount val="3"/>
                <c:pt idx="0">
                  <c:v>1141235</c:v>
                </c:pt>
                <c:pt idx="1">
                  <c:v>401307</c:v>
                </c:pt>
                <c:pt idx="2">
                  <c:v>1542542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F1-41B9-ABE1-0DF864198F3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ANUAL!$A$1011:$A$1013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ANUAL!$M$1011:$M$1013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781-B16A-5AF3B62B5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ANUAL!$A$1038:$A$1040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ANUAL!$E$1038:$E$1040</c:f>
              <c:numCache>
                <c:formatCode>_-* #,##0_-;\-* #,##0_-;_-* "-"??_-;_-@_-</c:formatCode>
                <c:ptCount val="3"/>
                <c:pt idx="0">
                  <c:v>897340</c:v>
                </c:pt>
                <c:pt idx="1">
                  <c:v>302546</c:v>
                </c:pt>
                <c:pt idx="2">
                  <c:v>1199886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76-4E04-96BF-46EC581C80C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ANUAL!$A$1038:$A$1040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ANUAL!$M$1038:$M$1040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F8-4CF9-9DBA-6E8C67295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24975</c:v>
              </c:pt>
              <c:pt idx="1">
                <c:v>32785</c:v>
              </c:pt>
              <c:pt idx="2">
                <c:v>35672</c:v>
              </c:pt>
              <c:pt idx="3">
                <c:v>55933</c:v>
              </c:pt>
              <c:pt idx="4">
                <c:v>47995</c:v>
              </c:pt>
              <c:pt idx="5">
                <c:v>49322</c:v>
              </c:pt>
              <c:pt idx="6">
                <c:v>64062</c:v>
              </c:pt>
              <c:pt idx="7">
                <c:v>73018</c:v>
              </c:pt>
              <c:pt idx="8">
                <c:v>52135</c:v>
              </c:pt>
              <c:pt idx="9">
                <c:v>59224</c:v>
              </c:pt>
              <c:pt idx="10">
                <c:v>34724</c:v>
              </c:pt>
              <c:pt idx="11">
                <c:v>38569</c:v>
              </c:pt>
            </c:numLit>
          </c:val>
          <c:extLst>
            <c:ext xmlns:c16="http://schemas.microsoft.com/office/drawing/2014/chart" uri="{C3380CC4-5D6E-409C-BE32-E72D297353CC}">
              <c16:uniqueId val="{00000000-F143-408C-B331-9EA02D69CF86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45340</c:v>
              </c:pt>
              <c:pt idx="1">
                <c:v>54344</c:v>
              </c:pt>
              <c:pt idx="2">
                <c:v>58497</c:v>
              </c:pt>
              <c:pt idx="3">
                <c:v>100937</c:v>
              </c:pt>
              <c:pt idx="4">
                <c:v>85584</c:v>
              </c:pt>
              <c:pt idx="5">
                <c:v>85045</c:v>
              </c:pt>
              <c:pt idx="6">
                <c:v>114798</c:v>
              </c:pt>
              <c:pt idx="7">
                <c:v>156351</c:v>
              </c:pt>
              <c:pt idx="8">
                <c:v>86720</c:v>
              </c:pt>
              <c:pt idx="9">
                <c:v>102177</c:v>
              </c:pt>
              <c:pt idx="10">
                <c:v>58596</c:v>
              </c:pt>
              <c:pt idx="11">
                <c:v>69327</c:v>
              </c:pt>
            </c:numLit>
          </c:val>
          <c:extLst>
            <c:ext xmlns:c16="http://schemas.microsoft.com/office/drawing/2014/chart" uri="{C3380CC4-5D6E-409C-BE32-E72D297353CC}">
              <c16:uniqueId val="{00000001-F143-408C-B331-9EA02D69C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030624"/>
        <c:axId val="306031016"/>
      </c:barChart>
      <c:catAx>
        <c:axId val="30603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031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6031016"/>
        <c:scaling>
          <c:orientation val="minMax"/>
          <c:max val="18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030624"/>
        <c:crosses val="autoZero"/>
        <c:crossBetween val="between"/>
        <c:majorUnit val="2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ANUAL!$A$1041:$A$1043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ANUAL!$E$1041:$E$1043</c:f>
              <c:numCache>
                <c:formatCode>_-* #,##0_-;\-* #,##0_-;_-* "-"??_-;_-@_-</c:formatCode>
                <c:ptCount val="3"/>
                <c:pt idx="0">
                  <c:v>1642271</c:v>
                </c:pt>
                <c:pt idx="1">
                  <c:v>453366</c:v>
                </c:pt>
                <c:pt idx="2">
                  <c:v>2095637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C-4D8D-8CE4-699D7713417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ANUAL!$A$1041:$A$1043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ANUAL!$M$1041:$M$1043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9-46D3-A7C7-878AA380E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ANUAL!$A$1178:$A$1180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ANUAL!$E$1178:$E$1180</c:f>
              <c:numCache>
                <c:formatCode>_-* #,##0_-;\-* #,##0_-;_-* "-"??_-;_-@_-</c:formatCode>
                <c:ptCount val="3"/>
                <c:pt idx="0">
                  <c:v>486124</c:v>
                </c:pt>
                <c:pt idx="1">
                  <c:v>116098</c:v>
                </c:pt>
                <c:pt idx="2">
                  <c:v>602222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DF-4DFD-932B-E92E602AFDB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ANUAL!$A$1178:$A$1180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ANUAL!$M$1178:$M$1180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C-44FA-A84A-063693E7F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ANUAL!$A$1181:$A$1183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ANUAL!$E$1181:$E$1183</c:f>
              <c:numCache>
                <c:formatCode>_-* #,##0_-;\-* #,##0_-;_-* "-"??_-;_-@_-</c:formatCode>
                <c:ptCount val="3"/>
                <c:pt idx="0">
                  <c:v>830534</c:v>
                </c:pt>
                <c:pt idx="1">
                  <c:v>172192</c:v>
                </c:pt>
                <c:pt idx="2">
                  <c:v>1002726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79-414E-8588-43315621B0B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ANUAL!$A$1181:$A$1183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ANUAL!$M$1181:$M$1183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A-4220-880B-5E33CF201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ANUAL!$A$1148:$A$1150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ANUAL!$E$1148:$E$1150</c:f>
              <c:numCache>
                <c:formatCode>_-* #,##0_-;\-* #,##0_-;_-* "-"??_-;_-@_-</c:formatCode>
                <c:ptCount val="3"/>
                <c:pt idx="0">
                  <c:v>514626</c:v>
                </c:pt>
                <c:pt idx="1">
                  <c:v>111919</c:v>
                </c:pt>
                <c:pt idx="2">
                  <c:v>626545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8-4527-9542-1D4F5D95928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ANUAL!$A$1148:$A$1150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ANUAL!$M$1148:$M$1150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12-4063-A68C-A0EC4BDDD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ANUAL!$A$1151:$A$1153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ANUAL!$E$1151:$E$1153</c:f>
              <c:numCache>
                <c:formatCode>_-* #,##0_-;\-* #,##0_-;_-* "-"??_-;_-@_-</c:formatCode>
                <c:ptCount val="3"/>
                <c:pt idx="0">
                  <c:v>850376</c:v>
                </c:pt>
                <c:pt idx="1">
                  <c:v>171335</c:v>
                </c:pt>
                <c:pt idx="2">
                  <c:v>1021711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6-4A7C-B015-826FA6C9A2B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ANUAL!$A$1151:$A$1153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ANUAL!$M$1151:$M$1153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E-448D-8CB1-062BE8B00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ANUAL!$A$1108:$A$1110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ANUAL!$E$1108:$E$1110</c:f>
              <c:numCache>
                <c:formatCode>_-* #,##0_-;\-* #,##0_-;_-* "-"??_-;_-@_-</c:formatCode>
                <c:ptCount val="3"/>
                <c:pt idx="0">
                  <c:v>596786</c:v>
                </c:pt>
                <c:pt idx="1">
                  <c:v>231028</c:v>
                </c:pt>
                <c:pt idx="2">
                  <c:v>827814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8-4B50-B448-06AD7181798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ANUAL!$A$1108:$A$1110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ANUAL!$M$1108:$M$1110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5-4492-BA2A-D9FE074B4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ANUAL!$A$1111:$A$1113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ANUAL!$E$1111:$E$1113</c:f>
              <c:numCache>
                <c:formatCode>_-* #,##0_-;\-* #,##0_-;_-* "-"??_-;_-@_-</c:formatCode>
                <c:ptCount val="3"/>
                <c:pt idx="0">
                  <c:v>971168</c:v>
                </c:pt>
                <c:pt idx="1">
                  <c:v>324697</c:v>
                </c:pt>
                <c:pt idx="2">
                  <c:v>1295865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03-413B-8B9B-3989D69511E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ANUAL!$A$1111:$A$1113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ANUAL!$M$1111:$M$1113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A-4F5C-A485-A62BF8F25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ANUAL!$A$1078:$A$1080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ANUAL!$E$1078:$E$1080</c:f>
              <c:numCache>
                <c:formatCode>_-* #,##0_-;\-* #,##0_-;_-* "-"??_-;_-@_-</c:formatCode>
                <c:ptCount val="3"/>
                <c:pt idx="0">
                  <c:v>601855</c:v>
                </c:pt>
                <c:pt idx="1">
                  <c:v>261106</c:v>
                </c:pt>
                <c:pt idx="2">
                  <c:v>862961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B-4354-9790-12E0990B1B8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ANUAL!$A$1078:$A$1080</c:f>
              <c:strCache>
                <c:ptCount val="3"/>
                <c:pt idx="0">
                  <c:v>VIAJEROS ESPAÑOLES</c:v>
                </c:pt>
                <c:pt idx="1">
                  <c:v>VIAJEROS EXTRANJEROS</c:v>
                </c:pt>
                <c:pt idx="2">
                  <c:v>TOTAL VIAJEROS</c:v>
                </c:pt>
              </c:strCache>
            </c:strRef>
          </c:cat>
          <c:val>
            <c:numRef>
              <c:f>ANUAL!$M$1078:$M$1080</c:f>
              <c:numCache>
                <c:formatCode>_-* #,##0_-;\-* #,##0_-;_-* "-"??_-;_-@_-</c:formatCode>
                <c:ptCount val="3"/>
                <c:pt idx="0">
                  <c:v>562210.5</c:v>
                </c:pt>
                <c:pt idx="1">
                  <c:v>190983.5</c:v>
                </c:pt>
                <c:pt idx="2">
                  <c:v>753194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5-4382-B0E0-C527862EE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886217482033703"/>
          <c:y val="0.12369150427326306"/>
          <c:w val="0.8476071691878907"/>
          <c:h val="0.747826033273596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ANUAL!$A$1081:$A$1083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ANUAL!$E$1081:$E$1083</c:f>
              <c:numCache>
                <c:formatCode>_-* #,##0_-;\-* #,##0_-;_-* "-"??_-;_-@_-</c:formatCode>
                <c:ptCount val="3"/>
                <c:pt idx="0">
                  <c:v>1002293</c:v>
                </c:pt>
                <c:pt idx="1">
                  <c:v>395607</c:v>
                </c:pt>
                <c:pt idx="2">
                  <c:v>1397900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7-4E01-AABC-3DF3473F599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ANUAL!$A$1081:$A$1083</c:f>
              <c:strCache>
                <c:ptCount val="3"/>
                <c:pt idx="0">
                  <c:v>PERNOCTACIONES ESPAÑOLES</c:v>
                </c:pt>
                <c:pt idx="1">
                  <c:v>PERNOCTACIONES EXTRANJEROS</c:v>
                </c:pt>
                <c:pt idx="2">
                  <c:v>TOTAL PERNOCTACIONES</c:v>
                </c:pt>
              </c:strCache>
            </c:strRef>
          </c:cat>
          <c:val>
            <c:numRef>
              <c:f>ANUAL!$M$1081:$M$1083</c:f>
              <c:numCache>
                <c:formatCode>_-* #,##0_-;\-* #,##0_-;_-* "-"??_-;_-@_-</c:formatCode>
                <c:ptCount val="3"/>
                <c:pt idx="0">
                  <c:v>947053.5</c:v>
                </c:pt>
                <c:pt idx="1">
                  <c:v>280094</c:v>
                </c:pt>
                <c:pt idx="2">
                  <c:v>1227147.5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69-4ADB-8D67-886CD004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7720"/>
        <c:axId val="324948112"/>
      </c:barChart>
      <c:catAx>
        <c:axId val="32494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8112"/>
        <c:crosses val="autoZero"/>
        <c:auto val="1"/>
        <c:lblAlgn val="ctr"/>
        <c:lblOffset val="100"/>
        <c:noMultiLvlLbl val="0"/>
      </c:catAx>
      <c:valAx>
        <c:axId val="3249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pernoctaciones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0C-45F8-A426-C0612DB7BD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0C-45F8-A426-C0612DB7BD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0C-45F8-A426-C0612DB7BD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0C-45F8-A426-C0612DB7BD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0C-45F8-A426-C0612DB7BD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0C-45F8-A426-C0612DB7BD8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0C-45F8-A426-C0612DB7BD8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0C-45F8-A426-C0612DB7BD8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740C-45F8-A426-C0612DB7BD8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0C-45F8-A426-C0612DB7BD8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740C-45F8-A426-C0612DB7BD8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0C-45F8-A426-C0612DB7BD84}"/>
              </c:ext>
            </c:extLst>
          </c:dPt>
          <c:dLbls>
            <c:dLbl>
              <c:idx val="0"/>
              <c:layout>
                <c:manualLayout>
                  <c:x val="-1.9182024117392778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C-45F8-A426-C0612DB7BD84}"/>
                </c:ext>
              </c:extLst>
            </c:dLbl>
            <c:dLbl>
              <c:idx val="1"/>
              <c:layout>
                <c:manualLayout>
                  <c:x val="3.8368244237552709E-3"/>
                  <c:y val="1.9085254642844468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C-45F8-A426-C0612DB7BD84}"/>
                </c:ext>
              </c:extLst>
            </c:dLbl>
            <c:dLbl>
              <c:idx val="2"/>
              <c:layout>
                <c:manualLayout>
                  <c:x val="3.8380324918987707E-3"/>
                  <c:y val="3.19391596731643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C-45F8-A426-C0612DB7BD84}"/>
                </c:ext>
              </c:extLst>
            </c:dLbl>
            <c:dLbl>
              <c:idx val="3"/>
              <c:layout>
                <c:manualLayout>
                  <c:x val="8.017784001950223E-3"/>
                  <c:y val="3.55516599510482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C-45F8-A426-C0612DB7BD84}"/>
                </c:ext>
              </c:extLst>
            </c:dLbl>
            <c:dLbl>
              <c:idx val="4"/>
              <c:layout>
                <c:manualLayout>
                  <c:x val="7.6842886535154111E-3"/>
                  <c:y val="3.82733995372658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C-45F8-A426-C0612DB7BD84}"/>
                </c:ext>
              </c:extLst>
            </c:dLbl>
            <c:dLbl>
              <c:idx val="5"/>
              <c:layout>
                <c:manualLayout>
                  <c:x val="-2.8945552276579082E-2"/>
                  <c:y val="1.77439825544515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0C-45F8-A426-C0612DB7BD8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740C-45F8-A426-C0612DB7BD8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740C-45F8-A426-C0612DB7BD84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740C-45F8-A426-C0612DB7BD84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740C-45F8-A426-C0612DB7BD84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2-740C-45F8-A426-C0612DB7BD84}"/>
                </c:ext>
              </c:extLst>
            </c:dLbl>
            <c:dLbl>
              <c:idx val="11"/>
              <c:layout>
                <c:manualLayout>
                  <c:x val="9.6944741572822565E-3"/>
                  <c:y val="3.47882117226899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0C-45F8-A426-C0612DB7BD8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ANUAL!$B$1235:$M$1235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ANUAL!$B$1241:$M$1241</c:f>
              <c:numCache>
                <c:formatCode>#,##0</c:formatCode>
                <c:ptCount val="12"/>
                <c:pt idx="0">
                  <c:v>471338</c:v>
                </c:pt>
                <c:pt idx="1">
                  <c:v>520381</c:v>
                </c:pt>
                <c:pt idx="2">
                  <c:v>623171</c:v>
                </c:pt>
                <c:pt idx="3">
                  <c:v>810573</c:v>
                </c:pt>
                <c:pt idx="4">
                  <c:v>885704</c:v>
                </c:pt>
                <c:pt idx="5">
                  <c:v>821532</c:v>
                </c:pt>
                <c:pt idx="6">
                  <c:v>844968</c:v>
                </c:pt>
                <c:pt idx="7">
                  <c:v>1061102</c:v>
                </c:pt>
                <c:pt idx="8">
                  <c:v>854142</c:v>
                </c:pt>
                <c:pt idx="9">
                  <c:v>826260</c:v>
                </c:pt>
                <c:pt idx="10">
                  <c:v>682409</c:v>
                </c:pt>
                <c:pt idx="11">
                  <c:v>622782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0C-45F8-A426-C0612DB7BD8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ESPAÑOLES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Comunidad Valenciana</c:v>
              </c:pt>
              <c:pt idx="11">
                <c:v>Asturias (Principado de)</c:v>
              </c:pt>
              <c:pt idx="12">
                <c:v>Castilla - La Mancha</c:v>
              </c:pt>
              <c:pt idx="13">
                <c:v>Andalucía</c:v>
              </c:pt>
              <c:pt idx="14">
                <c:v>País Vasco</c:v>
              </c:pt>
              <c:pt idx="15">
                <c:v>Cataluña</c:v>
              </c:pt>
              <c:pt idx="16">
                <c:v>Galicia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8.7839821278331285E-4</c:v>
              </c:pt>
              <c:pt idx="1">
                <c:v>9.0014134275506784E-4</c:v>
              </c:pt>
              <c:pt idx="2">
                <c:v>8.6631259441059469E-3</c:v>
              </c:pt>
              <c:pt idx="3">
                <c:v>9.5846991841299651E-3</c:v>
              </c:pt>
              <c:pt idx="4">
                <c:v>1.1303765517829795E-2</c:v>
              </c:pt>
              <c:pt idx="5">
                <c:v>1.2160730353846025E-2</c:v>
              </c:pt>
              <c:pt idx="6">
                <c:v>1.6234167570789135E-2</c:v>
              </c:pt>
              <c:pt idx="7">
                <c:v>2.1373223422586015E-2</c:v>
              </c:pt>
              <c:pt idx="8">
                <c:v>2.1956199173234971E-2</c:v>
              </c:pt>
              <c:pt idx="9">
                <c:v>2.854247552332425E-2</c:v>
              </c:pt>
              <c:pt idx="10">
                <c:v>3.894428153454467E-2</c:v>
              </c:pt>
              <c:pt idx="11">
                <c:v>4.1259110850697139E-2</c:v>
              </c:pt>
              <c:pt idx="12">
                <c:v>4.1311589350758571E-2</c:v>
              </c:pt>
              <c:pt idx="13">
                <c:v>5.1963641152434438E-2</c:v>
              </c:pt>
              <c:pt idx="14">
                <c:v>5.6291946763994967E-2</c:v>
              </c:pt>
              <c:pt idx="15">
                <c:v>6.103321868414293E-2</c:v>
              </c:pt>
              <c:pt idx="16">
                <c:v>7.1063145979747236E-2</c:v>
              </c:pt>
              <c:pt idx="17">
                <c:v>0.17643667488755541</c:v>
              </c:pt>
              <c:pt idx="18">
                <c:v>0.33009946455074013</c:v>
              </c:pt>
            </c:numLit>
          </c:val>
          <c:extLst>
            <c:ext xmlns:c16="http://schemas.microsoft.com/office/drawing/2014/chart" uri="{C3380CC4-5D6E-409C-BE32-E72D297353CC}">
              <c16:uniqueId val="{00000000-3D02-403E-9469-46501866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6031800"/>
        <c:axId val="306032192"/>
      </c:barChart>
      <c:catAx>
        <c:axId val="3060318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032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032192"/>
        <c:scaling>
          <c:orientation val="minMax"/>
          <c:max val="0.4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031800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6F-457E-AA42-11F00E56C1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6F-457E-AA42-11F00E56C1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96F-457E-AA42-11F00E56C1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96F-457E-AA42-11F00E56C1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96F-457E-AA42-11F00E56C1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96F-457E-AA42-11F00E56C1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96F-457E-AA42-11F00E56C11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96F-457E-AA42-11F00E56C11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96F-457E-AA42-11F00E56C11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F96F-457E-AA42-11F00E56C11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F96F-457E-AA42-11F00E56C11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F96F-457E-AA42-11F00E56C118}"/>
              </c:ext>
            </c:extLst>
          </c:dPt>
          <c:dLbls>
            <c:dLbl>
              <c:idx val="0"/>
              <c:layout>
                <c:manualLayout>
                  <c:x val="-1.1626053896865374E-2"/>
                  <c:y val="-3.8170509285690563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6F-457E-AA42-11F00E56C118}"/>
                </c:ext>
              </c:extLst>
            </c:dLbl>
            <c:dLbl>
              <c:idx val="1"/>
              <c:layout>
                <c:manualLayout>
                  <c:x val="-7.7172930898876998E-3"/>
                  <c:y val="1.43223239636748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6F-457E-AA42-11F00E56C118}"/>
                </c:ext>
              </c:extLst>
            </c:dLbl>
            <c:dLbl>
              <c:idx val="2"/>
              <c:layout>
                <c:manualLayout>
                  <c:x val="3.8849546371158808E-3"/>
                  <c:y val="3.54879551924047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6F-457E-AA42-11F00E56C118}"/>
                </c:ext>
              </c:extLst>
            </c:dLbl>
            <c:dLbl>
              <c:idx val="3"/>
              <c:layout>
                <c:manualLayout>
                  <c:x val="-4.0330769464627736E-3"/>
                  <c:y val="2.12928510016347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6F-457E-AA42-11F00E56C118}"/>
                </c:ext>
              </c:extLst>
            </c:dLbl>
            <c:dLbl>
              <c:idx val="4"/>
              <c:layout>
                <c:manualLayout>
                  <c:x val="1.9257896816951936E-3"/>
                  <c:y val="3.1112299063143063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6F-457E-AA42-11F00E56C118}"/>
                </c:ext>
              </c:extLst>
            </c:dLbl>
            <c:dLbl>
              <c:idx val="5"/>
              <c:layout>
                <c:manualLayout>
                  <c:x val="-2.310866424793959E-2"/>
                  <c:y val="1.06463895326710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6F-457E-AA42-11F00E56C11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F96F-457E-AA42-11F00E56C11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F96F-457E-AA42-11F00E56C11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F96F-457E-AA42-11F00E56C11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F96F-457E-AA42-11F00E56C118}"/>
                </c:ext>
              </c:extLst>
            </c:dLbl>
            <c:dLbl>
              <c:idx val="10"/>
              <c:layout>
                <c:manualLayout>
                  <c:x val="1.9257220206616325E-3"/>
                  <c:y val="4.25855462308857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6F-457E-AA42-11F00E56C118}"/>
                </c:ext>
              </c:extLst>
            </c:dLbl>
            <c:dLbl>
              <c:idx val="11"/>
              <c:layout>
                <c:manualLayout>
                  <c:x val="3.8226978384458699E-3"/>
                  <c:y val="3.13666903311834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6F-457E-AA42-11F00E56C11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ANUAL!$B$1235:$M$1235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ANUAL!$B$1238:$M$1238</c:f>
              <c:numCache>
                <c:formatCode>#,##0</c:formatCode>
                <c:ptCount val="12"/>
                <c:pt idx="0">
                  <c:v>321383</c:v>
                </c:pt>
                <c:pt idx="1">
                  <c:v>359405</c:v>
                </c:pt>
                <c:pt idx="2">
                  <c:v>406146</c:v>
                </c:pt>
                <c:pt idx="3">
                  <c:v>514299</c:v>
                </c:pt>
                <c:pt idx="4">
                  <c:v>595197</c:v>
                </c:pt>
                <c:pt idx="5">
                  <c:v>544415</c:v>
                </c:pt>
                <c:pt idx="6">
                  <c:v>563171</c:v>
                </c:pt>
                <c:pt idx="7">
                  <c:v>730667</c:v>
                </c:pt>
                <c:pt idx="8">
                  <c:v>568835</c:v>
                </c:pt>
                <c:pt idx="9">
                  <c:v>551032</c:v>
                </c:pt>
                <c:pt idx="10">
                  <c:v>438741</c:v>
                </c:pt>
                <c:pt idx="11">
                  <c:v>418021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96F-457E-AA42-11F00E56C11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pernoctaciones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DA7-4C58-8852-76D4EB9222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DA7-4C58-8852-76D4EB9222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DA7-4C58-8852-76D4EB9222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DA7-4C58-8852-76D4EB92222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DA7-4C58-8852-76D4EB92222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DA7-4C58-8852-76D4EB92222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DA7-4C58-8852-76D4EB92222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DA7-4C58-8852-76D4EB92222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DA7-4C58-8852-76D4EB92222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DA7-4C58-8852-76D4EB92222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DA7-4C58-8852-76D4EB92222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DA7-4C58-8852-76D4EB922228}"/>
              </c:ext>
            </c:extLst>
          </c:dPt>
          <c:dLbls>
            <c:dLbl>
              <c:idx val="0"/>
              <c:layout>
                <c:manualLayout>
                  <c:x val="1.1505338981655937E-2"/>
                  <c:y val="-3.296739157254154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7-4C58-8852-76D4EB922228}"/>
                </c:ext>
              </c:extLst>
            </c:dLbl>
            <c:dLbl>
              <c:idx val="1"/>
              <c:layout>
                <c:manualLayout>
                  <c:x val="-1.5342465422447155E-2"/>
                  <c:y val="1.34777361329881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7-4C58-8852-76D4EB922228}"/>
                </c:ext>
              </c:extLst>
            </c:dLbl>
            <c:dLbl>
              <c:idx val="2"/>
              <c:layout>
                <c:manualLayout>
                  <c:x val="9.5925140849419891E-3"/>
                  <c:y val="3.03249062992232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7-4C58-8852-76D4EB922228}"/>
                </c:ext>
              </c:extLst>
            </c:dLbl>
            <c:dLbl>
              <c:idx val="3"/>
              <c:layout>
                <c:manualLayout>
                  <c:x val="4.0779170798857295E-3"/>
                  <c:y val="2.69409091041173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7-4C58-8852-76D4EB922228}"/>
                </c:ext>
              </c:extLst>
            </c:dLbl>
            <c:dLbl>
              <c:idx val="4"/>
              <c:layout>
                <c:manualLayout>
                  <c:x val="7.7072466666322902E-3"/>
                  <c:y val="2.34552465495374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A7-4C58-8852-76D4EB92222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DA7-4C58-8852-76D4EB92222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DA7-4C58-8852-76D4EB92222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DA7-4C58-8852-76D4EB92222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4DA7-4C58-8852-76D4EB92222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4DA7-4C58-8852-76D4EB922228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4DA7-4C58-8852-76D4EB922228}"/>
                </c:ext>
              </c:extLst>
            </c:dLbl>
            <c:dLbl>
              <c:idx val="11"/>
              <c:layout>
                <c:manualLayout>
                  <c:x val="1.5552694530646078E-2"/>
                  <c:y val="1.34196027110767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A7-4C58-8852-76D4EB92222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ANUAL!$B$1303:$M$1303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ANUAL!$B$1309:$M$1309</c:f>
              <c:numCache>
                <c:formatCode>#,##0</c:formatCode>
                <c:ptCount val="12"/>
                <c:pt idx="0">
                  <c:v>7323</c:v>
                </c:pt>
                <c:pt idx="1">
                  <c:v>12566</c:v>
                </c:pt>
                <c:pt idx="2">
                  <c:v>13980</c:v>
                </c:pt>
                <c:pt idx="3">
                  <c:v>23613</c:v>
                </c:pt>
                <c:pt idx="4">
                  <c:v>30328</c:v>
                </c:pt>
                <c:pt idx="5">
                  <c:v>20567</c:v>
                </c:pt>
                <c:pt idx="6">
                  <c:v>25684</c:v>
                </c:pt>
                <c:pt idx="7">
                  <c:v>31846</c:v>
                </c:pt>
                <c:pt idx="8">
                  <c:v>25453</c:v>
                </c:pt>
                <c:pt idx="9">
                  <c:v>23092</c:v>
                </c:pt>
                <c:pt idx="10">
                  <c:v>16887</c:v>
                </c:pt>
                <c:pt idx="11">
                  <c:v>14072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DA7-4C58-8852-76D4EB92222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B0A-4999-A480-B91CE6048B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B0A-4999-A480-B91CE6048B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B0A-4999-A480-B91CE6048BB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B0A-4999-A480-B91CE6048BB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B0A-4999-A480-B91CE6048BB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B0A-4999-A480-B91CE6048BB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B0A-4999-A480-B91CE6048BB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B0A-4999-A480-B91CE6048BB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B0A-4999-A480-B91CE6048BB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B0A-4999-A480-B91CE6048BB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B0A-4999-A480-B91CE6048BB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B0A-4999-A480-B91CE6048BB5}"/>
              </c:ext>
            </c:extLst>
          </c:dPt>
          <c:dLbls>
            <c:dLbl>
              <c:idx val="0"/>
              <c:layout>
                <c:manualLayout>
                  <c:x val="3.8179334455306492E-3"/>
                  <c:y val="6.709683992190341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A-4999-A480-B91CE6048BB5}"/>
                </c:ext>
              </c:extLst>
            </c:dLbl>
            <c:dLbl>
              <c:idx val="1"/>
              <c:layout>
                <c:manualLayout>
                  <c:x val="-1.9305742336271497E-3"/>
                  <c:y val="1.3079771483388917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A-4999-A480-B91CE6048BB5}"/>
                </c:ext>
              </c:extLst>
            </c:dLbl>
            <c:dLbl>
              <c:idx val="2"/>
              <c:layout>
                <c:manualLayout>
                  <c:x val="5.8106766577774426E-3"/>
                  <c:y val="3.03249062992232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A-4999-A480-B91CE6048BB5}"/>
                </c:ext>
              </c:extLst>
            </c:dLbl>
            <c:dLbl>
              <c:idx val="3"/>
              <c:layout>
                <c:manualLayout>
                  <c:x val="7.6169129341650231E-3"/>
                  <c:y val="2.03182178400123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0A-4999-A480-B91CE6048BB5}"/>
                </c:ext>
              </c:extLst>
            </c:dLbl>
            <c:dLbl>
              <c:idx val="4"/>
              <c:layout>
                <c:manualLayout>
                  <c:x val="-1.9066164321101865E-3"/>
                  <c:y val="2.6766571712301273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0A-4999-A480-B91CE6048BB5}"/>
                </c:ext>
              </c:extLst>
            </c:dLbl>
            <c:dLbl>
              <c:idx val="5"/>
              <c:layout>
                <c:manualLayout>
                  <c:x val="-1.3437053476423556E-2"/>
                  <c:y val="1.0108289325577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0A-4999-A480-B91CE6048BB5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2B0A-4999-A480-B91CE6048BB5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2B0A-4999-A480-B91CE6048BB5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2B0A-4999-A480-B91CE6048BB5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2B0A-4999-A480-B91CE6048BB5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2B0A-4999-A480-B91CE6048BB5}"/>
                </c:ext>
              </c:extLst>
            </c:dLbl>
            <c:dLbl>
              <c:idx val="11"/>
              <c:layout>
                <c:manualLayout>
                  <c:x val="1.3446543548838813E-2"/>
                  <c:y val="1.00501992609000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0A-4999-A480-B91CE6048BB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ANUAL!$B$1303:$M$1303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ANUAL!$B$1306:$M$1306</c:f>
              <c:numCache>
                <c:formatCode>#,##0</c:formatCode>
                <c:ptCount val="12"/>
                <c:pt idx="0">
                  <c:v>4682</c:v>
                </c:pt>
                <c:pt idx="1">
                  <c:v>7141</c:v>
                </c:pt>
                <c:pt idx="2">
                  <c:v>7981</c:v>
                </c:pt>
                <c:pt idx="3">
                  <c:v>13512</c:v>
                </c:pt>
                <c:pt idx="4">
                  <c:v>20669</c:v>
                </c:pt>
                <c:pt idx="5">
                  <c:v>12502</c:v>
                </c:pt>
                <c:pt idx="6">
                  <c:v>15859</c:v>
                </c:pt>
                <c:pt idx="7">
                  <c:v>22204</c:v>
                </c:pt>
                <c:pt idx="8">
                  <c:v>14402</c:v>
                </c:pt>
                <c:pt idx="9">
                  <c:v>13787</c:v>
                </c:pt>
                <c:pt idx="10">
                  <c:v>9256</c:v>
                </c:pt>
                <c:pt idx="11">
                  <c:v>6921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B0A-4999-A480-B91CE6048BB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pernoctaciones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91A-4E23-A2C4-45F1E47F64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91A-4E23-A2C4-45F1E47F64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91A-4E23-A2C4-45F1E47F64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91A-4E23-A2C4-45F1E47F64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91A-4E23-A2C4-45F1E47F642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91A-4E23-A2C4-45F1E47F642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91A-4E23-A2C4-45F1E47F642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91A-4E23-A2C4-45F1E47F642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91A-4E23-A2C4-45F1E47F642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91A-4E23-A2C4-45F1E47F642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91A-4E23-A2C4-45F1E47F642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91A-4E23-A2C4-45F1E47F6420}"/>
              </c:ext>
            </c:extLst>
          </c:dPt>
          <c:dLbls>
            <c:dLbl>
              <c:idx val="0"/>
              <c:layout>
                <c:manualLayout>
                  <c:x val="-3.7489529182505128E-3"/>
                  <c:y val="6.761313610039568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A-4E23-A2C4-45F1E47F6420}"/>
                </c:ext>
              </c:extLst>
            </c:dLbl>
            <c:dLbl>
              <c:idx val="1"/>
              <c:layout>
                <c:manualLayout>
                  <c:x val="3.8459052118012572E-2"/>
                  <c:y val="-5.83433077788523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A-4E23-A2C4-45F1E47F6420}"/>
                </c:ext>
              </c:extLst>
            </c:dLbl>
            <c:dLbl>
              <c:idx val="2"/>
              <c:layout>
                <c:manualLayout>
                  <c:x val="4.2122063526634772E-2"/>
                  <c:y val="1.70539903901907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A-4E23-A2C4-45F1E47F6420}"/>
                </c:ext>
              </c:extLst>
            </c:dLbl>
            <c:dLbl>
              <c:idx val="3"/>
              <c:layout>
                <c:manualLayout>
                  <c:x val="3.3244525223934306E-2"/>
                  <c:y val="6.36258091286747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A-4E23-A2C4-45F1E47F6420}"/>
                </c:ext>
              </c:extLst>
            </c:dLbl>
            <c:dLbl>
              <c:idx val="4"/>
              <c:layout>
                <c:manualLayout>
                  <c:x val="7.9025777607037474E-3"/>
                  <c:y val="3.0062257606300366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A-4E23-A2C4-45F1E47F6420}"/>
                </c:ext>
              </c:extLst>
            </c:dLbl>
            <c:dLbl>
              <c:idx val="5"/>
              <c:layout>
                <c:manualLayout>
                  <c:x val="3.9129327167957565E-3"/>
                  <c:y val="2.41763588771875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1A-4E23-A2C4-45F1E47F6420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91A-4E23-A2C4-45F1E47F642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91A-4E23-A2C4-45F1E47F6420}"/>
                </c:ext>
              </c:extLst>
            </c:dLbl>
            <c:dLbl>
              <c:idx val="8"/>
              <c:layout>
                <c:manualLayout>
                  <c:x val="-2.3205869034805857E-2"/>
                  <c:y val="8.45411195911142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1A-4E23-A2C4-45F1E47F6420}"/>
                </c:ext>
              </c:extLst>
            </c:dLbl>
            <c:dLbl>
              <c:idx val="9"/>
              <c:layout>
                <c:manualLayout>
                  <c:x val="-5.0385890971791553E-2"/>
                  <c:y val="6.83269110319964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1A-4E23-A2C4-45F1E47F6420}"/>
                </c:ext>
              </c:extLst>
            </c:dLbl>
            <c:dLbl>
              <c:idx val="10"/>
              <c:layout>
                <c:manualLayout>
                  <c:x val="-4.8149297167615616E-2"/>
                  <c:y val="2.695543820154077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1A-4E23-A2C4-45F1E47F6420}"/>
                </c:ext>
              </c:extLst>
            </c:dLbl>
            <c:dLbl>
              <c:idx val="11"/>
              <c:layout>
                <c:manualLayout>
                  <c:x val="-5.5682093142471689E-2"/>
                  <c:y val="-5.612563918122461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1A-4E23-A2C4-45F1E47F642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ANUAL!$B$1373:$M$1373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ANUAL!$B$1379:$M$1379</c:f>
              <c:numCache>
                <c:formatCode>#,##0</c:formatCode>
                <c:ptCount val="12"/>
                <c:pt idx="0">
                  <c:v>11289</c:v>
                </c:pt>
                <c:pt idx="1">
                  <c:v>10798</c:v>
                </c:pt>
                <c:pt idx="2">
                  <c:v>20504</c:v>
                </c:pt>
                <c:pt idx="3">
                  <c:v>63809</c:v>
                </c:pt>
                <c:pt idx="4">
                  <c:v>73677</c:v>
                </c:pt>
                <c:pt idx="5">
                  <c:v>106096</c:v>
                </c:pt>
                <c:pt idx="6">
                  <c:v>171812</c:v>
                </c:pt>
                <c:pt idx="7">
                  <c:v>236072</c:v>
                </c:pt>
                <c:pt idx="8">
                  <c:v>84427</c:v>
                </c:pt>
                <c:pt idx="9">
                  <c:v>53043</c:v>
                </c:pt>
                <c:pt idx="10">
                  <c:v>18458</c:v>
                </c:pt>
                <c:pt idx="11">
                  <c:v>13359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91A-4E23-A2C4-45F1E47F642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39D-4BA3-A9FB-04F63CE0EA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39D-4BA3-A9FB-04F63CE0EA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39D-4BA3-A9FB-04F63CE0EA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39D-4BA3-A9FB-04F63CE0EA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39D-4BA3-A9FB-04F63CE0EA7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39D-4BA3-A9FB-04F63CE0EA7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39D-4BA3-A9FB-04F63CE0EA7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39D-4BA3-A9FB-04F63CE0EA7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39D-4BA3-A9FB-04F63CE0EA7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39D-4BA3-A9FB-04F63CE0EA7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839D-4BA3-A9FB-04F63CE0EA7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839D-4BA3-A9FB-04F63CE0EA76}"/>
              </c:ext>
            </c:extLst>
          </c:dPt>
          <c:dLbls>
            <c:dLbl>
              <c:idx val="0"/>
              <c:layout>
                <c:manualLayout>
                  <c:x val="-5.7907457513757437E-3"/>
                  <c:y val="1.69802882414429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9D-4BA3-A9FB-04F63CE0EA76}"/>
                </c:ext>
              </c:extLst>
            </c:dLbl>
            <c:dLbl>
              <c:idx val="1"/>
              <c:layout>
                <c:manualLayout>
                  <c:x val="4.2423615966923053E-2"/>
                  <c:y val="-2.488438140518577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9D-4BA3-A9FB-04F63CE0EA76}"/>
                </c:ext>
              </c:extLst>
            </c:dLbl>
            <c:dLbl>
              <c:idx val="2"/>
              <c:layout>
                <c:manualLayout>
                  <c:x val="6.564665063111369E-2"/>
                  <c:y val="2.36571475265959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9D-4BA3-A9FB-04F63CE0EA76}"/>
                </c:ext>
              </c:extLst>
            </c:dLbl>
            <c:dLbl>
              <c:idx val="3"/>
              <c:layout>
                <c:manualLayout>
                  <c:x val="2.5061528334876692E-2"/>
                  <c:y val="5.13056162378109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9D-4BA3-A9FB-04F63CE0EA76}"/>
                </c:ext>
              </c:extLst>
            </c:dLbl>
            <c:dLbl>
              <c:idx val="4"/>
              <c:layout>
                <c:manualLayout>
                  <c:x val="7.5893159729240453E-3"/>
                  <c:y val="2.3615759192057259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9D-4BA3-A9FB-04F63CE0EA76}"/>
                </c:ext>
              </c:extLst>
            </c:dLbl>
            <c:dLbl>
              <c:idx val="5"/>
              <c:layout>
                <c:manualLayout>
                  <c:x val="1.9257220206616325E-3"/>
                  <c:y val="5.72803937622473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9D-4BA3-A9FB-04F63CE0EA7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839D-4BA3-A9FB-04F63CE0EA7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839D-4BA3-A9FB-04F63CE0EA76}"/>
                </c:ext>
              </c:extLst>
            </c:dLbl>
            <c:dLbl>
              <c:idx val="8"/>
              <c:layout>
                <c:manualLayout>
                  <c:x val="-5.7771660619848975E-3"/>
                  <c:y val="4.04332191262922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9D-4BA3-A9FB-04F63CE0EA76}"/>
                </c:ext>
              </c:extLst>
            </c:dLbl>
            <c:dLbl>
              <c:idx val="9"/>
              <c:layout>
                <c:manualLayout>
                  <c:x val="-1.9257220206616396E-2"/>
                  <c:y val="4.38026540534832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9D-4BA3-A9FB-04F63CE0EA76}"/>
                </c:ext>
              </c:extLst>
            </c:dLbl>
            <c:dLbl>
              <c:idx val="10"/>
              <c:layout>
                <c:manualLayout>
                  <c:x val="-7.1372716825306229E-2"/>
                  <c:y val="-1.97326844208472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9D-4BA3-A9FB-04F63CE0EA76}"/>
                </c:ext>
              </c:extLst>
            </c:dLbl>
            <c:dLbl>
              <c:idx val="11"/>
              <c:layout>
                <c:manualLayout>
                  <c:x val="-2.3112693273549548E-2"/>
                  <c:y val="-5.646500804083683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9D-4BA3-A9FB-04F63CE0EA7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ANUAL!$B$1373:$M$1373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ANUAL!$B$1376:$M$1376</c:f>
              <c:numCache>
                <c:formatCode>#,##0</c:formatCode>
                <c:ptCount val="12"/>
                <c:pt idx="0">
                  <c:v>7729</c:v>
                </c:pt>
                <c:pt idx="1">
                  <c:v>7069</c:v>
                </c:pt>
                <c:pt idx="2">
                  <c:v>12612</c:v>
                </c:pt>
                <c:pt idx="3">
                  <c:v>36317</c:v>
                </c:pt>
                <c:pt idx="4">
                  <c:v>39001</c:v>
                </c:pt>
                <c:pt idx="5">
                  <c:v>54227</c:v>
                </c:pt>
                <c:pt idx="6">
                  <c:v>81597</c:v>
                </c:pt>
                <c:pt idx="7">
                  <c:v>106509</c:v>
                </c:pt>
                <c:pt idx="8">
                  <c:v>39208</c:v>
                </c:pt>
                <c:pt idx="9">
                  <c:v>29584</c:v>
                </c:pt>
                <c:pt idx="10">
                  <c:v>10286</c:v>
                </c:pt>
                <c:pt idx="11">
                  <c:v>7036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39D-4BA3-A9FB-04F63CE0EA7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pernoctaciones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67B-416C-B571-64EF27CD12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67B-416C-B571-64EF27CD12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67B-416C-B571-64EF27CD12A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67B-416C-B571-64EF27CD12A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67B-416C-B571-64EF27CD12A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67B-416C-B571-64EF27CD12A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67B-416C-B571-64EF27CD12A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67B-416C-B571-64EF27CD12A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67B-416C-B571-64EF27CD12A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67B-416C-B571-64EF27CD12AB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67B-416C-B571-64EF27CD12AB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67B-416C-B571-64EF27CD12AB}"/>
              </c:ext>
            </c:extLst>
          </c:dPt>
          <c:dLbls>
            <c:dLbl>
              <c:idx val="0"/>
              <c:layout>
                <c:manualLayout>
                  <c:x val="-1.535298182560561E-2"/>
                  <c:y val="1.67464121141698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7B-416C-B571-64EF27CD12AB}"/>
                </c:ext>
              </c:extLst>
            </c:dLbl>
            <c:dLbl>
              <c:idx val="1"/>
              <c:layout>
                <c:manualLayout>
                  <c:x val="-1.150820814349675E-2"/>
                  <c:y val="-6.252064423922854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7B-416C-B571-64EF27CD12AB}"/>
                </c:ext>
              </c:extLst>
            </c:dLbl>
            <c:dLbl>
              <c:idx val="2"/>
              <c:layout>
                <c:manualLayout>
                  <c:x val="7.6764909128027E-3"/>
                  <c:y val="1.67464121141699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7B-416C-B571-64EF27CD12AB}"/>
                </c:ext>
              </c:extLst>
            </c:dLbl>
            <c:dLbl>
              <c:idx val="3"/>
              <c:layout>
                <c:manualLayout>
                  <c:x val="4.4049184682346313E-4"/>
                  <c:y val="-3.28509306877351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7B-416C-B571-64EF27CD12AB}"/>
                </c:ext>
              </c:extLst>
            </c:dLbl>
            <c:dLbl>
              <c:idx val="4"/>
              <c:layout>
                <c:manualLayout>
                  <c:x val="-3.8382454564013851E-3"/>
                  <c:y val="2.056934109065821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7B-416C-B571-64EF27CD12AB}"/>
                </c:ext>
              </c:extLst>
            </c:dLbl>
            <c:dLbl>
              <c:idx val="5"/>
              <c:layout>
                <c:manualLayout>
                  <c:x val="-7.7212165306608446E-3"/>
                  <c:y val="5.0374616110671674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7B-416C-B571-64EF27CD12AB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267B-416C-B571-64EF27CD12AB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267B-416C-B571-64EF27CD12AB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267B-416C-B571-64EF27CD12AB}"/>
                </c:ext>
              </c:extLst>
            </c:dLbl>
            <c:dLbl>
              <c:idx val="9"/>
              <c:layout>
                <c:manualLayout>
                  <c:x val="-5.792104495038016E-3"/>
                  <c:y val="2.74257776395691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7B-416C-B571-64EF27CD12AB}"/>
                </c:ext>
              </c:extLst>
            </c:dLbl>
            <c:dLbl>
              <c:idx val="10"/>
              <c:layout>
                <c:manualLayout>
                  <c:x val="-1.1584247901091738E-2"/>
                  <c:y val="3.94809192435262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7B-416C-B571-64EF27CD12AB}"/>
                </c:ext>
              </c:extLst>
            </c:dLbl>
            <c:dLbl>
              <c:idx val="11"/>
              <c:layout>
                <c:manualLayout>
                  <c:x val="1.1688364086897272E-2"/>
                  <c:y val="3.0301511897732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7B-416C-B571-64EF27CD12A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ANUAL!$B$1443:$M$1443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ANUAL!$B$1449:$M$1449</c:f>
              <c:numCache>
                <c:formatCode>#,##0</c:formatCode>
                <c:ptCount val="12"/>
                <c:pt idx="0">
                  <c:v>66104</c:v>
                </c:pt>
                <c:pt idx="1">
                  <c:v>81856</c:v>
                </c:pt>
                <c:pt idx="2">
                  <c:v>82392</c:v>
                </c:pt>
                <c:pt idx="3">
                  <c:v>174109</c:v>
                </c:pt>
                <c:pt idx="4">
                  <c:v>164299</c:v>
                </c:pt>
                <c:pt idx="5">
                  <c:v>158194</c:v>
                </c:pt>
                <c:pt idx="6">
                  <c:v>197734</c:v>
                </c:pt>
                <c:pt idx="7">
                  <c:v>349279</c:v>
                </c:pt>
                <c:pt idx="8">
                  <c:v>160491</c:v>
                </c:pt>
                <c:pt idx="9">
                  <c:v>150332</c:v>
                </c:pt>
                <c:pt idx="10">
                  <c:v>119318</c:v>
                </c:pt>
                <c:pt idx="11">
                  <c:v>146276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67B-416C-B571-64EF27CD12A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456-4CD1-A421-D2C2823794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456-4CD1-A421-D2C2823794C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456-4CD1-A421-D2C2823794C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456-4CD1-A421-D2C2823794C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456-4CD1-A421-D2C2823794C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456-4CD1-A421-D2C2823794C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456-4CD1-A421-D2C2823794C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456-4CD1-A421-D2C2823794C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456-4CD1-A421-D2C2823794C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0456-4CD1-A421-D2C2823794C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0456-4CD1-A421-D2C2823794C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0456-4CD1-A421-D2C2823794CF}"/>
              </c:ext>
            </c:extLst>
          </c:dPt>
          <c:dLbls>
            <c:dLbl>
              <c:idx val="0"/>
              <c:layout>
                <c:manualLayout>
                  <c:x val="-3.8585210957045395E-3"/>
                  <c:y val="3.349282422833968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56-4CD1-A421-D2C2823794CF}"/>
                </c:ext>
              </c:extLst>
            </c:dLbl>
            <c:dLbl>
              <c:idx val="1"/>
              <c:layout>
                <c:manualLayout>
                  <c:x val="-1.1586174771555539E-2"/>
                  <c:y val="1.08964169617879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56-4CD1-A421-D2C2823794CF}"/>
                </c:ext>
              </c:extLst>
            </c:dLbl>
            <c:dLbl>
              <c:idx val="2"/>
              <c:layout>
                <c:manualLayout>
                  <c:x val="5.8167419239842514E-3"/>
                  <c:y val="2.34147094948000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56-4CD1-A421-D2C2823794CF}"/>
                </c:ext>
              </c:extLst>
            </c:dLbl>
            <c:dLbl>
              <c:idx val="3"/>
              <c:layout>
                <c:manualLayout>
                  <c:x val="5.9348629833619135E-3"/>
                  <c:y val="-2.34481144126453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56-4CD1-A421-D2C2823794CF}"/>
                </c:ext>
              </c:extLst>
            </c:dLbl>
            <c:dLbl>
              <c:idx val="4"/>
              <c:layout>
                <c:manualLayout>
                  <c:x val="3.8074708613239053E-3"/>
                  <c:y val="1.292342737663964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56-4CD1-A421-D2C2823794CF}"/>
                </c:ext>
              </c:extLst>
            </c:dLbl>
            <c:dLbl>
              <c:idx val="5"/>
              <c:layout>
                <c:manualLayout>
                  <c:x val="-2.1243209814028396E-2"/>
                  <c:y val="2.39975554346229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56-4CD1-A421-D2C2823794C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0456-4CD1-A421-D2C2823794CF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0456-4CD1-A421-D2C2823794CF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0456-4CD1-A421-D2C2823794CF}"/>
                </c:ext>
              </c:extLst>
            </c:dLbl>
            <c:dLbl>
              <c:idx val="9"/>
              <c:layout>
                <c:manualLayout>
                  <c:x val="-3.8624017843687992E-3"/>
                  <c:y val="4.45668886642998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56-4CD1-A421-D2C2823794CF}"/>
                </c:ext>
              </c:extLst>
            </c:dLbl>
            <c:dLbl>
              <c:idx val="10"/>
              <c:layout>
                <c:manualLayout>
                  <c:x val="3.8239987117374224E-3"/>
                  <c:y val="6.787879306161149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56-4CD1-A421-D2C2823794CF}"/>
                </c:ext>
              </c:extLst>
            </c:dLbl>
            <c:dLbl>
              <c:idx val="11"/>
              <c:layout>
                <c:manualLayout>
                  <c:x val="2.3213744984972546E-2"/>
                  <c:y val="9.834942292336324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56-4CD1-A421-D2C2823794C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ANUAL!$B$1443:$M$1443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ANUAL!$B$1446:$M$1446</c:f>
              <c:numCache>
                <c:formatCode>#,##0</c:formatCode>
                <c:ptCount val="12"/>
                <c:pt idx="0">
                  <c:v>40078</c:v>
                </c:pt>
                <c:pt idx="1">
                  <c:v>48472</c:v>
                </c:pt>
                <c:pt idx="2">
                  <c:v>49647</c:v>
                </c:pt>
                <c:pt idx="3">
                  <c:v>91898</c:v>
                </c:pt>
                <c:pt idx="4">
                  <c:v>98608</c:v>
                </c:pt>
                <c:pt idx="5">
                  <c:v>99288</c:v>
                </c:pt>
                <c:pt idx="6">
                  <c:v>99353</c:v>
                </c:pt>
                <c:pt idx="7">
                  <c:v>147916</c:v>
                </c:pt>
                <c:pt idx="8">
                  <c:v>88783</c:v>
                </c:pt>
                <c:pt idx="9">
                  <c:v>88321</c:v>
                </c:pt>
                <c:pt idx="10">
                  <c:v>69162</c:v>
                </c:pt>
                <c:pt idx="11">
                  <c:v>71008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456-4CD1-A421-D2C2823794C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pernoctaciones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57D-4A2B-AE03-F2BB0DC50C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57D-4A2B-AE03-F2BB0DC50C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57D-4A2B-AE03-F2BB0DC50C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57D-4A2B-AE03-F2BB0DC50CC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57D-4A2B-AE03-F2BB0DC50CC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57D-4A2B-AE03-F2BB0DC50CC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57D-4A2B-AE03-F2BB0DC50CC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57D-4A2B-AE03-F2BB0DC50CC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57D-4A2B-AE03-F2BB0DC50CC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57D-4A2B-AE03-F2BB0DC50CC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557D-4A2B-AE03-F2BB0DC50CCC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557D-4A2B-AE03-F2BB0DC50CCC}"/>
              </c:ext>
            </c:extLst>
          </c:dPt>
          <c:dLbls>
            <c:dLbl>
              <c:idx val="0"/>
              <c:layout>
                <c:manualLayout>
                  <c:x val="-2.3031557465247134E-2"/>
                  <c:y val="1.35145560814172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7D-4A2B-AE03-F2BB0DC50CCC}"/>
                </c:ext>
              </c:extLst>
            </c:dLbl>
            <c:dLbl>
              <c:idx val="1"/>
              <c:layout>
                <c:manualLayout>
                  <c:x val="1.3570984498522608E-2"/>
                  <c:y val="-4.36145180406551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D-4A2B-AE03-F2BB0DC50CCC}"/>
                </c:ext>
              </c:extLst>
            </c:dLbl>
            <c:dLbl>
              <c:idx val="2"/>
              <c:layout>
                <c:manualLayout>
                  <c:x val="3.8598079201853541E-2"/>
                  <c:y val="1.3665280140247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D-4A2B-AE03-F2BB0DC50CCC}"/>
                </c:ext>
              </c:extLst>
            </c:dLbl>
            <c:dLbl>
              <c:idx val="3"/>
              <c:layout>
                <c:manualLayout>
                  <c:x val="2.3186300869673156E-2"/>
                  <c:y val="4.50143173439623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D-4A2B-AE03-F2BB0DC50CCC}"/>
                </c:ext>
              </c:extLst>
            </c:dLbl>
            <c:dLbl>
              <c:idx val="4"/>
              <c:layout>
                <c:manualLayout>
                  <c:x val="-9.1006793420196457E-3"/>
                  <c:y val="2.41843523389448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7D-4A2B-AE03-F2BB0DC50CCC}"/>
                </c:ext>
              </c:extLst>
            </c:dLbl>
            <c:dLbl>
              <c:idx val="5"/>
              <c:layout>
                <c:manualLayout>
                  <c:x val="-5.9110774261443766E-3"/>
                  <c:y val="1.69346853858868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7D-4A2B-AE03-F2BB0DC50CCC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557D-4A2B-AE03-F2BB0DC50CCC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557D-4A2B-AE03-F2BB0DC50CCC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557D-4A2B-AE03-F2BB0DC50CCC}"/>
                </c:ext>
              </c:extLst>
            </c:dLbl>
            <c:dLbl>
              <c:idx val="9"/>
              <c:layout>
                <c:manualLayout>
                  <c:x val="-7.7228059933839265E-3"/>
                  <c:y val="2.0569327677218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7D-4A2B-AE03-F2BB0DC50CCC}"/>
                </c:ext>
              </c:extLst>
            </c:dLbl>
            <c:dLbl>
              <c:idx val="10"/>
              <c:layout>
                <c:manualLayout>
                  <c:x val="-5.7920437756762569E-3"/>
                  <c:y val="3.05069820772511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7D-4A2B-AE03-F2BB0DC50CCC}"/>
                </c:ext>
              </c:extLst>
            </c:dLbl>
            <c:dLbl>
              <c:idx val="11"/>
              <c:layout>
                <c:manualLayout>
                  <c:x val="-4.9708115813068381E-2"/>
                  <c:y val="-4.69577616915542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7D-4A2B-AE03-F2BB0DC50CC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ANUAL!$B$1513:$M$1513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ANUAL!$B$1519:$M$1519</c:f>
              <c:numCache>
                <c:formatCode>#,##0</c:formatCode>
                <c:ptCount val="12"/>
                <c:pt idx="0">
                  <c:v>14013</c:v>
                </c:pt>
                <c:pt idx="1">
                  <c:v>16875</c:v>
                </c:pt>
                <c:pt idx="2">
                  <c:v>31932</c:v>
                </c:pt>
                <c:pt idx="3">
                  <c:v>80521</c:v>
                </c:pt>
                <c:pt idx="4">
                  <c:v>108547</c:v>
                </c:pt>
                <c:pt idx="5">
                  <c:v>91172</c:v>
                </c:pt>
                <c:pt idx="6">
                  <c:v>84079</c:v>
                </c:pt>
                <c:pt idx="7">
                  <c:v>101143</c:v>
                </c:pt>
                <c:pt idx="8">
                  <c:v>78057</c:v>
                </c:pt>
                <c:pt idx="9">
                  <c:v>72776</c:v>
                </c:pt>
                <c:pt idx="10">
                  <c:v>42175</c:v>
                </c:pt>
                <c:pt idx="11">
                  <c:v>32740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57D-4A2B-AE03-F2BB0DC50CC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846-4F16-AAC7-E5DFB7BE4F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846-4F16-AAC7-E5DFB7BE4F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846-4F16-AAC7-E5DFB7BE4FB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846-4F16-AAC7-E5DFB7BE4FB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846-4F16-AAC7-E5DFB7BE4FB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846-4F16-AAC7-E5DFB7BE4FB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846-4F16-AAC7-E5DFB7BE4FB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846-4F16-AAC7-E5DFB7BE4FB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846-4F16-AAC7-E5DFB7BE4FB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846-4F16-AAC7-E5DFB7BE4FB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846-4F16-AAC7-E5DFB7BE4FB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846-4F16-AAC7-E5DFB7BE4FB0}"/>
              </c:ext>
            </c:extLst>
          </c:dPt>
          <c:dLbls>
            <c:dLbl>
              <c:idx val="0"/>
              <c:layout>
                <c:manualLayout>
                  <c:x val="-2.3139293842283973E-2"/>
                  <c:y val="3.286775798277092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46-4F16-AAC7-E5DFB7BE4FB0}"/>
                </c:ext>
              </c:extLst>
            </c:dLbl>
            <c:dLbl>
              <c:idx val="1"/>
              <c:layout>
                <c:manualLayout>
                  <c:x val="1.5427156712375803E-2"/>
                  <c:y val="-3.68713270602382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6-4F16-AAC7-E5DFB7BE4FB0}"/>
                </c:ext>
              </c:extLst>
            </c:dLbl>
            <c:dLbl>
              <c:idx val="2"/>
              <c:layout>
                <c:manualLayout>
                  <c:x val="4.6366079149601017E-2"/>
                  <c:y val="1.401135499663946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6-4F16-AAC7-E5DFB7BE4FB0}"/>
                </c:ext>
              </c:extLst>
            </c:dLbl>
            <c:dLbl>
              <c:idx val="3"/>
              <c:layout>
                <c:manualLayout>
                  <c:x val="2.1390525963205974E-2"/>
                  <c:y val="4.39651359646603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46-4F16-AAC7-E5DFB7BE4FB0}"/>
                </c:ext>
              </c:extLst>
            </c:dLbl>
            <c:dLbl>
              <c:idx val="4"/>
              <c:layout>
                <c:manualLayout>
                  <c:x val="1.1615149878415366E-2"/>
                  <c:y val="3.144901048442234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46-4F16-AAC7-E5DFB7BE4FB0}"/>
                </c:ext>
              </c:extLst>
            </c:dLbl>
            <c:dLbl>
              <c:idx val="5"/>
              <c:layout>
                <c:manualLayout>
                  <c:x val="5.7723138490194514E-3"/>
                  <c:y val="3.244551993404410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46-4F16-AAC7-E5DFB7BE4FB0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846-4F16-AAC7-E5DFB7BE4FB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846-4F16-AAC7-E5DFB7BE4FB0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4846-4F16-AAC7-E5DFB7BE4FB0}"/>
                </c:ext>
              </c:extLst>
            </c:dLbl>
            <c:dLbl>
              <c:idx val="9"/>
              <c:layout>
                <c:manualLayout>
                  <c:x val="-7.7248035687375984E-3"/>
                  <c:y val="5.14233191930452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46-4F16-AAC7-E5DFB7BE4FB0}"/>
                </c:ext>
              </c:extLst>
            </c:dLbl>
            <c:dLbl>
              <c:idx val="10"/>
              <c:layout>
                <c:manualLayout>
                  <c:x val="-1.1583851615848772E-2"/>
                  <c:y val="4.07421300323763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46-4F16-AAC7-E5DFB7BE4FB0}"/>
                </c:ext>
              </c:extLst>
            </c:dLbl>
            <c:dLbl>
              <c:idx val="11"/>
              <c:layout>
                <c:manualLayout>
                  <c:x val="-5.9749902572762761E-2"/>
                  <c:y val="-4.3570077495869816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46-4F16-AAC7-E5DFB7BE4FB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ANUAL!$B$1513:$M$1513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ANUAL!$B$1516:$M$1516</c:f>
              <c:numCache>
                <c:formatCode>#,##0</c:formatCode>
                <c:ptCount val="12"/>
                <c:pt idx="0">
                  <c:v>8658</c:v>
                </c:pt>
                <c:pt idx="1">
                  <c:v>11793</c:v>
                </c:pt>
                <c:pt idx="2">
                  <c:v>19597</c:v>
                </c:pt>
                <c:pt idx="3">
                  <c:v>55592</c:v>
                </c:pt>
                <c:pt idx="4">
                  <c:v>77796</c:v>
                </c:pt>
                <c:pt idx="5">
                  <c:v>65855</c:v>
                </c:pt>
                <c:pt idx="6">
                  <c:v>46287</c:v>
                </c:pt>
                <c:pt idx="7">
                  <c:v>53752</c:v>
                </c:pt>
                <c:pt idx="8">
                  <c:v>63195</c:v>
                </c:pt>
                <c:pt idx="9">
                  <c:v>55686</c:v>
                </c:pt>
                <c:pt idx="10">
                  <c:v>28936</c:v>
                </c:pt>
                <c:pt idx="11">
                  <c:v>18722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846-4F16-AAC7-E5DFB7BE4FB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pernoctaciones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36-4F79-A320-71CB4396C3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36-4F79-A320-71CB4396C3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336-4F79-A320-71CB4396C3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336-4F79-A320-71CB4396C3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336-4F79-A320-71CB4396C3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336-4F79-A320-71CB4396C3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336-4F79-A320-71CB4396C3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336-4F79-A320-71CB4396C3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336-4F79-A320-71CB4396C3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6336-4F79-A320-71CB4396C3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336-4F79-A320-71CB4396C3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336-4F79-A320-71CB4396C3A8}"/>
              </c:ext>
            </c:extLst>
          </c:dPt>
          <c:dLbls>
            <c:dLbl>
              <c:idx val="0"/>
              <c:layout>
                <c:manualLayout>
                  <c:x val="-1.9284844800240647E-2"/>
                  <c:y val="3.411304472085843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36-4F79-A320-71CB4396C3A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336-4F79-A320-71CB4396C3A8}"/>
                </c:ext>
              </c:extLst>
            </c:dLbl>
            <c:dLbl>
              <c:idx val="2"/>
              <c:layout>
                <c:manualLayout>
                  <c:x val="3.4627276599534719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36-4F79-A320-71CB4396C3A8}"/>
                </c:ext>
              </c:extLst>
            </c:dLbl>
            <c:dLbl>
              <c:idx val="3"/>
              <c:layout>
                <c:manualLayout>
                  <c:x val="9.8597991616913138E-3"/>
                  <c:y val="3.19139620662942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36-4F79-A320-71CB4396C3A8}"/>
                </c:ext>
              </c:extLst>
            </c:dLbl>
            <c:dLbl>
              <c:idx val="4"/>
              <c:layout>
                <c:manualLayout>
                  <c:x val="3.8614029966919632E-3"/>
                  <c:y val="-1.03378215578038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36-4F79-A320-71CB4396C3A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6336-4F79-A320-71CB4396C3A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6336-4F79-A320-71CB4396C3A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6336-4F79-A320-71CB4396C3A8}"/>
                </c:ext>
              </c:extLst>
            </c:dLbl>
            <c:dLbl>
              <c:idx val="8"/>
              <c:layout>
                <c:manualLayout>
                  <c:x val="-3.8614029966919988E-3"/>
                  <c:y val="4.47972267504835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36-4F79-A320-71CB4396C3A8}"/>
                </c:ext>
              </c:extLst>
            </c:dLbl>
            <c:dLbl>
              <c:idx val="9"/>
              <c:layout>
                <c:manualLayout>
                  <c:x val="-1.9307014983460525E-3"/>
                  <c:y val="2.06756431156077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36-4F79-A320-71CB4396C3A8}"/>
                </c:ext>
              </c:extLst>
            </c:dLbl>
            <c:dLbl>
              <c:idx val="10"/>
              <c:layout>
                <c:manualLayout>
                  <c:x val="1.7376313485113835E-2"/>
                  <c:y val="-1.03378215578038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36-4F79-A320-71CB4396C3A8}"/>
                </c:ext>
              </c:extLst>
            </c:dLbl>
            <c:dLbl>
              <c:idx val="11"/>
              <c:layout>
                <c:manualLayout>
                  <c:x val="2.135381250450194E-2"/>
                  <c:y val="3.411304472085843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36-4F79-A320-71CB4396C3A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ANUAL!$B$1583:$M$1583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ANUAL!$B$1589:$M$1589</c:f>
              <c:numCache>
                <c:formatCode>#,##0</c:formatCode>
                <c:ptCount val="12"/>
                <c:pt idx="0">
                  <c:v>40758</c:v>
                </c:pt>
                <c:pt idx="1">
                  <c:v>63338</c:v>
                </c:pt>
                <c:pt idx="2">
                  <c:v>65153</c:v>
                </c:pt>
                <c:pt idx="3">
                  <c:v>96735</c:v>
                </c:pt>
                <c:pt idx="4">
                  <c:v>107987</c:v>
                </c:pt>
                <c:pt idx="5">
                  <c:v>106298</c:v>
                </c:pt>
                <c:pt idx="6">
                  <c:v>147303</c:v>
                </c:pt>
                <c:pt idx="7">
                  <c:v>189269</c:v>
                </c:pt>
                <c:pt idx="8">
                  <c:v>125397</c:v>
                </c:pt>
                <c:pt idx="9">
                  <c:v>115277</c:v>
                </c:pt>
                <c:pt idx="10">
                  <c:v>95463</c:v>
                </c:pt>
                <c:pt idx="11">
                  <c:v>112446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336-4F79-A320-71CB4396C3A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EXTRANJEROS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Resto de América</c:v>
              </c:pt>
              <c:pt idx="1">
                <c:v>Resto del mundo</c:v>
              </c:pt>
              <c:pt idx="2">
                <c:v>Resto de Europa</c:v>
              </c:pt>
              <c:pt idx="3">
                <c:v>Canadá</c:v>
              </c:pt>
              <c:pt idx="4">
                <c:v>Méjico</c:v>
              </c:pt>
              <c:pt idx="5">
                <c:v>China</c:v>
              </c:pt>
              <c:pt idx="6">
                <c:v>Brasil</c:v>
              </c:pt>
              <c:pt idx="7">
                <c:v>Japón</c:v>
              </c:pt>
              <c:pt idx="8">
                <c:v>EEUU</c:v>
              </c:pt>
              <c:pt idx="9">
                <c:v>Italia</c:v>
              </c:pt>
              <c:pt idx="10">
                <c:v>Alemania</c:v>
              </c:pt>
              <c:pt idx="11">
                <c:v>Benelux (Bélgica, Holanda y Luxemburgo)</c:v>
              </c:pt>
              <c:pt idx="12">
                <c:v>Reino Unido</c:v>
              </c:pt>
              <c:pt idx="13">
                <c:v>Portugal</c:v>
              </c:pt>
              <c:pt idx="14">
                <c:v>Francia</c:v>
              </c:pt>
            </c:strLit>
          </c:cat>
          <c:val>
            <c:numLit>
              <c:formatCode>General</c:formatCode>
              <c:ptCount val="15"/>
              <c:pt idx="0">
                <c:v>5.0844738830172785E-2</c:v>
              </c:pt>
              <c:pt idx="1">
                <c:v>4.84529081048325E-2</c:v>
              </c:pt>
              <c:pt idx="2">
                <c:v>0.10505681169044685</c:v>
              </c:pt>
              <c:pt idx="3">
                <c:v>8.1416416683812217E-3</c:v>
              </c:pt>
              <c:pt idx="4">
                <c:v>9.1413083466514323E-3</c:v>
              </c:pt>
              <c:pt idx="5">
                <c:v>1.1558855136845176E-2</c:v>
              </c:pt>
              <c:pt idx="6">
                <c:v>1.717291884003385E-2</c:v>
              </c:pt>
              <c:pt idx="7">
                <c:v>3.0362893874226509E-2</c:v>
              </c:pt>
              <c:pt idx="8">
                <c:v>5.5756920210720609E-2</c:v>
              </c:pt>
              <c:pt idx="9">
                <c:v>6.1980060597804143E-2</c:v>
              </c:pt>
              <c:pt idx="10">
                <c:v>6.9456946470248151E-2</c:v>
              </c:pt>
              <c:pt idx="11">
                <c:v>6.9799710791300554E-2</c:v>
              </c:pt>
              <c:pt idx="12">
                <c:v>0.13083755485148268</c:v>
              </c:pt>
              <c:pt idx="13">
                <c:v>0.13530035876795066</c:v>
              </c:pt>
              <c:pt idx="14">
                <c:v>0.19613637181890289</c:v>
              </c:pt>
            </c:numLit>
          </c:val>
          <c:extLst>
            <c:ext xmlns:c16="http://schemas.microsoft.com/office/drawing/2014/chart" uri="{C3380CC4-5D6E-409C-BE32-E72D297353CC}">
              <c16:uniqueId val="{00000000-6DCB-4CBB-AB1C-7737FFBB3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06032976"/>
        <c:axId val="306033368"/>
      </c:barChart>
      <c:catAx>
        <c:axId val="3060329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033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033368"/>
        <c:scaling>
          <c:orientation val="minMax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032976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3A7-48F8-94A4-F107DE571E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3A7-48F8-94A4-F107DE571E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3A7-48F8-94A4-F107DE571E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3A7-48F8-94A4-F107DE571E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3A7-48F8-94A4-F107DE571E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3A7-48F8-94A4-F107DE571E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3A7-48F8-94A4-F107DE571E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3A7-48F8-94A4-F107DE571E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3A7-48F8-94A4-F107DE571E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F3A7-48F8-94A4-F107DE571E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F3A7-48F8-94A4-F107DE571E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F3A7-48F8-94A4-F107DE571EF9}"/>
              </c:ext>
            </c:extLst>
          </c:dPt>
          <c:dLbls>
            <c:dLbl>
              <c:idx val="0"/>
              <c:layout>
                <c:manualLayout>
                  <c:x val="-1.9277108433734941E-2"/>
                  <c:y val="3.366193031821391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A7-48F8-94A4-F107DE571EF9}"/>
                </c:ext>
              </c:extLst>
            </c:dLbl>
            <c:dLbl>
              <c:idx val="1"/>
              <c:layout>
                <c:manualLayout>
                  <c:x val="-5.7850509080537484E-3"/>
                  <c:y val="5.4124240246086665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A7-48F8-94A4-F107DE571EF9}"/>
                </c:ext>
              </c:extLst>
            </c:dLbl>
            <c:dLbl>
              <c:idx val="2"/>
              <c:layout>
                <c:manualLayout>
                  <c:x val="1.9326970767994622E-2"/>
                  <c:y val="-6.0678242538913043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A7-48F8-94A4-F107DE571EF9}"/>
                </c:ext>
              </c:extLst>
            </c:dLbl>
            <c:dLbl>
              <c:idx val="3"/>
              <c:layout>
                <c:manualLayout>
                  <c:x val="3.098683852396274E-2"/>
                  <c:y val="2.74636870668045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A7-48F8-94A4-F107DE571EF9}"/>
                </c:ext>
              </c:extLst>
            </c:dLbl>
            <c:dLbl>
              <c:idx val="4"/>
              <c:layout>
                <c:manualLayout>
                  <c:x val="3.8624017843687992E-3"/>
                  <c:y val="-1.033782155780401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A7-48F8-94A4-F107DE571E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F3A7-48F8-94A4-F107DE571E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F3A7-48F8-94A4-F107DE571E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F3A7-48F8-94A4-F107DE571E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F3A7-48F8-94A4-F107DE571E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F3A7-48F8-94A4-F107DE571EF9}"/>
                </c:ext>
              </c:extLst>
            </c:dLbl>
            <c:dLbl>
              <c:idx val="10"/>
              <c:layout>
                <c:manualLayout>
                  <c:x val="0"/>
                  <c:y val="-4.13512862312155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A7-48F8-94A4-F107DE571EF9}"/>
                </c:ext>
              </c:extLst>
            </c:dLbl>
            <c:dLbl>
              <c:idx val="11"/>
              <c:layout>
                <c:manualLayout>
                  <c:x val="2.5132946844461788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A7-48F8-94A4-F107DE571EF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ANUAL!$B$1583:$M$1583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ANUAL!$B$1586:$M$1586</c:f>
              <c:numCache>
                <c:formatCode>#,##0</c:formatCode>
                <c:ptCount val="12"/>
                <c:pt idx="0">
                  <c:v>20542</c:v>
                </c:pt>
                <c:pt idx="1">
                  <c:v>34195</c:v>
                </c:pt>
                <c:pt idx="2">
                  <c:v>33568</c:v>
                </c:pt>
                <c:pt idx="3">
                  <c:v>44323</c:v>
                </c:pt>
                <c:pt idx="4">
                  <c:v>51651</c:v>
                </c:pt>
                <c:pt idx="5">
                  <c:v>55177</c:v>
                </c:pt>
                <c:pt idx="6">
                  <c:v>64880</c:v>
                </c:pt>
                <c:pt idx="7">
                  <c:v>70881</c:v>
                </c:pt>
                <c:pt idx="8">
                  <c:v>58562</c:v>
                </c:pt>
                <c:pt idx="9">
                  <c:v>60009</c:v>
                </c:pt>
                <c:pt idx="10">
                  <c:v>48016</c:v>
                </c:pt>
                <c:pt idx="11">
                  <c:v>52302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3A7-48F8-94A4-F107DE571EF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pernoctaciones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962-4665-B0B7-1BAC19D2C6B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962-4665-B0B7-1BAC19D2C6B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962-4665-B0B7-1BAC19D2C6B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962-4665-B0B7-1BAC19D2C6B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962-4665-B0B7-1BAC19D2C6B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962-4665-B0B7-1BAC19D2C6B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962-4665-B0B7-1BAC19D2C6B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962-4665-B0B7-1BAC19D2C6B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962-4665-B0B7-1BAC19D2C6B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962-4665-B0B7-1BAC19D2C6B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962-4665-B0B7-1BAC19D2C6B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962-4665-B0B7-1BAC19D2C6B7}"/>
              </c:ext>
            </c:extLst>
          </c:dPt>
          <c:dLbls>
            <c:dLbl>
              <c:idx val="0"/>
              <c:layout>
                <c:manualLayout>
                  <c:x val="-1.5389900710904351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62-4665-B0B7-1BAC19D2C6B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962-4665-B0B7-1BAC19D2C6B7}"/>
                </c:ext>
              </c:extLst>
            </c:dLbl>
            <c:dLbl>
              <c:idx val="2"/>
              <c:layout>
                <c:manualLayout>
                  <c:x val="1.1542425533178193E-2"/>
                  <c:y val="1.00478446186539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2-4665-B0B7-1BAC19D2C6B7}"/>
                </c:ext>
              </c:extLst>
            </c:dLbl>
            <c:dLbl>
              <c:idx val="3"/>
              <c:layout>
                <c:manualLayout>
                  <c:x val="7.3366656937147307E-2"/>
                  <c:y val="-6.85644255907270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62-4665-B0B7-1BAC19D2C6B7}"/>
                </c:ext>
              </c:extLst>
            </c:dLbl>
            <c:dLbl>
              <c:idx val="4"/>
              <c:layout>
                <c:manualLayout>
                  <c:x val="7.7228059933837851E-3"/>
                  <c:y val="-3.085399151582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2-4665-B0B7-1BAC19D2C6B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7962-4665-B0B7-1BAC19D2C6B7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7962-4665-B0B7-1BAC19D2C6B7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7962-4665-B0B7-1BAC19D2C6B7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7962-4665-B0B7-1BAC19D2C6B7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7962-4665-B0B7-1BAC19D2C6B7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7962-4665-B0B7-1BAC19D2C6B7}"/>
                </c:ext>
              </c:extLst>
            </c:dLbl>
            <c:dLbl>
              <c:idx val="11"/>
              <c:layout>
                <c:manualLayout>
                  <c:x val="1.158420899007582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62-4665-B0B7-1BAC19D2C6B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ANUAL!$B$1652:$M$1652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ANUAL!$B$1658:$M$1658</c:f>
              <c:numCache>
                <c:formatCode>#,##0</c:formatCode>
                <c:ptCount val="12"/>
                <c:pt idx="0">
                  <c:v>34126</c:v>
                </c:pt>
                <c:pt idx="1">
                  <c:v>42686</c:v>
                </c:pt>
                <c:pt idx="2">
                  <c:v>44102</c:v>
                </c:pt>
                <c:pt idx="3">
                  <c:v>62531</c:v>
                </c:pt>
                <c:pt idx="4">
                  <c:v>53339</c:v>
                </c:pt>
                <c:pt idx="5">
                  <c:v>55073</c:v>
                </c:pt>
                <c:pt idx="6">
                  <c:v>70962</c:v>
                </c:pt>
                <c:pt idx="7">
                  <c:v>126926</c:v>
                </c:pt>
                <c:pt idx="8">
                  <c:v>69933</c:v>
                </c:pt>
                <c:pt idx="9">
                  <c:v>55085</c:v>
                </c:pt>
                <c:pt idx="10">
                  <c:v>47001</c:v>
                </c:pt>
                <c:pt idx="11">
                  <c:v>61051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962-4665-B0B7-1BAC19D2C6B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C0A-4178-B03E-9B5272CA4C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C0A-4178-B03E-9B5272CA4C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C0A-4178-B03E-9B5272CA4C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C0A-4178-B03E-9B5272CA4C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C0A-4178-B03E-9B5272CA4C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C0A-4178-B03E-9B5272CA4CD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C0A-4178-B03E-9B5272CA4CD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C0A-4178-B03E-9B5272CA4CD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C0A-4178-B03E-9B5272CA4CD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FC0A-4178-B03E-9B5272CA4CD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FC0A-4178-B03E-9B5272CA4CD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FC0A-4178-B03E-9B5272CA4CD3}"/>
              </c:ext>
            </c:extLst>
          </c:dPt>
          <c:dLbls>
            <c:dLbl>
              <c:idx val="0"/>
              <c:layout>
                <c:manualLayout>
                  <c:x val="-1.1566265060240964E-2"/>
                  <c:y val="-1.5350696390388935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0A-4178-B03E-9B5272CA4CD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C0A-4178-B03E-9B5272CA4CD3}"/>
                </c:ext>
              </c:extLst>
            </c:dLbl>
            <c:dLbl>
              <c:idx val="2"/>
              <c:layout>
                <c:manualLayout>
                  <c:x val="1.3493975903614458E-2"/>
                  <c:y val="3.6447303670126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0A-4178-B03E-9B5272CA4CD3}"/>
                </c:ext>
              </c:extLst>
            </c:dLbl>
            <c:dLbl>
              <c:idx val="3"/>
              <c:layout>
                <c:manualLayout>
                  <c:x val="2.3174410706212723E-2"/>
                  <c:y val="5.82797617521178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0A-4178-B03E-9B5272CA4CD3}"/>
                </c:ext>
              </c:extLst>
            </c:dLbl>
            <c:dLbl>
              <c:idx val="4"/>
              <c:layout>
                <c:manualLayout>
                  <c:x val="1.5449607137475126E-2"/>
                  <c:y val="-3.42822127953635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A-4178-B03E-9B5272CA4CD3}"/>
                </c:ext>
              </c:extLst>
            </c:dLbl>
            <c:dLbl>
              <c:idx val="5"/>
              <c:layout>
                <c:manualLayout>
                  <c:x val="-1.9312008921843996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0A-4178-B03E-9B5272CA4CD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FC0A-4178-B03E-9B5272CA4CD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FC0A-4178-B03E-9B5272CA4CD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FC0A-4178-B03E-9B5272CA4CD3}"/>
                </c:ext>
              </c:extLst>
            </c:dLbl>
            <c:dLbl>
              <c:idx val="9"/>
              <c:layout>
                <c:manualLayout>
                  <c:x val="0"/>
                  <c:y val="4.45668766339725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0A-4178-B03E-9B5272CA4CD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FC0A-4178-B03E-9B5272CA4CD3}"/>
                </c:ext>
              </c:extLst>
            </c:dLbl>
            <c:dLbl>
              <c:idx val="11"/>
              <c:layout>
                <c:manualLayout>
                  <c:x val="1.3518406245290797E-2"/>
                  <c:y val="-3.1424998704816599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0A-4178-B03E-9B5272CA4CD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ANUAL!$B$1652:$M$1652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ANUAL!$B$1655:$M$1655</c:f>
              <c:numCache>
                <c:formatCode>#,##0</c:formatCode>
                <c:ptCount val="12"/>
                <c:pt idx="0">
                  <c:v>16550</c:v>
                </c:pt>
                <c:pt idx="1">
                  <c:v>22407</c:v>
                </c:pt>
                <c:pt idx="2">
                  <c:v>20450</c:v>
                </c:pt>
                <c:pt idx="3">
                  <c:v>31715</c:v>
                </c:pt>
                <c:pt idx="4">
                  <c:v>25570</c:v>
                </c:pt>
                <c:pt idx="5">
                  <c:v>28604</c:v>
                </c:pt>
                <c:pt idx="6">
                  <c:v>31432</c:v>
                </c:pt>
                <c:pt idx="7">
                  <c:v>67957</c:v>
                </c:pt>
                <c:pt idx="8">
                  <c:v>29976</c:v>
                </c:pt>
                <c:pt idx="9">
                  <c:v>29395</c:v>
                </c:pt>
                <c:pt idx="10">
                  <c:v>22148</c:v>
                </c:pt>
                <c:pt idx="11">
                  <c:v>28212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C0A-4178-B03E-9B5272CA4CD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viajeros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3"/>
          <c:order val="0"/>
          <c:tx>
            <c:strRef>
              <c:f>ANUAL!$A$1712</c:f>
              <c:strCache>
                <c:ptCount val="1"/>
                <c:pt idx="0">
                  <c:v>NÚMERO DE VIAJEROS</c:v>
                </c:pt>
              </c:strCache>
            </c:strRef>
          </c:tx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5E1A-479B-8AE2-FCFCC3B1B4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5E1A-479B-8AE2-FCFCC3B1B49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5E1A-479B-8AE2-FCFCC3B1B49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5E1A-479B-8AE2-FCFCC3B1B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(ANUAL!$C$1711,ANUAL!$E$1711)</c:f>
              <c:strCache>
                <c:ptCount val="2"/>
                <c:pt idx="0">
                  <c:v>ESPAÑOLES</c:v>
                </c:pt>
                <c:pt idx="1">
                  <c:v>EXTRANJEROS</c:v>
                </c:pt>
              </c:strCache>
            </c:strRef>
          </c:cat>
          <c:val>
            <c:numRef>
              <c:f>(ANUAL!$C$1712,ANUAL!$E$1712)</c:f>
              <c:numCache>
                <c:formatCode>#,##0</c:formatCode>
                <c:ptCount val="2"/>
                <c:pt idx="0">
                  <c:v>6746526</c:v>
                </c:pt>
                <c:pt idx="1">
                  <c:v>2291802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E1A-479B-8AE2-FCFCC3B1B49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6019857852129"/>
          <c:y val="0.1208625499995173"/>
          <c:w val="0.86164523632631507"/>
          <c:h val="0.785937706152474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ANUAL!$A$1330</c:f>
              <c:strCache>
                <c:ptCount val="1"/>
                <c:pt idx="0">
                  <c:v>TOTAL VIAJEROS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ANUAL!$B$1327:$J$1327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ANUAL!$B$1330:$J$1330</c:f>
              <c:numCache>
                <c:formatCode>#,##0</c:formatCode>
                <c:ptCount val="9"/>
                <c:pt idx="0">
                  <c:v>2620</c:v>
                </c:pt>
                <c:pt idx="1">
                  <c:v>37341</c:v>
                </c:pt>
                <c:pt idx="2">
                  <c:v>46030</c:v>
                </c:pt>
                <c:pt idx="3">
                  <c:v>3484</c:v>
                </c:pt>
                <c:pt idx="4">
                  <c:v>14363</c:v>
                </c:pt>
                <c:pt idx="5">
                  <c:v>19720</c:v>
                </c:pt>
                <c:pt idx="6">
                  <c:v>7914</c:v>
                </c:pt>
                <c:pt idx="7">
                  <c:v>12099</c:v>
                </c:pt>
                <c:pt idx="8">
                  <c:v>5345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BE-46D4-A9E8-4538C593BED9}"/>
            </c:ext>
          </c:extLst>
        </c:ser>
        <c:ser>
          <c:idx val="1"/>
          <c:order val="1"/>
          <c:tx>
            <c:strRef>
              <c:f>ANUAL!$A$1333</c:f>
              <c:strCache>
                <c:ptCount val="1"/>
                <c:pt idx="0">
                  <c:v>TOTAL PERNOCTAC.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ANUAL!$B$1327:$J$1327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ANUAL!$B$1333:$J$1333</c:f>
              <c:numCache>
                <c:formatCode>#,##0</c:formatCode>
                <c:ptCount val="9"/>
                <c:pt idx="0">
                  <c:v>4196</c:v>
                </c:pt>
                <c:pt idx="1">
                  <c:v>58857</c:v>
                </c:pt>
                <c:pt idx="2">
                  <c:v>62739</c:v>
                </c:pt>
                <c:pt idx="3">
                  <c:v>7150</c:v>
                </c:pt>
                <c:pt idx="4">
                  <c:v>23939</c:v>
                </c:pt>
                <c:pt idx="5">
                  <c:v>31624</c:v>
                </c:pt>
                <c:pt idx="6">
                  <c:v>11960</c:v>
                </c:pt>
                <c:pt idx="7">
                  <c:v>35481</c:v>
                </c:pt>
                <c:pt idx="8">
                  <c:v>9465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BE-46D4-A9E8-4538C593B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3850096"/>
        <c:axId val="323850488"/>
      </c:barChart>
      <c:catAx>
        <c:axId val="323850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3850488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096"/>
        <c:crosses val="autoZero"/>
        <c:crossBetween val="between"/>
        <c:minorUnit val="4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pernoctaciones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526958896016538"/>
          <c:y val="0.21782706310628158"/>
          <c:w val="0.36636131132580391"/>
          <c:h val="0.67448062485284166"/>
        </c:manualLayout>
      </c:layout>
      <c:pieChart>
        <c:varyColors val="1"/>
        <c:ser>
          <c:idx val="3"/>
          <c:order val="0"/>
          <c:tx>
            <c:strRef>
              <c:f>ANUAL!$A$1713</c:f>
              <c:strCache>
                <c:ptCount val="1"/>
                <c:pt idx="0">
                  <c:v>NÚMERO DE PERNOCTACIONES</c:v>
                </c:pt>
              </c:strCache>
            </c:strRef>
          </c:tx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5E4-4EA7-8168-DD1CC8DF54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5E4-4EA7-8168-DD1CC8DF54F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E5E4-4EA7-8168-DD1CC8DF54F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E5E4-4EA7-8168-DD1CC8DF5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ANUAL!$C$1711:$F$1711</c15:sqref>
                  </c15:fullRef>
                </c:ext>
              </c:extLst>
              <c:f>(ANUAL!$C$1711,ANUAL!$E$1711)</c:f>
              <c:strCache>
                <c:ptCount val="2"/>
                <c:pt idx="0">
                  <c:v>ESPAÑOLES</c:v>
                </c:pt>
                <c:pt idx="1">
                  <c:v>EXTRANJEROS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ANUAL!$C$1713:$F$1713</c15:sqref>
                  </c15:fullRef>
                </c:ext>
              </c:extLst>
              <c:f>(ANUAL!$C$1713,ANUAL!$E$1713)</c:f>
              <c:numCache>
                <c:formatCode>#,##0</c:formatCode>
                <c:ptCount val="2"/>
                <c:pt idx="0">
                  <c:v>11364642</c:v>
                </c:pt>
                <c:pt idx="1">
                  <c:v>3361128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ANUAL!$D$1713</c15:sqref>
                  <c15:spPr xmlns:c15="http://schemas.microsoft.com/office/drawing/2012/chart">
                    <a:solidFill>
                      <a:schemeClr val="accent2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100" b="1" i="0" u="none" strike="noStrike" kern="1200" spc="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xmlns:c16="http://schemas.microsoft.com/office/drawing/2014/chart" uri="{C3380CC4-5D6E-409C-BE32-E72D297353CC}">
                        <c16:uniqueId val="{00000005-94EA-4A85-97AA-78B165EB961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E5E4-4EA7-8168-DD1CC8DF54F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6019857852129"/>
          <c:y val="0.1208625499995173"/>
          <c:w val="0.86164523632631507"/>
          <c:h val="0.785937706152474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ANUAL!$A$1400</c:f>
              <c:strCache>
                <c:ptCount val="1"/>
                <c:pt idx="0">
                  <c:v>TOTAL VIAJEROS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ANUAL!$B$1397:$J$1397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ANUAL!$B$1400:$J$1400</c:f>
              <c:numCache>
                <c:formatCode>#,##0</c:formatCode>
                <c:ptCount val="9"/>
                <c:pt idx="0">
                  <c:v>57830</c:v>
                </c:pt>
                <c:pt idx="1">
                  <c:v>73699</c:v>
                </c:pt>
                <c:pt idx="2">
                  <c:v>75872</c:v>
                </c:pt>
                <c:pt idx="3">
                  <c:v>10813</c:v>
                </c:pt>
                <c:pt idx="4">
                  <c:v>94997</c:v>
                </c:pt>
                <c:pt idx="5">
                  <c:v>21315</c:v>
                </c:pt>
                <c:pt idx="6">
                  <c:v>48630</c:v>
                </c:pt>
                <c:pt idx="7">
                  <c:v>36366</c:v>
                </c:pt>
                <c:pt idx="8">
                  <c:v>11653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0-4C33-ABA3-3B9A94E469B6}"/>
            </c:ext>
          </c:extLst>
        </c:ser>
        <c:ser>
          <c:idx val="1"/>
          <c:order val="1"/>
          <c:tx>
            <c:strRef>
              <c:f>ANUAL!$A$1403</c:f>
              <c:strCache>
                <c:ptCount val="1"/>
                <c:pt idx="0">
                  <c:v>TOTAL PERNOCTAC.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ANUAL!$B$1397:$J$1397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ANUAL!$B$1403:$J$1403</c:f>
              <c:numCache>
                <c:formatCode>#,##0</c:formatCode>
                <c:ptCount val="9"/>
                <c:pt idx="0">
                  <c:v>107400</c:v>
                </c:pt>
                <c:pt idx="1">
                  <c:v>142750</c:v>
                </c:pt>
                <c:pt idx="2">
                  <c:v>166926</c:v>
                </c:pt>
                <c:pt idx="3">
                  <c:v>20818</c:v>
                </c:pt>
                <c:pt idx="4">
                  <c:v>178235</c:v>
                </c:pt>
                <c:pt idx="5">
                  <c:v>42287</c:v>
                </c:pt>
                <c:pt idx="6">
                  <c:v>117585</c:v>
                </c:pt>
                <c:pt idx="7">
                  <c:v>67361</c:v>
                </c:pt>
                <c:pt idx="8">
                  <c:v>19982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10-4C33-ABA3-3B9A94E46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3850096"/>
        <c:axId val="323850488"/>
      </c:barChart>
      <c:catAx>
        <c:axId val="323850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3850488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6019857852129"/>
          <c:y val="0.1208625499995173"/>
          <c:w val="0.86164523632631507"/>
          <c:h val="0.785937706152474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ANUAL!$A$1470</c:f>
              <c:strCache>
                <c:ptCount val="1"/>
                <c:pt idx="0">
                  <c:v>Nº DE VIAJEROS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ANUAL!$B$1467:$J$1467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ANUAL!$B$1470:$J$1470</c:f>
              <c:numCache>
                <c:formatCode>#,##0</c:formatCode>
                <c:ptCount val="9"/>
                <c:pt idx="0">
                  <c:v>121218</c:v>
                </c:pt>
                <c:pt idx="1">
                  <c:v>188694</c:v>
                </c:pt>
                <c:pt idx="2">
                  <c:v>118455</c:v>
                </c:pt>
                <c:pt idx="3">
                  <c:v>55797</c:v>
                </c:pt>
                <c:pt idx="4">
                  <c:v>89857</c:v>
                </c:pt>
                <c:pt idx="5">
                  <c:v>152669</c:v>
                </c:pt>
                <c:pt idx="6">
                  <c:v>92952</c:v>
                </c:pt>
                <c:pt idx="7">
                  <c:v>90745</c:v>
                </c:pt>
                <c:pt idx="8">
                  <c:v>82147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97-42F7-B35C-407442A4E4AD}"/>
            </c:ext>
          </c:extLst>
        </c:ser>
        <c:ser>
          <c:idx val="1"/>
          <c:order val="1"/>
          <c:tx>
            <c:strRef>
              <c:f>ANUAL!$A$1473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ANUAL!$B$1467:$J$1467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ANUAL!$B$1473:$J$1473</c:f>
              <c:numCache>
                <c:formatCode>#,##0</c:formatCode>
                <c:ptCount val="9"/>
                <c:pt idx="0">
                  <c:v>247649</c:v>
                </c:pt>
                <c:pt idx="1">
                  <c:v>308256</c:v>
                </c:pt>
                <c:pt idx="2">
                  <c:v>225991</c:v>
                </c:pt>
                <c:pt idx="3">
                  <c:v>124318</c:v>
                </c:pt>
                <c:pt idx="4">
                  <c:v>179400</c:v>
                </c:pt>
                <c:pt idx="5">
                  <c:v>281953</c:v>
                </c:pt>
                <c:pt idx="6">
                  <c:v>187915</c:v>
                </c:pt>
                <c:pt idx="7">
                  <c:v>149251</c:v>
                </c:pt>
                <c:pt idx="8">
                  <c:v>145651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97-42F7-B35C-407442A4E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3850096"/>
        <c:axId val="323850488"/>
      </c:barChart>
      <c:catAx>
        <c:axId val="323850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3850488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096"/>
        <c:crosses val="autoZero"/>
        <c:crossBetween val="between"/>
        <c:minorUnit val="4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6019857852129"/>
          <c:y val="0.1208625499995173"/>
          <c:w val="0.86164523632631507"/>
          <c:h val="0.785937706152474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ANUAL!$A$1540</c:f>
              <c:strCache>
                <c:ptCount val="1"/>
                <c:pt idx="0">
                  <c:v>Nº DE VIAJEROS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ANUAL!$B$1537:$J$1537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ANUAL!$B$1540:$J$1540</c:f>
              <c:numCache>
                <c:formatCode>#,##0</c:formatCode>
                <c:ptCount val="9"/>
                <c:pt idx="0">
                  <c:v>18177</c:v>
                </c:pt>
                <c:pt idx="1">
                  <c:v>121043</c:v>
                </c:pt>
                <c:pt idx="2">
                  <c:v>213245</c:v>
                </c:pt>
                <c:pt idx="3">
                  <c:v>60985</c:v>
                </c:pt>
                <c:pt idx="4">
                  <c:v>13903</c:v>
                </c:pt>
                <c:pt idx="5">
                  <c:v>33659</c:v>
                </c:pt>
                <c:pt idx="6">
                  <c:v>11254</c:v>
                </c:pt>
                <c:pt idx="7">
                  <c:v>28093</c:v>
                </c:pt>
                <c:pt idx="8">
                  <c:v>5510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1-42D2-A19F-C915DC452D8B}"/>
            </c:ext>
          </c:extLst>
        </c:ser>
        <c:ser>
          <c:idx val="1"/>
          <c:order val="1"/>
          <c:tx>
            <c:strRef>
              <c:f>ANUAL!$A$1543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ANUAL!$B$1537:$J$1537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ANUAL!$B$1543:$J$1543</c:f>
              <c:numCache>
                <c:formatCode>#,##0</c:formatCode>
                <c:ptCount val="9"/>
                <c:pt idx="0">
                  <c:v>35973</c:v>
                </c:pt>
                <c:pt idx="1">
                  <c:v>194307</c:v>
                </c:pt>
                <c:pt idx="2">
                  <c:v>278142</c:v>
                </c:pt>
                <c:pt idx="3">
                  <c:v>69755</c:v>
                </c:pt>
                <c:pt idx="4">
                  <c:v>19714</c:v>
                </c:pt>
                <c:pt idx="5">
                  <c:v>67562</c:v>
                </c:pt>
                <c:pt idx="6">
                  <c:v>22312</c:v>
                </c:pt>
                <c:pt idx="7">
                  <c:v>60751</c:v>
                </c:pt>
                <c:pt idx="8">
                  <c:v>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E1-42D2-A19F-C915DC452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3850096"/>
        <c:axId val="323850488"/>
      </c:barChart>
      <c:catAx>
        <c:axId val="323850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3850488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096"/>
        <c:crosses val="autoZero"/>
        <c:crossBetween val="between"/>
        <c:minorUnit val="4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6019857852129"/>
          <c:y val="0.1208625499995173"/>
          <c:w val="0.86164523632631507"/>
          <c:h val="0.785937706152474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ANUAL!$A$1610</c:f>
              <c:strCache>
                <c:ptCount val="1"/>
                <c:pt idx="0">
                  <c:v>Nº DE VIAJEROS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ANUAL!$B$1607:$J$1607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ANUAL!$B$1610:$J$1610</c:f>
              <c:numCache>
                <c:formatCode>#,##0</c:formatCode>
                <c:ptCount val="9"/>
                <c:pt idx="0">
                  <c:v>113279</c:v>
                </c:pt>
                <c:pt idx="1">
                  <c:v>102458</c:v>
                </c:pt>
                <c:pt idx="2">
                  <c:v>80521</c:v>
                </c:pt>
                <c:pt idx="3">
                  <c:v>15433</c:v>
                </c:pt>
                <c:pt idx="4">
                  <c:v>81280</c:v>
                </c:pt>
                <c:pt idx="5">
                  <c:v>94432</c:v>
                </c:pt>
                <c:pt idx="6">
                  <c:v>23703</c:v>
                </c:pt>
                <c:pt idx="7">
                  <c:v>50226</c:v>
                </c:pt>
                <c:pt idx="8">
                  <c:v>32774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63-4674-A012-112CCEA21527}"/>
            </c:ext>
          </c:extLst>
        </c:ser>
        <c:ser>
          <c:idx val="1"/>
          <c:order val="1"/>
          <c:tx>
            <c:strRef>
              <c:f>ANUAL!$A$1613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ANUAL!$B$1607:$J$1607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ANUAL!$B$1613:$J$1613</c:f>
              <c:numCache>
                <c:formatCode>#,##0</c:formatCode>
                <c:ptCount val="9"/>
                <c:pt idx="0">
                  <c:v>210796</c:v>
                </c:pt>
                <c:pt idx="1">
                  <c:v>188617</c:v>
                </c:pt>
                <c:pt idx="2">
                  <c:v>172645</c:v>
                </c:pt>
                <c:pt idx="3">
                  <c:v>33055</c:v>
                </c:pt>
                <c:pt idx="4">
                  <c:v>193815</c:v>
                </c:pt>
                <c:pt idx="5">
                  <c:v>205696</c:v>
                </c:pt>
                <c:pt idx="6">
                  <c:v>59800</c:v>
                </c:pt>
                <c:pt idx="7">
                  <c:v>130442</c:v>
                </c:pt>
                <c:pt idx="8">
                  <c:v>70558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63-4674-A012-112CCEA21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3850096"/>
        <c:axId val="323850488"/>
      </c:barChart>
      <c:catAx>
        <c:axId val="323850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3850488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096"/>
        <c:crosses val="autoZero"/>
        <c:crossBetween val="between"/>
        <c:minorUnit val="4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42799</c:v>
              </c:pt>
              <c:pt idx="1">
                <c:v>45175</c:v>
              </c:pt>
              <c:pt idx="2">
                <c:v>66951</c:v>
              </c:pt>
              <c:pt idx="3">
                <c:v>93319</c:v>
              </c:pt>
              <c:pt idx="4">
                <c:v>95017</c:v>
              </c:pt>
              <c:pt idx="5">
                <c:v>94817</c:v>
              </c:pt>
              <c:pt idx="6">
                <c:v>118525</c:v>
              </c:pt>
              <c:pt idx="7">
                <c:v>167484</c:v>
              </c:pt>
              <c:pt idx="8">
                <c:v>106380</c:v>
              </c:pt>
              <c:pt idx="9">
                <c:v>102695</c:v>
              </c:pt>
              <c:pt idx="10">
                <c:v>60494</c:v>
              </c:pt>
              <c:pt idx="11">
                <c:v>59134</c:v>
              </c:pt>
            </c:numLit>
          </c:val>
          <c:extLst>
            <c:ext xmlns:c16="http://schemas.microsoft.com/office/drawing/2014/chart" uri="{C3380CC4-5D6E-409C-BE32-E72D297353CC}">
              <c16:uniqueId val="{00000000-69FB-479C-A907-30075D130625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68963</c:v>
              </c:pt>
              <c:pt idx="1">
                <c:v>70071</c:v>
              </c:pt>
              <c:pt idx="2">
                <c:v>103589</c:v>
              </c:pt>
              <c:pt idx="3">
                <c:v>150311</c:v>
              </c:pt>
              <c:pt idx="4">
                <c:v>146522</c:v>
              </c:pt>
              <c:pt idx="5">
                <c:v>152163</c:v>
              </c:pt>
              <c:pt idx="6">
                <c:v>194526</c:v>
              </c:pt>
              <c:pt idx="7">
                <c:v>284281</c:v>
              </c:pt>
              <c:pt idx="8">
                <c:v>162284</c:v>
              </c:pt>
              <c:pt idx="9">
                <c:v>163487</c:v>
              </c:pt>
              <c:pt idx="10">
                <c:v>98160</c:v>
              </c:pt>
              <c:pt idx="11">
                <c:v>96255</c:v>
              </c:pt>
            </c:numLit>
          </c:val>
          <c:extLst>
            <c:ext xmlns:c16="http://schemas.microsoft.com/office/drawing/2014/chart" uri="{C3380CC4-5D6E-409C-BE32-E72D297353CC}">
              <c16:uniqueId val="{00000001-69FB-479C-A907-30075D130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548408"/>
        <c:axId val="306548800"/>
      </c:barChart>
      <c:catAx>
        <c:axId val="306548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5488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6548800"/>
        <c:scaling>
          <c:orientation val="minMax"/>
          <c:max val="3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548408"/>
        <c:crosses val="autoZero"/>
        <c:crossBetween val="between"/>
        <c:majorUnit val="5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6019857852129"/>
          <c:y val="0.1208625499995173"/>
          <c:w val="0.86164523632631507"/>
          <c:h val="0.785937706152474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ANUAL!$A$1679</c:f>
              <c:strCache>
                <c:ptCount val="1"/>
                <c:pt idx="0">
                  <c:v>Nº DE VIAJEROS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ANUAL!$B$1676:$J$1676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ANUAL!$B$1679:$J$1679</c:f>
              <c:numCache>
                <c:formatCode>#,##0</c:formatCode>
                <c:ptCount val="9"/>
                <c:pt idx="0">
                  <c:v>48439</c:v>
                </c:pt>
                <c:pt idx="1">
                  <c:v>47809</c:v>
                </c:pt>
                <c:pt idx="2">
                  <c:v>34092</c:v>
                </c:pt>
                <c:pt idx="3">
                  <c:v>10192</c:v>
                </c:pt>
                <c:pt idx="4">
                  <c:v>117810</c:v>
                </c:pt>
                <c:pt idx="5">
                  <c:v>33954</c:v>
                </c:pt>
                <c:pt idx="6">
                  <c:v>16954</c:v>
                </c:pt>
                <c:pt idx="7">
                  <c:v>28528</c:v>
                </c:pt>
                <c:pt idx="8">
                  <c:v>16638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2-4AE5-A22B-5A41D6F686A3}"/>
            </c:ext>
          </c:extLst>
        </c:ser>
        <c:ser>
          <c:idx val="1"/>
          <c:order val="1"/>
          <c:tx>
            <c:strRef>
              <c:f>ANUAL!$A$1682</c:f>
              <c:strCache>
                <c:ptCount val="1"/>
                <c:pt idx="0">
                  <c:v>Nº DE PERNOCTAC.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ANUAL!$B$1676:$J$1676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ANUAL!$B$1682:$J$1682</c:f>
              <c:numCache>
                <c:formatCode>#,##0</c:formatCode>
                <c:ptCount val="9"/>
                <c:pt idx="0">
                  <c:v>80455</c:v>
                </c:pt>
                <c:pt idx="1">
                  <c:v>102300</c:v>
                </c:pt>
                <c:pt idx="2">
                  <c:v>78455</c:v>
                </c:pt>
                <c:pt idx="3">
                  <c:v>28549</c:v>
                </c:pt>
                <c:pt idx="4">
                  <c:v>227369</c:v>
                </c:pt>
                <c:pt idx="5">
                  <c:v>86428</c:v>
                </c:pt>
                <c:pt idx="6">
                  <c:v>43443</c:v>
                </c:pt>
                <c:pt idx="7">
                  <c:v>41149</c:v>
                </c:pt>
                <c:pt idx="8">
                  <c:v>34667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72-4AE5-A22B-5A41D6F68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3850096"/>
        <c:axId val="323850488"/>
      </c:barChart>
      <c:catAx>
        <c:axId val="323850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3850488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3850096"/>
        <c:crosses val="autoZero"/>
        <c:crossBetween val="between"/>
        <c:minorUnit val="4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39717813847715E-2"/>
          <c:y val="0.15553827288631919"/>
          <c:w val="0.94425610826385509"/>
          <c:h val="0.6960623786160031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ANUAL!$A$1754</c:f>
              <c:strCache>
                <c:ptCount val="1"/>
                <c:pt idx="0">
                  <c:v>VIAJEROS ESPAÑOLES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ANUAL!$B$1753:$J$1753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ANUAL!$B$1754:$J$1754</c:f>
              <c:numCache>
                <c:formatCode>#,##0</c:formatCode>
                <c:ptCount val="9"/>
                <c:pt idx="0">
                  <c:v>790125</c:v>
                </c:pt>
                <c:pt idx="1">
                  <c:v>1035888</c:v>
                </c:pt>
                <c:pt idx="2">
                  <c:v>1072869</c:v>
                </c:pt>
                <c:pt idx="3">
                  <c:v>350025</c:v>
                </c:pt>
                <c:pt idx="4">
                  <c:v>1040816</c:v>
                </c:pt>
                <c:pt idx="5">
                  <c:v>872405</c:v>
                </c:pt>
                <c:pt idx="6">
                  <c:v>438552</c:v>
                </c:pt>
                <c:pt idx="7">
                  <c:v>796605</c:v>
                </c:pt>
                <c:pt idx="8">
                  <c:v>349241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2-42E6-9BDB-4D6E7C12F3E1}"/>
            </c:ext>
          </c:extLst>
        </c:ser>
        <c:ser>
          <c:idx val="1"/>
          <c:order val="1"/>
          <c:tx>
            <c:strRef>
              <c:f>ANUAL!$A$1755</c:f>
              <c:strCache>
                <c:ptCount val="1"/>
                <c:pt idx="0">
                  <c:v>VIAJEROS EXTRANJER.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ANUAL!$B$1753:$J$1753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ANUAL!$B$1755:$J$1755</c:f>
              <c:numCache>
                <c:formatCode>#,##0</c:formatCode>
                <c:ptCount val="9"/>
                <c:pt idx="0">
                  <c:v>96118</c:v>
                </c:pt>
                <c:pt idx="1">
                  <c:v>617092</c:v>
                </c:pt>
                <c:pt idx="2">
                  <c:v>422775</c:v>
                </c:pt>
                <c:pt idx="3">
                  <c:v>122634</c:v>
                </c:pt>
                <c:pt idx="4">
                  <c:v>554588</c:v>
                </c:pt>
                <c:pt idx="5">
                  <c:v>144239</c:v>
                </c:pt>
                <c:pt idx="6">
                  <c:v>44516</c:v>
                </c:pt>
                <c:pt idx="7">
                  <c:v>240404</c:v>
                </c:pt>
                <c:pt idx="8">
                  <c:v>49436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2-42E6-9BDB-4D6E7C12F3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29358208"/>
        <c:axId val="329358600"/>
      </c:barChart>
      <c:catAx>
        <c:axId val="32935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58600"/>
        <c:crosses val="autoZero"/>
        <c:auto val="1"/>
        <c:lblAlgn val="ctr"/>
        <c:lblOffset val="100"/>
        <c:noMultiLvlLbl val="0"/>
      </c:catAx>
      <c:valAx>
        <c:axId val="329358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5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ESTABLECIMIENTOS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8BC-4248-BB7B-BB34567655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8BC-4248-BB7B-BB34567655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8BC-4248-BB7B-BB34567655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8BC-4248-BB7B-BB34567655D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8BC-4248-BB7B-BB34567655D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8BC-4248-BB7B-BB34567655D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8BC-4248-BB7B-BB34567655D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8BC-4248-BB7B-BB34567655D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8BC-4248-BB7B-BB34567655D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8BC-4248-BB7B-BB34567655D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8BC-4248-BB7B-BB34567655D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8BC-4248-BB7B-BB34567655D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8BC-4248-BB7B-BB34567655D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8BC-4248-BB7B-BB34567655D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8BC-4248-BB7B-BB34567655D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48BC-4248-BB7B-BB34567655D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48BC-4248-BB7B-BB34567655D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8BC-4248-BB7B-BB34567655DD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8BC-4248-BB7B-BB34567655DD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8BC-4248-BB7B-BB34567655DD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48BC-4248-BB7B-BB34567655DD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48BC-4248-BB7B-BB34567655DD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48BC-4248-BB7B-BB34567655DD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48BC-4248-BB7B-BB34567655D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ANUAL!$A$1912:$A$1920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ANUAL!$E$1912:$E$1920</c:f>
              <c:numCache>
                <c:formatCode>#,##0</c:formatCode>
                <c:ptCount val="9"/>
                <c:pt idx="0">
                  <c:v>2357</c:v>
                </c:pt>
                <c:pt idx="1">
                  <c:v>1711</c:v>
                </c:pt>
                <c:pt idx="2">
                  <c:v>2344</c:v>
                </c:pt>
                <c:pt idx="3">
                  <c:v>564</c:v>
                </c:pt>
                <c:pt idx="4">
                  <c:v>1690</c:v>
                </c:pt>
                <c:pt idx="5">
                  <c:v>1298</c:v>
                </c:pt>
                <c:pt idx="6">
                  <c:v>934</c:v>
                </c:pt>
                <c:pt idx="7">
                  <c:v>844</c:v>
                </c:pt>
                <c:pt idx="8">
                  <c:v>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8BC-4248-BB7B-BB34567655D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A6E-4B3E-832F-C0F1C202CE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A6E-4B3E-832F-C0F1C202CE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A6E-4B3E-832F-C0F1C202CE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A6E-4B3E-832F-C0F1C202CE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A6E-4B3E-832F-C0F1C202CEC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A6E-4B3E-832F-C0F1C202CEC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A6E-4B3E-832F-C0F1C202CEC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A6E-4B3E-832F-C0F1C202CEC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A6E-4B3E-832F-C0F1C202CEC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A6E-4B3E-832F-C0F1C202CECB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5A6E-4B3E-832F-C0F1C202CECB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5A6E-4B3E-832F-C0F1C202CEC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A6E-4B3E-832F-C0F1C202CEC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6E-4B3E-832F-C0F1C202CEC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5A6E-4B3E-832F-C0F1C202CEC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5A6E-4B3E-832F-C0F1C202CEC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5A6E-4B3E-832F-C0F1C202CEC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5A6E-4B3E-832F-C0F1C202CECB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5A6E-4B3E-832F-C0F1C202CECB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5A6E-4B3E-832F-C0F1C202CECB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5A6E-4B3E-832F-C0F1C202CECB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5A6E-4B3E-832F-C0F1C202CECB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5A6E-4B3E-832F-C0F1C202CECB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5A6E-4B3E-832F-C0F1C202CEC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ANUAL!$A$1938:$A$1946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ANUAL!$E$1938:$E$1946</c:f>
              <c:numCache>
                <c:formatCode>#,##0</c:formatCode>
                <c:ptCount val="9"/>
                <c:pt idx="0">
                  <c:v>30043</c:v>
                </c:pt>
                <c:pt idx="1">
                  <c:v>32539</c:v>
                </c:pt>
                <c:pt idx="2">
                  <c:v>38661</c:v>
                </c:pt>
                <c:pt idx="3">
                  <c:v>10224</c:v>
                </c:pt>
                <c:pt idx="4">
                  <c:v>28624</c:v>
                </c:pt>
                <c:pt idx="5">
                  <c:v>21100</c:v>
                </c:pt>
                <c:pt idx="6">
                  <c:v>18237</c:v>
                </c:pt>
                <c:pt idx="7">
                  <c:v>17869</c:v>
                </c:pt>
                <c:pt idx="8">
                  <c:v>11044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A6E-4B3E-832F-C0F1C202CEC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ESTABLECIMIENTOS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BAB-453C-BB2D-B148810424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BAB-453C-BB2D-B148810424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BAB-453C-BB2D-B148810424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BAB-453C-BB2D-B148810424B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BAB-453C-BB2D-B148810424B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BAB-453C-BB2D-B148810424B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BAB-453C-BB2D-B148810424B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BAB-453C-BB2D-B148810424B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BAB-453C-BB2D-B148810424B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BAB-453C-BB2D-B148810424B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8BAB-453C-BB2D-B148810424B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8BAB-453C-BB2D-B148810424B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BAB-453C-BB2D-B148810424B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BAB-453C-BB2D-B148810424B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BAB-453C-BB2D-B148810424B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BAB-453C-BB2D-B148810424B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8BAB-453C-BB2D-B148810424B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8BAB-453C-BB2D-B148810424B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8BAB-453C-BB2D-B148810424B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8BAB-453C-BB2D-B148810424B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8BAB-453C-BB2D-B148810424B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8BAB-453C-BB2D-B148810424B8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8BAB-453C-BB2D-B148810424B8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8BAB-453C-BB2D-B148810424B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ANUAL!$A$1984:$A$1992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ANUAL!$E$1984:$E$1992</c:f>
              <c:numCache>
                <c:formatCode>#,##0</c:formatCode>
                <c:ptCount val="9"/>
                <c:pt idx="0">
                  <c:v>150</c:v>
                </c:pt>
                <c:pt idx="1">
                  <c:v>298</c:v>
                </c:pt>
                <c:pt idx="2">
                  <c:v>398</c:v>
                </c:pt>
                <c:pt idx="3">
                  <c:v>116</c:v>
                </c:pt>
                <c:pt idx="4">
                  <c:v>256</c:v>
                </c:pt>
                <c:pt idx="5">
                  <c:v>169</c:v>
                </c:pt>
                <c:pt idx="6">
                  <c:v>141</c:v>
                </c:pt>
                <c:pt idx="7">
                  <c:v>171</c:v>
                </c:pt>
                <c:pt idx="8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BAB-453C-BB2D-B148810424B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ESTABLECIMIENTOS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A1-428E-BD16-83FCBD136A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7A1-428E-BD16-83FCBD136A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7A1-428E-BD16-83FCBD136A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7A1-428E-BD16-83FCBD136A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7A1-428E-BD16-83FCBD136A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7A1-428E-BD16-83FCBD136AF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7A1-428E-BD16-83FCBD136AF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7A1-428E-BD16-83FCBD136AF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7A1-428E-BD16-83FCBD136AF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7A1-428E-BD16-83FCBD136AF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7A1-428E-BD16-83FCBD136AF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D7A1-428E-BD16-83FCBD136AF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7A1-428E-BD16-83FCBD136AF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7A1-428E-BD16-83FCBD136AF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7A1-428E-BD16-83FCBD136AF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D7A1-428E-BD16-83FCBD136AF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D7A1-428E-BD16-83FCBD136AF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D7A1-428E-BD16-83FCBD136AF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D7A1-428E-BD16-83FCBD136AF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D7A1-428E-BD16-83FCBD136AF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D7A1-428E-BD16-83FCBD136AF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D7A1-428E-BD16-83FCBD136AF8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D7A1-428E-BD16-83FCBD136AF8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D7A1-428E-BD16-83FCBD136AF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ANUAL!$A$2051:$A$2059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ANUAL!$E$2051:$E$2059</c:f>
              <c:numCache>
                <c:formatCode>#,##0</c:formatCode>
                <c:ptCount val="9"/>
                <c:pt idx="0">
                  <c:v>15</c:v>
                </c:pt>
                <c:pt idx="1">
                  <c:v>19</c:v>
                </c:pt>
                <c:pt idx="2">
                  <c:v>38</c:v>
                </c:pt>
                <c:pt idx="3">
                  <c:v>4</c:v>
                </c:pt>
                <c:pt idx="4">
                  <c:v>20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7A1-428E-BD16-83FCBD136AF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ESTABLECIMIENTOS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A2D-43B1-A27F-904E8C87E7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A2D-43B1-A27F-904E8C87E7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A2D-43B1-A27F-904E8C87E7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A2D-43B1-A27F-904E8C87E7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A2D-43B1-A27F-904E8C87E76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A2D-43B1-A27F-904E8C87E76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A2D-43B1-A27F-904E8C87E76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A2D-43B1-A27F-904E8C87E76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A2D-43B1-A27F-904E8C87E76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EA2D-43B1-A27F-904E8C87E76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EA2D-43B1-A27F-904E8C87E76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EA2D-43B1-A27F-904E8C87E76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EA2D-43B1-A27F-904E8C87E76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A2D-43B1-A27F-904E8C87E76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EA2D-43B1-A27F-904E8C87E76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EA2D-43B1-A27F-904E8C87E76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EA2D-43B1-A27F-904E8C87E76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EA2D-43B1-A27F-904E8C87E760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EA2D-43B1-A27F-904E8C87E76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EA2D-43B1-A27F-904E8C87E760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EA2D-43B1-A27F-904E8C87E760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EA2D-43B1-A27F-904E8C87E760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EA2D-43B1-A27F-904E8C87E760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EA2D-43B1-A27F-904E8C87E76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ANUAL!$A$2083:$A$2084</c:f>
              <c:strCache>
                <c:ptCount val="2"/>
                <c:pt idx="0">
                  <c:v>1ª CATEGORIA</c:v>
                </c:pt>
                <c:pt idx="1">
                  <c:v>2ª CATEGORIA</c:v>
                </c:pt>
              </c:strCache>
            </c:strRef>
          </c:cat>
          <c:val>
            <c:numRef>
              <c:f>ANUAL!$E$2083:$E$2084</c:f>
              <c:numCache>
                <c:formatCode>#,##0</c:formatCode>
                <c:ptCount val="2"/>
                <c:pt idx="0">
                  <c:v>21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A2D-43B1-A27F-904E8C87E76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ESTABLECIMIENTOS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58-4F52-BB5C-DBFE3706B8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58-4F52-BB5C-DBFE3706B8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58-4F52-BB5C-DBFE3706B8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58-4F52-BB5C-DBFE3706B8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58-4F52-BB5C-DBFE3706B83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B58-4F52-BB5C-DBFE3706B83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B58-4F52-BB5C-DBFE3706B83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B58-4F52-BB5C-DBFE3706B83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B58-4F52-BB5C-DBFE3706B83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B58-4F52-BB5C-DBFE3706B83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AB58-4F52-BB5C-DBFE3706B83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B58-4F52-BB5C-DBFE3706B83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B58-4F52-BB5C-DBFE3706B83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B58-4F52-BB5C-DBFE3706B83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B58-4F52-BB5C-DBFE3706B83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AB58-4F52-BB5C-DBFE3706B83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AB58-4F52-BB5C-DBFE3706B836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B58-4F52-BB5C-DBFE3706B83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B58-4F52-BB5C-DBFE3706B83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B58-4F52-BB5C-DBFE3706B836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B58-4F52-BB5C-DBFE3706B836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AB58-4F52-BB5C-DBFE3706B836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AB58-4F52-BB5C-DBFE3706B836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AB58-4F52-BB5C-DBFE3706B83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ANUAL!$A$2123:$A$2131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ANUAL!$E$2123:$E$2131</c:f>
              <c:numCache>
                <c:formatCode>#,##0</c:formatCode>
                <c:ptCount val="9"/>
                <c:pt idx="0">
                  <c:v>991</c:v>
                </c:pt>
                <c:pt idx="1">
                  <c:v>488</c:v>
                </c:pt>
                <c:pt idx="2">
                  <c:v>532</c:v>
                </c:pt>
                <c:pt idx="3">
                  <c:v>248</c:v>
                </c:pt>
                <c:pt idx="4">
                  <c:v>578</c:v>
                </c:pt>
                <c:pt idx="5">
                  <c:v>462</c:v>
                </c:pt>
                <c:pt idx="6">
                  <c:v>387</c:v>
                </c:pt>
                <c:pt idx="7">
                  <c:v>213</c:v>
                </c:pt>
                <c:pt idx="8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B58-4F52-BB5C-DBFE3706B83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ESTABLECIMIENTOS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FFF-4B20-AD64-167577AF5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FFF-4B20-AD64-167577AF5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FFF-4B20-AD64-167577AF5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FFF-4B20-AD64-167577AF5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FFF-4B20-AD64-167577AF5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FFF-4B20-AD64-167577AF5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FFF-4B20-AD64-167577AF5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FFF-4B20-AD64-167577AF5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FFF-4B20-AD64-167577AF5B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FFF-4B20-AD64-167577AF5BF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FFF-4B20-AD64-167577AF5BF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DFFF-4B20-AD64-167577AF5BF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FFF-4B20-AD64-167577AF5BF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FFF-4B20-AD64-167577AF5BF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FFF-4B20-AD64-167577AF5BF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DFFF-4B20-AD64-167577AF5BF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DFFF-4B20-AD64-167577AF5BF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DFFF-4B20-AD64-167577AF5BF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DFFF-4B20-AD64-167577AF5BF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DFFF-4B20-AD64-167577AF5BF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DFFF-4B20-AD64-167577AF5BF3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DFFF-4B20-AD64-167577AF5BF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DFFF-4B20-AD64-167577AF5BF3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DFFF-4B20-AD64-167577AF5B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(ANUAL!$B$2188,ANUAL!$D$2188,ANUAL!$F$2188,ANUAL!$H$2188)</c:f>
              <c:strCache>
                <c:ptCount val="4"/>
                <c:pt idx="0">
                  <c:v>C.R.A.C.</c:v>
                </c:pt>
                <c:pt idx="1">
                  <c:v>C.R.A.</c:v>
                </c:pt>
                <c:pt idx="2">
                  <c:v>POSADAS</c:v>
                </c:pt>
                <c:pt idx="3">
                  <c:v>H.R.</c:v>
                </c:pt>
              </c:strCache>
            </c:strRef>
          </c:cat>
          <c:val>
            <c:numRef>
              <c:f>(ANUAL!$B$2198,ANUAL!$D$2198,ANUAL!$F$2198,ANUAL!$H$2198)</c:f>
              <c:numCache>
                <c:formatCode>#,##0</c:formatCode>
                <c:ptCount val="4"/>
                <c:pt idx="0" formatCode="General">
                  <c:v>103</c:v>
                </c:pt>
                <c:pt idx="1">
                  <c:v>3407</c:v>
                </c:pt>
                <c:pt idx="2">
                  <c:v>126</c:v>
                </c:pt>
                <c:pt idx="3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FFF-4B20-AD64-167577AF5BF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ESTABLECIMIENTOS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1BA-4446-A68A-978BDFB621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1BA-4446-A68A-978BDFB621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1BA-4446-A68A-978BDFB621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1BA-4446-A68A-978BDFB621E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1BA-4446-A68A-978BDFB621E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1BA-4446-A68A-978BDFB621E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1BA-4446-A68A-978BDFB621E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1BA-4446-A68A-978BDFB621E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1BA-4446-A68A-978BDFB621E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1BA-4446-A68A-978BDFB621E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1BA-4446-A68A-978BDFB621E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1BA-4446-A68A-978BDFB621E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1BA-4446-A68A-978BDFB621E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1BA-4446-A68A-978BDFB621E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71BA-4446-A68A-978BDFB621E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71BA-4446-A68A-978BDFB621E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71BA-4446-A68A-978BDFB621E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71BA-4446-A68A-978BDFB621E4}"/>
                </c:ext>
              </c:extLst>
            </c:dLbl>
            <c:dLbl>
              <c:idx val="6"/>
              <c:layout>
                <c:manualLayout>
                  <c:x val="-1.2799997849869127E-2"/>
                  <c:y val="3.319502074688796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BA-4446-A68A-978BDFB621E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71BA-4446-A68A-978BDFB621E4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71BA-4446-A68A-978BDFB621E4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71BA-4446-A68A-978BDFB621E4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71BA-4446-A68A-978BDFB621E4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71BA-4446-A68A-978BDFB621E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ANUAL!$A$2263:$A$2271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ANUAL!$E$2263:$E$2271</c:f>
              <c:numCache>
                <c:formatCode>#,##0</c:formatCode>
                <c:ptCount val="9"/>
                <c:pt idx="0">
                  <c:v>20</c:v>
                </c:pt>
                <c:pt idx="1">
                  <c:v>82</c:v>
                </c:pt>
                <c:pt idx="2">
                  <c:v>133</c:v>
                </c:pt>
                <c:pt idx="3">
                  <c:v>40</c:v>
                </c:pt>
                <c:pt idx="4">
                  <c:v>22</c:v>
                </c:pt>
                <c:pt idx="5">
                  <c:v>22</c:v>
                </c:pt>
                <c:pt idx="6">
                  <c:v>17</c:v>
                </c:pt>
                <c:pt idx="7">
                  <c:v>23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1BA-4446-A68A-978BDFB621E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ESPAÑOLES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Comunidad Valenciana</c:v>
              </c:pt>
              <c:pt idx="11">
                <c:v>Asturias (Principado de)</c:v>
              </c:pt>
              <c:pt idx="12">
                <c:v>Castilla - La Mancha</c:v>
              </c:pt>
              <c:pt idx="13">
                <c:v>Andalucía</c:v>
              </c:pt>
              <c:pt idx="14">
                <c:v>País Vasco</c:v>
              </c:pt>
              <c:pt idx="15">
                <c:v>Cataluña</c:v>
              </c:pt>
              <c:pt idx="16">
                <c:v>Galicia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8.7839821278331285E-4</c:v>
              </c:pt>
              <c:pt idx="1">
                <c:v>9.0014134275506784E-4</c:v>
              </c:pt>
              <c:pt idx="2">
                <c:v>8.6631259441059469E-3</c:v>
              </c:pt>
              <c:pt idx="3">
                <c:v>9.5846991841299651E-3</c:v>
              </c:pt>
              <c:pt idx="4">
                <c:v>1.1303765517829795E-2</c:v>
              </c:pt>
              <c:pt idx="5">
                <c:v>1.2160730353846025E-2</c:v>
              </c:pt>
              <c:pt idx="6">
                <c:v>1.6234167570789135E-2</c:v>
              </c:pt>
              <c:pt idx="7">
                <c:v>2.1373223422586015E-2</c:v>
              </c:pt>
              <c:pt idx="8">
                <c:v>2.1956199173234971E-2</c:v>
              </c:pt>
              <c:pt idx="9">
                <c:v>2.854247552332425E-2</c:v>
              </c:pt>
              <c:pt idx="10">
                <c:v>3.894428153454467E-2</c:v>
              </c:pt>
              <c:pt idx="11">
                <c:v>4.1259110850697139E-2</c:v>
              </c:pt>
              <c:pt idx="12">
                <c:v>4.1311589350758571E-2</c:v>
              </c:pt>
              <c:pt idx="13">
                <c:v>5.1963641152434438E-2</c:v>
              </c:pt>
              <c:pt idx="14">
                <c:v>5.6291946763994967E-2</c:v>
              </c:pt>
              <c:pt idx="15">
                <c:v>6.103321868414293E-2</c:v>
              </c:pt>
              <c:pt idx="16">
                <c:v>7.1063145979747236E-2</c:v>
              </c:pt>
              <c:pt idx="17">
                <c:v>0.17643667488755541</c:v>
              </c:pt>
              <c:pt idx="18">
                <c:v>0.33009946455074013</c:v>
              </c:pt>
            </c:numLit>
          </c:val>
          <c:extLst>
            <c:ext xmlns:c16="http://schemas.microsoft.com/office/drawing/2014/chart" uri="{C3380CC4-5D6E-409C-BE32-E72D297353CC}">
              <c16:uniqueId val="{00000000-BA92-4772-8EED-D628BCDCD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6549584"/>
        <c:axId val="306549976"/>
      </c:barChart>
      <c:catAx>
        <c:axId val="3065495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549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549976"/>
        <c:scaling>
          <c:orientation val="minMax"/>
          <c:max val="0.4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549584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ESTABLECIMIENTOS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5D2-429E-BF4F-3A92A96E7B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5D2-429E-BF4F-3A92A96E7B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5D2-429E-BF4F-3A92A96E7BC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5D2-429E-BF4F-3A92A96E7BC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5D2-429E-BF4F-3A92A96E7BC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5D2-429E-BF4F-3A92A96E7BC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5D2-429E-BF4F-3A92A96E7BC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5D2-429E-BF4F-3A92A96E7BC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5D2-429E-BF4F-3A92A96E7BC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5D2-429E-BF4F-3A92A96E7BC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5D2-429E-BF4F-3A92A96E7BC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D5D2-429E-BF4F-3A92A96E7BC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5D2-429E-BF4F-3A92A96E7BC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5D2-429E-BF4F-3A92A96E7BC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5D2-429E-BF4F-3A92A96E7BC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D5D2-429E-BF4F-3A92A96E7BC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D5D2-429E-BF4F-3A92A96E7BC6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D5D2-429E-BF4F-3A92A96E7BC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D5D2-429E-BF4F-3A92A96E7BC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D5D2-429E-BF4F-3A92A96E7BC6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D5D2-429E-BF4F-3A92A96E7BC6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D5D2-429E-BF4F-3A92A96E7BC6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D5D2-429E-BF4F-3A92A96E7BC6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D5D2-429E-BF4F-3A92A96E7BC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ANUAL!$A$2333:$A$2341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ANUAL!$E$2333:$E$2341</c:f>
              <c:numCache>
                <c:formatCode>#,##0</c:formatCode>
                <c:ptCount val="9"/>
                <c:pt idx="0">
                  <c:v>1070</c:v>
                </c:pt>
                <c:pt idx="1">
                  <c:v>758</c:v>
                </c:pt>
                <c:pt idx="2">
                  <c:v>1148</c:v>
                </c:pt>
                <c:pt idx="3">
                  <c:v>138</c:v>
                </c:pt>
                <c:pt idx="4">
                  <c:v>657</c:v>
                </c:pt>
                <c:pt idx="5">
                  <c:v>574</c:v>
                </c:pt>
                <c:pt idx="6">
                  <c:v>329</c:v>
                </c:pt>
                <c:pt idx="7">
                  <c:v>365</c:v>
                </c:pt>
                <c:pt idx="8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5D2-429E-BF4F-3A92A96E7BC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ESTABLECIMIENTOS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423-4AC8-8121-B3D6DB5E8E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423-4AC8-8121-B3D6DB5E8E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423-4AC8-8121-B3D6DB5E8E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423-4AC8-8121-B3D6DB5E8E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423-4AC8-8121-B3D6DB5E8E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23-4AC8-8121-B3D6DB5E8E6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423-4AC8-8121-B3D6DB5E8E6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423-4AC8-8121-B3D6DB5E8E6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423-4AC8-8121-B3D6DB5E8E6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423-4AC8-8121-B3D6DB5E8E6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423-4AC8-8121-B3D6DB5E8E6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D423-4AC8-8121-B3D6DB5E8E6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423-4AC8-8121-B3D6DB5E8E6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423-4AC8-8121-B3D6DB5E8E6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423-4AC8-8121-B3D6DB5E8E6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D423-4AC8-8121-B3D6DB5E8E6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D423-4AC8-8121-B3D6DB5E8E66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D423-4AC8-8121-B3D6DB5E8E6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D423-4AC8-8121-B3D6DB5E8E6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D423-4AC8-8121-B3D6DB5E8E66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D423-4AC8-8121-B3D6DB5E8E66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D423-4AC8-8121-B3D6DB5E8E66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D423-4AC8-8121-B3D6DB5E8E66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D423-4AC8-8121-B3D6DB5E8E6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ANUAL!$A$2403:$A$2411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ANUAL!$E$2403:$E$2411</c:f>
              <c:numCache>
                <c:formatCode>#,##0</c:formatCode>
                <c:ptCount val="9"/>
                <c:pt idx="0">
                  <c:v>111</c:v>
                </c:pt>
                <c:pt idx="1">
                  <c:v>66</c:v>
                </c:pt>
                <c:pt idx="2">
                  <c:v>95</c:v>
                </c:pt>
                <c:pt idx="3">
                  <c:v>18</c:v>
                </c:pt>
                <c:pt idx="4">
                  <c:v>157</c:v>
                </c:pt>
                <c:pt idx="5">
                  <c:v>64</c:v>
                </c:pt>
                <c:pt idx="6">
                  <c:v>52</c:v>
                </c:pt>
                <c:pt idx="7">
                  <c:v>67</c:v>
                </c:pt>
                <c:pt idx="8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423-4AC8-8121-B3D6DB5E8E6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ESTABLECIMIENTOS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2C7-43DB-8E12-96E3DCFFBF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2C7-43DB-8E12-96E3DCFFBF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2C7-43DB-8E12-96E3DCFFBFE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2C7-43DB-8E12-96E3DCFFBFE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2C7-43DB-8E12-96E3DCFFBFE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2C7-43DB-8E12-96E3DCFFBFE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2C7-43DB-8E12-96E3DCFFBFE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2C7-43DB-8E12-96E3DCFFBFE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2C7-43DB-8E12-96E3DCFFBFE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32C7-43DB-8E12-96E3DCFFBFE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32C7-43DB-8E12-96E3DCFFBFE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32C7-43DB-8E12-96E3DCFFBFE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2C7-43DB-8E12-96E3DCFFBFE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2C7-43DB-8E12-96E3DCFFBFE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2C7-43DB-8E12-96E3DCFFBFE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32C7-43DB-8E12-96E3DCFFBFE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32C7-43DB-8E12-96E3DCFFBFE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2C7-43DB-8E12-96E3DCFFBFE5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2C7-43DB-8E12-96E3DCFFBFE5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32C7-43DB-8E12-96E3DCFFBFE5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32C7-43DB-8E12-96E3DCFFBFE5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32C7-43DB-8E12-96E3DCFFBFE5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32C7-43DB-8E12-96E3DCFFBFE5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32C7-43DB-8E12-96E3DCFFBFE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ANUAL!$A$2471:$A$2479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ANUAL!$E$2471:$E$2479</c:f>
              <c:numCache>
                <c:formatCode>#,##0</c:formatCode>
                <c:ptCount val="9"/>
                <c:pt idx="0">
                  <c:v>633</c:v>
                </c:pt>
                <c:pt idx="1">
                  <c:v>865</c:v>
                </c:pt>
                <c:pt idx="2">
                  <c:v>1234</c:v>
                </c:pt>
                <c:pt idx="3">
                  <c:v>359</c:v>
                </c:pt>
                <c:pt idx="4">
                  <c:v>768</c:v>
                </c:pt>
                <c:pt idx="5">
                  <c:v>553</c:v>
                </c:pt>
                <c:pt idx="6">
                  <c:v>359</c:v>
                </c:pt>
                <c:pt idx="7">
                  <c:v>939</c:v>
                </c:pt>
                <c:pt idx="8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2C7-43DB-8E12-96E3DCFFBFE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0D9-4183-9BB1-4ECBE73CA4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0D9-4183-9BB1-4ECBE73CA4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0D9-4183-9BB1-4ECBE73CA4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0D9-4183-9BB1-4ECBE73CA42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0D9-4183-9BB1-4ECBE73CA42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0D9-4183-9BB1-4ECBE73CA42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0D9-4183-9BB1-4ECBE73CA42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0D9-4183-9BB1-4ECBE73CA42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0D9-4183-9BB1-4ECBE73CA42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0D9-4183-9BB1-4ECBE73CA42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80D9-4183-9BB1-4ECBE73CA42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80D9-4183-9BB1-4ECBE73CA42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0D9-4183-9BB1-4ECBE73CA42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0D9-4183-9BB1-4ECBE73CA42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0D9-4183-9BB1-4ECBE73CA42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0D9-4183-9BB1-4ECBE73CA42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80D9-4183-9BB1-4ECBE73CA42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80D9-4183-9BB1-4ECBE73CA42D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80D9-4183-9BB1-4ECBE73CA42D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80D9-4183-9BB1-4ECBE73CA42D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80D9-4183-9BB1-4ECBE73CA42D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80D9-4183-9BB1-4ECBE73CA42D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80D9-4183-9BB1-4ECBE73CA42D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80D9-4183-9BB1-4ECBE73CA42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ANUAL!$A$1999:$A$2007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ANUAL!$E$1999:$E$2007</c:f>
              <c:numCache>
                <c:formatCode>#,##0</c:formatCode>
                <c:ptCount val="9"/>
                <c:pt idx="0">
                  <c:v>6078</c:v>
                </c:pt>
                <c:pt idx="1">
                  <c:v>11126</c:v>
                </c:pt>
                <c:pt idx="2">
                  <c:v>12405</c:v>
                </c:pt>
                <c:pt idx="3">
                  <c:v>3851</c:v>
                </c:pt>
                <c:pt idx="4">
                  <c:v>11975</c:v>
                </c:pt>
                <c:pt idx="5">
                  <c:v>6805</c:v>
                </c:pt>
                <c:pt idx="6">
                  <c:v>4447</c:v>
                </c:pt>
                <c:pt idx="7">
                  <c:v>9528</c:v>
                </c:pt>
                <c:pt idx="8">
                  <c:v>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0D9-4183-9BB1-4ECBE73CA42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DF-4A1C-BE5F-19E86CEA50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DF-4A1C-BE5F-19E86CEA50A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DF-4A1C-BE5F-19E86CEA50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DF-4A1C-BE5F-19E86CEA50A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DF-4A1C-BE5F-19E86CEA50A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DF-4A1C-BE5F-19E86CEA50A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DF-4A1C-BE5F-19E86CEA50A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DF-4A1C-BE5F-19E86CEA50A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DF-4A1C-BE5F-19E86CEA50A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DF-4A1C-BE5F-19E86CEA50A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DF-4A1C-BE5F-19E86CEA50A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DF-4A1C-BE5F-19E86CEA50A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5DF-4A1C-BE5F-19E86CEA50A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5DF-4A1C-BE5F-19E86CEA50A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5DF-4A1C-BE5F-19E86CEA50A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45DF-4A1C-BE5F-19E86CEA50A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45DF-4A1C-BE5F-19E86CEA50A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5DF-4A1C-BE5F-19E86CEA50A0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5DF-4A1C-BE5F-19E86CEA50A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5DF-4A1C-BE5F-19E86CEA50A0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45DF-4A1C-BE5F-19E86CEA50A0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45DF-4A1C-BE5F-19E86CEA50A0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45DF-4A1C-BE5F-19E86CEA50A0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45DF-4A1C-BE5F-19E86CEA50A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ANUAL!$A$2066:$A$2074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ANUAL!$E$2066:$E$2074</c:f>
              <c:numCache>
                <c:formatCode>#,##0</c:formatCode>
                <c:ptCount val="9"/>
                <c:pt idx="0">
                  <c:v>5601</c:v>
                </c:pt>
                <c:pt idx="1">
                  <c:v>6615</c:v>
                </c:pt>
                <c:pt idx="2">
                  <c:v>8600</c:v>
                </c:pt>
                <c:pt idx="3">
                  <c:v>1283</c:v>
                </c:pt>
                <c:pt idx="4">
                  <c:v>5374</c:v>
                </c:pt>
                <c:pt idx="5">
                  <c:v>1960</c:v>
                </c:pt>
                <c:pt idx="6">
                  <c:v>6118</c:v>
                </c:pt>
                <c:pt idx="7">
                  <c:v>1286</c:v>
                </c:pt>
                <c:pt idx="8">
                  <c:v>1040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5DF-4A1C-BE5F-19E86CEA50A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9DA-489D-9220-C5D5839C10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9DA-489D-9220-C5D5839C10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9DA-489D-9220-C5D5839C10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9DA-489D-9220-C5D5839C100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9DA-489D-9220-C5D5839C100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9DA-489D-9220-C5D5839C100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9DA-489D-9220-C5D5839C100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9DA-489D-9220-C5D5839C100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9DA-489D-9220-C5D5839C100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9DA-489D-9220-C5D5839C100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89DA-489D-9220-C5D5839C100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89DA-489D-9220-C5D5839C100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9DA-489D-9220-C5D5839C100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9DA-489D-9220-C5D5839C100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9DA-489D-9220-C5D5839C100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9DA-489D-9220-C5D5839C100F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89DA-489D-9220-C5D5839C100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89DA-489D-9220-C5D5839C100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89DA-489D-9220-C5D5839C100F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89DA-489D-9220-C5D5839C100F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89DA-489D-9220-C5D5839C100F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89DA-489D-9220-C5D5839C100F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89DA-489D-9220-C5D5839C100F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89DA-489D-9220-C5D5839C100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ANUAL!$A$2101:$A$2102</c:f>
              <c:strCache>
                <c:ptCount val="2"/>
                <c:pt idx="0">
                  <c:v>1ª CATEGORIA</c:v>
                </c:pt>
                <c:pt idx="1">
                  <c:v>2ª CATEGORIA</c:v>
                </c:pt>
              </c:strCache>
            </c:strRef>
          </c:cat>
          <c:val>
            <c:numRef>
              <c:f>ANUAL!$E$2101:$E$2102</c:f>
              <c:numCache>
                <c:formatCode>#,##0</c:formatCode>
                <c:ptCount val="2"/>
                <c:pt idx="0">
                  <c:v>12792</c:v>
                </c:pt>
                <c:pt idx="1">
                  <c:v>25085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9DA-489D-9220-C5D5839C100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E24-4F28-9F5E-F7F8B7578E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E24-4F28-9F5E-F7F8B7578E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E24-4F28-9F5E-F7F8B7578E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E24-4F28-9F5E-F7F8B7578E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E24-4F28-9F5E-F7F8B7578E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E24-4F28-9F5E-F7F8B7578E5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E24-4F28-9F5E-F7F8B7578E5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E24-4F28-9F5E-F7F8B7578E5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E24-4F28-9F5E-F7F8B7578E5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1E24-4F28-9F5E-F7F8B7578E5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1E24-4F28-9F5E-F7F8B7578E5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1E24-4F28-9F5E-F7F8B7578E5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E24-4F28-9F5E-F7F8B7578E5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E24-4F28-9F5E-F7F8B7578E5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E24-4F28-9F5E-F7F8B7578E5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1E24-4F28-9F5E-F7F8B7578E5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1E24-4F28-9F5E-F7F8B7578E5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1E24-4F28-9F5E-F7F8B7578E50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1E24-4F28-9F5E-F7F8B7578E5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1E24-4F28-9F5E-F7F8B7578E50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1E24-4F28-9F5E-F7F8B7578E50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1E24-4F28-9F5E-F7F8B7578E50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1E24-4F28-9F5E-F7F8B7578E50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1E24-4F28-9F5E-F7F8B7578E5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ANUAL!$A$2149:$A$2157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ANUAL!$E$2149:$E$2157</c:f>
              <c:numCache>
                <c:formatCode>#,##0</c:formatCode>
                <c:ptCount val="9"/>
                <c:pt idx="0">
                  <c:v>7763</c:v>
                </c:pt>
                <c:pt idx="1">
                  <c:v>5452</c:v>
                </c:pt>
                <c:pt idx="2">
                  <c:v>4528</c:v>
                </c:pt>
                <c:pt idx="3">
                  <c:v>2420</c:v>
                </c:pt>
                <c:pt idx="4">
                  <c:v>4679</c:v>
                </c:pt>
                <c:pt idx="5">
                  <c:v>4232</c:v>
                </c:pt>
                <c:pt idx="6">
                  <c:v>4029</c:v>
                </c:pt>
                <c:pt idx="7">
                  <c:v>2236</c:v>
                </c:pt>
                <c:pt idx="8">
                  <c:v>2804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E24-4F28-9F5E-F7F8B7578E5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248-463D-93B5-58A40ADA1B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248-463D-93B5-58A40ADA1B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248-463D-93B5-58A40ADA1B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248-463D-93B5-58A40ADA1B2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248-463D-93B5-58A40ADA1B2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248-463D-93B5-58A40ADA1B2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248-463D-93B5-58A40ADA1B2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248-463D-93B5-58A40ADA1B2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248-463D-93B5-58A40ADA1B2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248-463D-93B5-58A40ADA1B2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248-463D-93B5-58A40ADA1B2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248-463D-93B5-58A40ADA1B2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248-463D-93B5-58A40ADA1B2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248-463D-93B5-58A40ADA1B2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248-463D-93B5-58A40ADA1B2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2248-463D-93B5-58A40ADA1B2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248-463D-93B5-58A40ADA1B2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2248-463D-93B5-58A40ADA1B2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2248-463D-93B5-58A40ADA1B2E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2248-463D-93B5-58A40ADA1B2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2248-463D-93B5-58A40ADA1B2E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2248-463D-93B5-58A40ADA1B2E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2248-463D-93B5-58A40ADA1B2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2248-463D-93B5-58A40ADA1B2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(ANUAL!$B$2215,ANUAL!$D$2215,ANUAL!$F$2215,ANUAL!$H$2215)</c:f>
              <c:strCache>
                <c:ptCount val="4"/>
                <c:pt idx="0">
                  <c:v>C.R.A.C.</c:v>
                </c:pt>
                <c:pt idx="1">
                  <c:v>C.R.A.</c:v>
                </c:pt>
                <c:pt idx="2">
                  <c:v>POSADAS</c:v>
                </c:pt>
                <c:pt idx="3">
                  <c:v>H.R.</c:v>
                </c:pt>
              </c:strCache>
            </c:strRef>
          </c:cat>
          <c:val>
            <c:numRef>
              <c:f>(ANUAL!$B$2225,ANUAL!$D$2225,ANUAL!$F$2225,ANUAL!$H$2225)</c:f>
              <c:numCache>
                <c:formatCode>#,##0</c:formatCode>
                <c:ptCount val="4"/>
                <c:pt idx="0" formatCode="General">
                  <c:v>840</c:v>
                </c:pt>
                <c:pt idx="1">
                  <c:v>23870</c:v>
                </c:pt>
                <c:pt idx="2">
                  <c:v>3002</c:v>
                </c:pt>
                <c:pt idx="3">
                  <c:v>10431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248-463D-93B5-58A40ADA1B2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024-4966-8750-95062A1C47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024-4966-8750-95062A1C47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024-4966-8750-95062A1C475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024-4966-8750-95062A1C475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024-4966-8750-95062A1C475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024-4966-8750-95062A1C475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024-4966-8750-95062A1C47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024-4966-8750-95062A1C47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024-4966-8750-95062A1C475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024-4966-8750-95062A1C475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024-4966-8750-95062A1C475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D024-4966-8750-95062A1C475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024-4966-8750-95062A1C475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024-4966-8750-95062A1C475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024-4966-8750-95062A1C475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D024-4966-8750-95062A1C475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D024-4966-8750-95062A1C475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D024-4966-8750-95062A1C475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D024-4966-8750-95062A1C475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D024-4966-8750-95062A1C4754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D024-4966-8750-95062A1C4754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D024-4966-8750-95062A1C4754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D024-4966-8750-95062A1C4754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D024-4966-8750-95062A1C475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ANUAL!$A$2289:$A$2297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ANUAL!$E$2289:$E$2297</c:f>
              <c:numCache>
                <c:formatCode>#,##0</c:formatCode>
                <c:ptCount val="9"/>
                <c:pt idx="0">
                  <c:v>1090</c:v>
                </c:pt>
                <c:pt idx="1">
                  <c:v>3317</c:v>
                </c:pt>
                <c:pt idx="2">
                  <c:v>5000</c:v>
                </c:pt>
                <c:pt idx="3">
                  <c:v>1328</c:v>
                </c:pt>
                <c:pt idx="4">
                  <c:v>696</c:v>
                </c:pt>
                <c:pt idx="5">
                  <c:v>1605</c:v>
                </c:pt>
                <c:pt idx="6">
                  <c:v>649</c:v>
                </c:pt>
                <c:pt idx="7">
                  <c:v>1239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024-4966-8750-95062A1C475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C3B-4DC3-99BA-1093821BBA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C3B-4DC3-99BA-1093821BBA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C3B-4DC3-99BA-1093821BBAB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C3B-4DC3-99BA-1093821BBAB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C3B-4DC3-99BA-1093821BBAB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C3B-4DC3-99BA-1093821BBAB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C3B-4DC3-99BA-1093821BBAB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C3B-4DC3-99BA-1093821BBAB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C3B-4DC3-99BA-1093821BBAB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0C3B-4DC3-99BA-1093821BBAB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0C3B-4DC3-99BA-1093821BBAB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0C3B-4DC3-99BA-1093821BBAB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C3B-4DC3-99BA-1093821BBAB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C3B-4DC3-99BA-1093821BBAB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0C3B-4DC3-99BA-1093821BBAB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0C3B-4DC3-99BA-1093821BBAB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0C3B-4DC3-99BA-1093821BBAB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0C3B-4DC3-99BA-1093821BBAB5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0C3B-4DC3-99BA-1093821BBAB5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0C3B-4DC3-99BA-1093821BBAB5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0C3B-4DC3-99BA-1093821BBAB5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0C3B-4DC3-99BA-1093821BBAB5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0C3B-4DC3-99BA-1093821BBAB5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0C3B-4DC3-99BA-1093821BBAB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ANUAL!$A$2359:$A$2367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ANUAL!$E$2359:$E$2367</c:f>
              <c:numCache>
                <c:formatCode>#,##0</c:formatCode>
                <c:ptCount val="9"/>
                <c:pt idx="0">
                  <c:v>7800</c:v>
                </c:pt>
                <c:pt idx="1">
                  <c:v>4817</c:v>
                </c:pt>
                <c:pt idx="2">
                  <c:v>6326</c:v>
                </c:pt>
                <c:pt idx="3">
                  <c:v>940</c:v>
                </c:pt>
                <c:pt idx="4">
                  <c:v>3672</c:v>
                </c:pt>
                <c:pt idx="5">
                  <c:v>5236</c:v>
                </c:pt>
                <c:pt idx="6">
                  <c:v>2097</c:v>
                </c:pt>
                <c:pt idx="7">
                  <c:v>2269</c:v>
                </c:pt>
                <c:pt idx="8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C3B-4DC3-99BA-1093821BBAB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NÚMERO DE  VIAJEROS Y PERNOCTACIONES EN CASTILLA Y LEÓN.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Nº de viajeros</c:v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38468</c:v>
              </c:pt>
              <c:pt idx="1">
                <c:v>62093</c:v>
              </c:pt>
              <c:pt idx="2">
                <c:v>66576</c:v>
              </c:pt>
              <c:pt idx="3">
                <c:v>20606</c:v>
              </c:pt>
              <c:pt idx="4">
                <c:v>80885</c:v>
              </c:pt>
              <c:pt idx="5">
                <c:v>41904</c:v>
              </c:pt>
              <c:pt idx="6">
                <c:v>21381</c:v>
              </c:pt>
              <c:pt idx="7">
                <c:v>52638</c:v>
              </c:pt>
              <c:pt idx="8">
                <c:v>22851</c:v>
              </c:pt>
            </c:numLit>
          </c:val>
          <c:extLst>
            <c:ext xmlns:c16="http://schemas.microsoft.com/office/drawing/2014/chart" uri="{C3380CC4-5D6E-409C-BE32-E72D297353CC}">
              <c16:uniqueId val="{00000000-DD71-45C9-B848-3DFBCB12BACF}"/>
            </c:ext>
          </c:extLst>
        </c:ser>
        <c:ser>
          <c:idx val="1"/>
          <c:order val="1"/>
          <c:tx>
            <c:v>Nº de pernoctaciones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61590</c:v>
              </c:pt>
              <c:pt idx="1">
                <c:v>97674</c:v>
              </c:pt>
              <c:pt idx="2">
                <c:v>112109</c:v>
              </c:pt>
              <c:pt idx="3">
                <c:v>38045</c:v>
              </c:pt>
              <c:pt idx="4">
                <c:v>133320</c:v>
              </c:pt>
              <c:pt idx="5">
                <c:v>63120</c:v>
              </c:pt>
              <c:pt idx="6">
                <c:v>35616</c:v>
              </c:pt>
              <c:pt idx="7">
                <c:v>88148</c:v>
              </c:pt>
              <c:pt idx="8">
                <c:v>34439</c:v>
              </c:pt>
            </c:numLit>
          </c:val>
          <c:extLst>
            <c:ext xmlns:c16="http://schemas.microsoft.com/office/drawing/2014/chart" uri="{C3380CC4-5D6E-409C-BE32-E72D297353CC}">
              <c16:uniqueId val="{00000001-DD71-45C9-B848-3DFBCB12B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436176"/>
        <c:axId val="304438608"/>
      </c:barChart>
      <c:catAx>
        <c:axId val="304436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44386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4438608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44361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EXTRANJEROS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Resto de América</c:v>
              </c:pt>
              <c:pt idx="1">
                <c:v>Resto del mundo</c:v>
              </c:pt>
              <c:pt idx="2">
                <c:v>Resto de Europa</c:v>
              </c:pt>
              <c:pt idx="3">
                <c:v>Canadá</c:v>
              </c:pt>
              <c:pt idx="4">
                <c:v>Méjico</c:v>
              </c:pt>
              <c:pt idx="5">
                <c:v>China</c:v>
              </c:pt>
              <c:pt idx="6">
                <c:v>Brasil</c:v>
              </c:pt>
              <c:pt idx="7">
                <c:v>Japón</c:v>
              </c:pt>
              <c:pt idx="8">
                <c:v>EEUU</c:v>
              </c:pt>
              <c:pt idx="9">
                <c:v>Italia</c:v>
              </c:pt>
              <c:pt idx="10">
                <c:v>Alemania</c:v>
              </c:pt>
              <c:pt idx="11">
                <c:v>Benelux (Bélgica, Holanda y Luxemburgo)</c:v>
              </c:pt>
              <c:pt idx="12">
                <c:v>Reino Unido</c:v>
              </c:pt>
              <c:pt idx="13">
                <c:v>Portugal</c:v>
              </c:pt>
              <c:pt idx="14">
                <c:v>Francia</c:v>
              </c:pt>
            </c:strLit>
          </c:cat>
          <c:val>
            <c:numLit>
              <c:formatCode>General</c:formatCode>
              <c:ptCount val="15"/>
              <c:pt idx="0">
                <c:v>5.0844738830172785E-2</c:v>
              </c:pt>
              <c:pt idx="1">
                <c:v>4.84529081048325E-2</c:v>
              </c:pt>
              <c:pt idx="2">
                <c:v>0.10505681169044685</c:v>
              </c:pt>
              <c:pt idx="3">
                <c:v>8.1416416683812217E-3</c:v>
              </c:pt>
              <c:pt idx="4">
                <c:v>9.1413083466514323E-3</c:v>
              </c:pt>
              <c:pt idx="5">
                <c:v>1.1558855136845176E-2</c:v>
              </c:pt>
              <c:pt idx="6">
                <c:v>1.717291884003385E-2</c:v>
              </c:pt>
              <c:pt idx="7">
                <c:v>3.0362893874226509E-2</c:v>
              </c:pt>
              <c:pt idx="8">
                <c:v>5.5756920210720609E-2</c:v>
              </c:pt>
              <c:pt idx="9">
                <c:v>6.1980060597804143E-2</c:v>
              </c:pt>
              <c:pt idx="10">
                <c:v>6.9456946470248151E-2</c:v>
              </c:pt>
              <c:pt idx="11">
                <c:v>6.9799710791300554E-2</c:v>
              </c:pt>
              <c:pt idx="12">
                <c:v>0.13083755485148268</c:v>
              </c:pt>
              <c:pt idx="13">
                <c:v>0.13530035876795066</c:v>
              </c:pt>
              <c:pt idx="14">
                <c:v>0.19613637181890289</c:v>
              </c:pt>
            </c:numLit>
          </c:val>
          <c:extLst>
            <c:ext xmlns:c16="http://schemas.microsoft.com/office/drawing/2014/chart" uri="{C3380CC4-5D6E-409C-BE32-E72D297353CC}">
              <c16:uniqueId val="{00000000-C2F6-4B09-ADD0-5842E061B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06550760"/>
        <c:axId val="306551152"/>
      </c:barChart>
      <c:catAx>
        <c:axId val="3065507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551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551152"/>
        <c:scaling>
          <c:orientation val="minMax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550760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C10-404F-803C-BBFB7C7E2A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10-404F-803C-BBFB7C7E2A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C10-404F-803C-BBFB7C7E2A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C10-404F-803C-BBFB7C7E2A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C10-404F-803C-BBFB7C7E2A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C10-404F-803C-BBFB7C7E2A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C10-404F-803C-BBFB7C7E2A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C10-404F-803C-BBFB7C7E2A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C10-404F-803C-BBFB7C7E2AE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BC10-404F-803C-BBFB7C7E2AE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BC10-404F-803C-BBFB7C7E2AE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BC10-404F-803C-BBFB7C7E2AE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C10-404F-803C-BBFB7C7E2AE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C10-404F-803C-BBFB7C7E2AE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BC10-404F-803C-BBFB7C7E2AE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C10-404F-803C-BBFB7C7E2AE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BC10-404F-803C-BBFB7C7E2AE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BC10-404F-803C-BBFB7C7E2AE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BC10-404F-803C-BBFB7C7E2AE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BC10-404F-803C-BBFB7C7E2AE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BC10-404F-803C-BBFB7C7E2AE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BC10-404F-803C-BBFB7C7E2AE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BC10-404F-803C-BBFB7C7E2AE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BC10-404F-803C-BBFB7C7E2AE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ANUAL!$A$2429:$A$2437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ANUAL!$E$2429:$E$2437</c:f>
              <c:numCache>
                <c:formatCode>#,##0</c:formatCode>
                <c:ptCount val="9"/>
                <c:pt idx="0">
                  <c:v>1711</c:v>
                </c:pt>
                <c:pt idx="1">
                  <c:v>1212</c:v>
                </c:pt>
                <c:pt idx="2">
                  <c:v>1802</c:v>
                </c:pt>
                <c:pt idx="3">
                  <c:v>402</c:v>
                </c:pt>
                <c:pt idx="4">
                  <c:v>2228</c:v>
                </c:pt>
                <c:pt idx="5">
                  <c:v>1262</c:v>
                </c:pt>
                <c:pt idx="6">
                  <c:v>897</c:v>
                </c:pt>
                <c:pt idx="7">
                  <c:v>1311</c:v>
                </c:pt>
                <c:pt idx="8">
                  <c:v>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C10-404F-803C-BBFB7C7E2A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7DB51A"/>
                </a:solidFill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861191865154084"/>
          <c:y val="0.21360794628912788"/>
          <c:w val="0.43105130953985871"/>
          <c:h val="0.66952164347926535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B4A-4B49-9202-2DB406D9EC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B4A-4B49-9202-2DB406D9EC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B4A-4B49-9202-2DB406D9EC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B4A-4B49-9202-2DB406D9EC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B4A-4B49-9202-2DB406D9EC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B4A-4B49-9202-2DB406D9EC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B4A-4B49-9202-2DB406D9EC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B4A-4B49-9202-2DB406D9EC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B4A-4B49-9202-2DB406D9EC9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B4A-4B49-9202-2DB406D9EC9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B4A-4B49-9202-2DB406D9EC9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B4A-4B49-9202-2DB406D9EC9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B4A-4B49-9202-2DB406D9EC9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B4A-4B49-9202-2DB406D9EC9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B4A-4B49-9202-2DB406D9EC9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2B4A-4B49-9202-2DB406D9EC9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B4A-4B49-9202-2DB406D9EC9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2B4A-4B49-9202-2DB406D9EC97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2B4A-4B49-9202-2DB406D9EC97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2B4A-4B49-9202-2DB406D9EC97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2B4A-4B49-9202-2DB406D9EC97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2B4A-4B49-9202-2DB406D9EC97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2B4A-4B49-9202-2DB406D9EC97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2B4A-4B49-9202-2DB406D9EC9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ANUAL!$A$2497:$A$2505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ANUAL!$E$2497:$E$2505</c:f>
              <c:numCache>
                <c:formatCode>#,##0</c:formatCode>
                <c:ptCount val="9"/>
                <c:pt idx="0">
                  <c:v>62049</c:v>
                </c:pt>
                <c:pt idx="1">
                  <c:v>75063</c:v>
                </c:pt>
                <c:pt idx="2">
                  <c:v>80395</c:v>
                </c:pt>
                <c:pt idx="3">
                  <c:v>30760</c:v>
                </c:pt>
                <c:pt idx="4">
                  <c:v>63295</c:v>
                </c:pt>
                <c:pt idx="5">
                  <c:v>60126</c:v>
                </c:pt>
                <c:pt idx="6">
                  <c:v>31363</c:v>
                </c:pt>
                <c:pt idx="7">
                  <c:v>100365</c:v>
                </c:pt>
                <c:pt idx="8">
                  <c:v>33086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B4A-4B49-9202-2DB406D9EC9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ESTABLECIMIENTOS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5844124448024E-2"/>
          <c:y val="0.21025608602677842"/>
          <c:w val="0.8932811551639257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ANUAL!$C$2122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ANUAL!$A$2123:$A$2131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ANUAL!$C$2123:$C$2131</c:f>
              <c:numCache>
                <c:formatCode>#,##0</c:formatCode>
                <c:ptCount val="9"/>
                <c:pt idx="0">
                  <c:v>1003</c:v>
                </c:pt>
                <c:pt idx="1">
                  <c:v>480</c:v>
                </c:pt>
                <c:pt idx="2">
                  <c:v>546</c:v>
                </c:pt>
                <c:pt idx="3">
                  <c:v>257</c:v>
                </c:pt>
                <c:pt idx="4">
                  <c:v>585</c:v>
                </c:pt>
                <c:pt idx="5">
                  <c:v>468</c:v>
                </c:pt>
                <c:pt idx="6">
                  <c:v>396</c:v>
                </c:pt>
                <c:pt idx="7">
                  <c:v>217</c:v>
                </c:pt>
                <c:pt idx="8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8-4D84-AEAB-E6B879DABAB8}"/>
            </c:ext>
          </c:extLst>
        </c:ser>
        <c:ser>
          <c:idx val="1"/>
          <c:order val="1"/>
          <c:tx>
            <c:strRef>
              <c:f>ANUAL!$E$2122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ANUAL!$A$2123:$A$2131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ANUAL!$E$2123:$E$2131</c:f>
              <c:numCache>
                <c:formatCode>#,##0</c:formatCode>
                <c:ptCount val="9"/>
                <c:pt idx="0">
                  <c:v>991</c:v>
                </c:pt>
                <c:pt idx="1">
                  <c:v>488</c:v>
                </c:pt>
                <c:pt idx="2">
                  <c:v>532</c:v>
                </c:pt>
                <c:pt idx="3">
                  <c:v>248</c:v>
                </c:pt>
                <c:pt idx="4">
                  <c:v>578</c:v>
                </c:pt>
                <c:pt idx="5">
                  <c:v>462</c:v>
                </c:pt>
                <c:pt idx="6">
                  <c:v>387</c:v>
                </c:pt>
                <c:pt idx="7">
                  <c:v>213</c:v>
                </c:pt>
                <c:pt idx="8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78-4D84-AEAB-E6B879DAB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395522598999568"/>
          <c:y val="5.4527325316830445E-2"/>
          <c:w val="0.20604477401000432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PLAZAS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9449409003104169E-2"/>
          <c:y val="0.21025608602677842"/>
          <c:w val="0.9288901646873815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ANUAL!$C$2148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ANUAL!$A$2149:$A$2157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ANUAL!$C$2149:$C$2157</c:f>
              <c:numCache>
                <c:formatCode>#,##0</c:formatCode>
                <c:ptCount val="9"/>
                <c:pt idx="0">
                  <c:v>7816</c:v>
                </c:pt>
                <c:pt idx="1">
                  <c:v>5315</c:v>
                </c:pt>
                <c:pt idx="2">
                  <c:v>4590</c:v>
                </c:pt>
                <c:pt idx="3">
                  <c:v>2533</c:v>
                </c:pt>
                <c:pt idx="4">
                  <c:v>4752</c:v>
                </c:pt>
                <c:pt idx="5">
                  <c:v>4324</c:v>
                </c:pt>
                <c:pt idx="6">
                  <c:v>4122</c:v>
                </c:pt>
                <c:pt idx="7">
                  <c:v>2243</c:v>
                </c:pt>
                <c:pt idx="8">
                  <c:v>2717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6-420A-B554-43A405FB1828}"/>
            </c:ext>
          </c:extLst>
        </c:ser>
        <c:ser>
          <c:idx val="1"/>
          <c:order val="1"/>
          <c:tx>
            <c:strRef>
              <c:f>ANUAL!$E$2148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ANUAL!$A$2149:$A$2157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ANUAL!$E$2149:$E$2157</c:f>
              <c:numCache>
                <c:formatCode>#,##0</c:formatCode>
                <c:ptCount val="9"/>
                <c:pt idx="0">
                  <c:v>7763</c:v>
                </c:pt>
                <c:pt idx="1">
                  <c:v>5452</c:v>
                </c:pt>
                <c:pt idx="2">
                  <c:v>4528</c:v>
                </c:pt>
                <c:pt idx="3">
                  <c:v>2420</c:v>
                </c:pt>
                <c:pt idx="4">
                  <c:v>4679</c:v>
                </c:pt>
                <c:pt idx="5">
                  <c:v>4232</c:v>
                </c:pt>
                <c:pt idx="6">
                  <c:v>4029</c:v>
                </c:pt>
                <c:pt idx="7">
                  <c:v>2236</c:v>
                </c:pt>
                <c:pt idx="8">
                  <c:v>2804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C6-420A-B554-43A405FB1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780485026893944"/>
          <c:y val="5.4527325316830445E-2"/>
          <c:w val="0.20219514973106054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ESTABLECIMIENTOS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5844124448024E-2"/>
          <c:y val="0.21025608602677842"/>
          <c:w val="0.8932811551639257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ANUAL!$C$2262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ANUAL!$A$2263:$A$2271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ANUAL!$C$2263:$C$2271</c:f>
              <c:numCache>
                <c:formatCode>#,##0</c:formatCode>
                <c:ptCount val="9"/>
                <c:pt idx="0">
                  <c:v>18</c:v>
                </c:pt>
                <c:pt idx="1">
                  <c:v>80</c:v>
                </c:pt>
                <c:pt idx="2">
                  <c:v>131</c:v>
                </c:pt>
                <c:pt idx="3">
                  <c:v>38</c:v>
                </c:pt>
                <c:pt idx="4">
                  <c:v>21</c:v>
                </c:pt>
                <c:pt idx="5">
                  <c:v>23</c:v>
                </c:pt>
                <c:pt idx="6">
                  <c:v>17</c:v>
                </c:pt>
                <c:pt idx="7">
                  <c:v>21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34-405F-A94F-D7FEB366B020}"/>
            </c:ext>
          </c:extLst>
        </c:ser>
        <c:ser>
          <c:idx val="1"/>
          <c:order val="1"/>
          <c:tx>
            <c:strRef>
              <c:f>ANUAL!$E$2262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ANUAL!$A$2263:$A$2271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ANUAL!$E$2263:$E$2271</c:f>
              <c:numCache>
                <c:formatCode>#,##0</c:formatCode>
                <c:ptCount val="9"/>
                <c:pt idx="0">
                  <c:v>20</c:v>
                </c:pt>
                <c:pt idx="1">
                  <c:v>82</c:v>
                </c:pt>
                <c:pt idx="2">
                  <c:v>133</c:v>
                </c:pt>
                <c:pt idx="3">
                  <c:v>40</c:v>
                </c:pt>
                <c:pt idx="4">
                  <c:v>22</c:v>
                </c:pt>
                <c:pt idx="5">
                  <c:v>22</c:v>
                </c:pt>
                <c:pt idx="6">
                  <c:v>17</c:v>
                </c:pt>
                <c:pt idx="7">
                  <c:v>23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34-405F-A94F-D7FEB366B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780485026893944"/>
          <c:y val="3.4654026205213885E-2"/>
          <c:w val="0.19642071331264488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PLAZAS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0411815072840115E-2"/>
          <c:y val="0.21025608602677842"/>
          <c:w val="0.92792775861764543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ANUAL!$C$2288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ANUAL!$A$2289:$A$2297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ANUAL!$C$2289:$C$2297</c:f>
              <c:numCache>
                <c:formatCode>#,##0</c:formatCode>
                <c:ptCount val="9"/>
                <c:pt idx="0">
                  <c:v>915</c:v>
                </c:pt>
                <c:pt idx="1">
                  <c:v>3205</c:v>
                </c:pt>
                <c:pt idx="2">
                  <c:v>4925</c:v>
                </c:pt>
                <c:pt idx="3">
                  <c:v>1195</c:v>
                </c:pt>
                <c:pt idx="4">
                  <c:v>664</c:v>
                </c:pt>
                <c:pt idx="5">
                  <c:v>1668</c:v>
                </c:pt>
                <c:pt idx="6">
                  <c:v>649</c:v>
                </c:pt>
                <c:pt idx="7">
                  <c:v>1190</c:v>
                </c:pt>
                <c:pt idx="8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51-419C-BB58-2A173A102448}"/>
            </c:ext>
          </c:extLst>
        </c:ser>
        <c:ser>
          <c:idx val="1"/>
          <c:order val="1"/>
          <c:tx>
            <c:strRef>
              <c:f>ANUAL!$E$2288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ANUAL!$A$2289:$A$2297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ANUAL!$E$2289:$E$2297</c:f>
              <c:numCache>
                <c:formatCode>#,##0</c:formatCode>
                <c:ptCount val="9"/>
                <c:pt idx="0">
                  <c:v>1090</c:v>
                </c:pt>
                <c:pt idx="1">
                  <c:v>3317</c:v>
                </c:pt>
                <c:pt idx="2">
                  <c:v>5000</c:v>
                </c:pt>
                <c:pt idx="3">
                  <c:v>1328</c:v>
                </c:pt>
                <c:pt idx="4">
                  <c:v>696</c:v>
                </c:pt>
                <c:pt idx="5">
                  <c:v>1605</c:v>
                </c:pt>
                <c:pt idx="6">
                  <c:v>649</c:v>
                </c:pt>
                <c:pt idx="7">
                  <c:v>1239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51-419C-BB58-2A173A102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914319564131596"/>
          <c:y val="5.4527325316830445E-2"/>
          <c:w val="0.21085680435868404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ESTABLECIMIENTOS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5844124448024E-2"/>
          <c:y val="0.21025608602677842"/>
          <c:w val="0.8932811551639257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ANUAL!$C$2332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ANUAL!$A$2333:$A$2341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ANUAL!$C$2333:$C$2341</c:f>
              <c:numCache>
                <c:formatCode>#,##0</c:formatCode>
                <c:ptCount val="9"/>
                <c:pt idx="0">
                  <c:v>990</c:v>
                </c:pt>
                <c:pt idx="1">
                  <c:v>629</c:v>
                </c:pt>
                <c:pt idx="2">
                  <c:v>930</c:v>
                </c:pt>
                <c:pt idx="3">
                  <c:v>114</c:v>
                </c:pt>
                <c:pt idx="4">
                  <c:v>677</c:v>
                </c:pt>
                <c:pt idx="5">
                  <c:v>508</c:v>
                </c:pt>
                <c:pt idx="6">
                  <c:v>283</c:v>
                </c:pt>
                <c:pt idx="7">
                  <c:v>311</c:v>
                </c:pt>
                <c:pt idx="8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B-4628-97E4-0CB3C0755BA1}"/>
            </c:ext>
          </c:extLst>
        </c:ser>
        <c:ser>
          <c:idx val="1"/>
          <c:order val="1"/>
          <c:tx>
            <c:strRef>
              <c:f>ANUAL!$E$2332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ANUAL!$A$2333:$A$2341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ANUAL!$E$2333:$E$2341</c:f>
              <c:numCache>
                <c:formatCode>#,##0</c:formatCode>
                <c:ptCount val="9"/>
                <c:pt idx="0">
                  <c:v>1070</c:v>
                </c:pt>
                <c:pt idx="1">
                  <c:v>758</c:v>
                </c:pt>
                <c:pt idx="2">
                  <c:v>1148</c:v>
                </c:pt>
                <c:pt idx="3">
                  <c:v>138</c:v>
                </c:pt>
                <c:pt idx="4">
                  <c:v>657</c:v>
                </c:pt>
                <c:pt idx="5">
                  <c:v>574</c:v>
                </c:pt>
                <c:pt idx="6">
                  <c:v>329</c:v>
                </c:pt>
                <c:pt idx="7">
                  <c:v>365</c:v>
                </c:pt>
                <c:pt idx="8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FB-4628-97E4-0CB3C0755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491763205973165"/>
          <c:y val="5.4527325316830445E-2"/>
          <c:w val="0.20508236794026838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PLAZAS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5844124448024E-2"/>
          <c:y val="0.21025608602677842"/>
          <c:w val="0.8932811551639257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ANUAL!$C$2358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ANUAL!$A$2359:$A$2367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ANUAL!$C$2359:$C$2367</c:f>
              <c:numCache>
                <c:formatCode>#,##0</c:formatCode>
                <c:ptCount val="9"/>
                <c:pt idx="0">
                  <c:v>7195</c:v>
                </c:pt>
                <c:pt idx="1">
                  <c:v>3985</c:v>
                </c:pt>
                <c:pt idx="2">
                  <c:v>5038</c:v>
                </c:pt>
                <c:pt idx="3">
                  <c:v>780</c:v>
                </c:pt>
                <c:pt idx="4">
                  <c:v>3637</c:v>
                </c:pt>
                <c:pt idx="5">
                  <c:v>4724</c:v>
                </c:pt>
                <c:pt idx="6">
                  <c:v>1776</c:v>
                </c:pt>
                <c:pt idx="7">
                  <c:v>1890</c:v>
                </c:pt>
                <c:pt idx="8">
                  <c:v>2447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0-4CAA-A2B9-553B13AB5946}"/>
            </c:ext>
          </c:extLst>
        </c:ser>
        <c:ser>
          <c:idx val="1"/>
          <c:order val="1"/>
          <c:tx>
            <c:strRef>
              <c:f>ANUAL!$E$2358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ANUAL!$A$2359:$A$2367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ANUAL!$E$2359:$E$2367</c:f>
              <c:numCache>
                <c:formatCode>#,##0</c:formatCode>
                <c:ptCount val="9"/>
                <c:pt idx="0">
                  <c:v>7800</c:v>
                </c:pt>
                <c:pt idx="1">
                  <c:v>4817</c:v>
                </c:pt>
                <c:pt idx="2">
                  <c:v>6326</c:v>
                </c:pt>
                <c:pt idx="3">
                  <c:v>940</c:v>
                </c:pt>
                <c:pt idx="4">
                  <c:v>3672</c:v>
                </c:pt>
                <c:pt idx="5">
                  <c:v>5236</c:v>
                </c:pt>
                <c:pt idx="6">
                  <c:v>2097</c:v>
                </c:pt>
                <c:pt idx="7">
                  <c:v>2269</c:v>
                </c:pt>
                <c:pt idx="8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0-4CAA-A2B9-553B13AB5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972966240841115"/>
          <c:y val="5.4527325316830445E-2"/>
          <c:w val="0.20027033759158866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ESTABLECIMIENTOS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5844124448024E-2"/>
          <c:y val="0.21025608602677842"/>
          <c:w val="0.8932811551639257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ANUAL!$C$2402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ANUAL!$A$2403:$A$2411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ANUAL!$C$2403:$C$2411</c:f>
              <c:numCache>
                <c:formatCode>#,##0</c:formatCode>
                <c:ptCount val="9"/>
                <c:pt idx="0">
                  <c:v>100</c:v>
                </c:pt>
                <c:pt idx="1">
                  <c:v>65</c:v>
                </c:pt>
                <c:pt idx="2">
                  <c:v>73</c:v>
                </c:pt>
                <c:pt idx="3">
                  <c:v>16</c:v>
                </c:pt>
                <c:pt idx="4">
                  <c:v>134</c:v>
                </c:pt>
                <c:pt idx="5">
                  <c:v>62</c:v>
                </c:pt>
                <c:pt idx="6">
                  <c:v>43</c:v>
                </c:pt>
                <c:pt idx="7">
                  <c:v>59</c:v>
                </c:pt>
                <c:pt idx="8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9A-4B9C-832C-0DF0F1DF9115}"/>
            </c:ext>
          </c:extLst>
        </c:ser>
        <c:ser>
          <c:idx val="1"/>
          <c:order val="1"/>
          <c:tx>
            <c:strRef>
              <c:f>ANUAL!$E$2402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ANUAL!$A$2403:$A$2411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ANUAL!$E$2403:$E$2411</c:f>
              <c:numCache>
                <c:formatCode>#,##0</c:formatCode>
                <c:ptCount val="9"/>
                <c:pt idx="0">
                  <c:v>111</c:v>
                </c:pt>
                <c:pt idx="1">
                  <c:v>66</c:v>
                </c:pt>
                <c:pt idx="2">
                  <c:v>95</c:v>
                </c:pt>
                <c:pt idx="3">
                  <c:v>18</c:v>
                </c:pt>
                <c:pt idx="4">
                  <c:v>157</c:v>
                </c:pt>
                <c:pt idx="5">
                  <c:v>64</c:v>
                </c:pt>
                <c:pt idx="6">
                  <c:v>52</c:v>
                </c:pt>
                <c:pt idx="7">
                  <c:v>67</c:v>
                </c:pt>
                <c:pt idx="8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9A-4B9C-832C-0DF0F1DF9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84244419920347"/>
          <c:y val="5.4527325316830445E-2"/>
          <c:w val="0.2031575558007965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ESTABLECIMIENTOS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5844124448024E-2"/>
          <c:y val="0.21025608602677842"/>
          <c:w val="0.8932811551639257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ANUAL!$C$2428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ANUAL!$A$2429:$A$2437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ANUAL!$C$2429:$C$2437</c:f>
              <c:numCache>
                <c:formatCode>#,##0</c:formatCode>
                <c:ptCount val="9"/>
                <c:pt idx="0">
                  <c:v>1463</c:v>
                </c:pt>
                <c:pt idx="1">
                  <c:v>1226</c:v>
                </c:pt>
                <c:pt idx="2">
                  <c:v>1465</c:v>
                </c:pt>
                <c:pt idx="3">
                  <c:v>343</c:v>
                </c:pt>
                <c:pt idx="4">
                  <c:v>2069</c:v>
                </c:pt>
                <c:pt idx="5">
                  <c:v>1239</c:v>
                </c:pt>
                <c:pt idx="6">
                  <c:v>718</c:v>
                </c:pt>
                <c:pt idx="7">
                  <c:v>1195</c:v>
                </c:pt>
                <c:pt idx="8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2-4733-A5F0-9461B56E82CF}"/>
            </c:ext>
          </c:extLst>
        </c:ser>
        <c:ser>
          <c:idx val="1"/>
          <c:order val="1"/>
          <c:tx>
            <c:strRef>
              <c:f>ANUAL!$E$2428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ANUAL!$A$2429:$A$2437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ANUAL!$E$2429:$E$2437</c:f>
              <c:numCache>
                <c:formatCode>#,##0</c:formatCode>
                <c:ptCount val="9"/>
                <c:pt idx="0">
                  <c:v>1711</c:v>
                </c:pt>
                <c:pt idx="1">
                  <c:v>1212</c:v>
                </c:pt>
                <c:pt idx="2">
                  <c:v>1802</c:v>
                </c:pt>
                <c:pt idx="3">
                  <c:v>402</c:v>
                </c:pt>
                <c:pt idx="4">
                  <c:v>2228</c:v>
                </c:pt>
                <c:pt idx="5">
                  <c:v>1262</c:v>
                </c:pt>
                <c:pt idx="6">
                  <c:v>897</c:v>
                </c:pt>
                <c:pt idx="7">
                  <c:v>1311</c:v>
                </c:pt>
                <c:pt idx="8">
                  <c:v>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32-4733-A5F0-9461B56E8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048154101369249"/>
          <c:y val="5.4527325316830445E-2"/>
          <c:w val="0.21951845898630754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47220</c:v>
              </c:pt>
              <c:pt idx="1">
                <c:v>50687</c:v>
              </c:pt>
              <c:pt idx="2">
                <c:v>71114</c:v>
              </c:pt>
              <c:pt idx="3">
                <c:v>95073</c:v>
              </c:pt>
              <c:pt idx="4">
                <c:v>103527</c:v>
              </c:pt>
              <c:pt idx="5">
                <c:v>99112</c:v>
              </c:pt>
              <c:pt idx="6">
                <c:v>114636</c:v>
              </c:pt>
              <c:pt idx="7">
                <c:v>158387</c:v>
              </c:pt>
              <c:pt idx="8">
                <c:v>93311</c:v>
              </c:pt>
              <c:pt idx="9">
                <c:v>99082</c:v>
              </c:pt>
              <c:pt idx="10">
                <c:v>64582</c:v>
              </c:pt>
              <c:pt idx="11">
                <c:v>60421</c:v>
              </c:pt>
            </c:numLit>
          </c:val>
          <c:extLst>
            <c:ext xmlns:c16="http://schemas.microsoft.com/office/drawing/2014/chart" uri="{C3380CC4-5D6E-409C-BE32-E72D297353CC}">
              <c16:uniqueId val="{00000000-63DF-4C72-BD53-47767283918B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85042</c:v>
              </c:pt>
              <c:pt idx="1">
                <c:v>85884</c:v>
              </c:pt>
              <c:pt idx="2">
                <c:v>114119</c:v>
              </c:pt>
              <c:pt idx="3">
                <c:v>156290</c:v>
              </c:pt>
              <c:pt idx="4">
                <c:v>154386</c:v>
              </c:pt>
              <c:pt idx="5">
                <c:v>147223</c:v>
              </c:pt>
              <c:pt idx="6">
                <c:v>190603</c:v>
              </c:pt>
              <c:pt idx="7">
                <c:v>316908</c:v>
              </c:pt>
              <c:pt idx="8">
                <c:v>146607</c:v>
              </c:pt>
              <c:pt idx="9">
                <c:v>162033</c:v>
              </c:pt>
              <c:pt idx="10">
                <c:v>100221</c:v>
              </c:pt>
              <c:pt idx="11">
                <c:v>101922</c:v>
              </c:pt>
            </c:numLit>
          </c:val>
          <c:extLst>
            <c:ext xmlns:c16="http://schemas.microsoft.com/office/drawing/2014/chart" uri="{C3380CC4-5D6E-409C-BE32-E72D297353CC}">
              <c16:uniqueId val="{00000001-63DF-4C72-BD53-477672839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551936"/>
        <c:axId val="306322056"/>
      </c:barChart>
      <c:catAx>
        <c:axId val="3065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3220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6322056"/>
        <c:scaling>
          <c:orientation val="minMax"/>
          <c:max val="35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551936"/>
        <c:crosses val="autoZero"/>
        <c:crossBetween val="between"/>
        <c:majorUnit val="5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ESTABLECIMIENTOS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5844124448024E-2"/>
          <c:y val="0.21025608602677842"/>
          <c:w val="0.8932811551639257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ANUAL!$C$2470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ANUAL!$A$2471:$A$2479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ANUAL!$C$2471:$C$2479</c:f>
              <c:numCache>
                <c:formatCode>#,##0</c:formatCode>
                <c:ptCount val="9"/>
                <c:pt idx="0">
                  <c:v>630</c:v>
                </c:pt>
                <c:pt idx="1">
                  <c:v>864</c:v>
                </c:pt>
                <c:pt idx="2">
                  <c:v>1232</c:v>
                </c:pt>
                <c:pt idx="3">
                  <c:v>356</c:v>
                </c:pt>
                <c:pt idx="4">
                  <c:v>756</c:v>
                </c:pt>
                <c:pt idx="5">
                  <c:v>550</c:v>
                </c:pt>
                <c:pt idx="6">
                  <c:v>357</c:v>
                </c:pt>
                <c:pt idx="7">
                  <c:v>925</c:v>
                </c:pt>
                <c:pt idx="8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B3-4764-B996-09AF053F7C14}"/>
            </c:ext>
          </c:extLst>
        </c:ser>
        <c:ser>
          <c:idx val="1"/>
          <c:order val="1"/>
          <c:tx>
            <c:strRef>
              <c:f>ANUAL!$E$2470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rgbClr val="7DB51A"/>
            </a:solidFill>
            <a:ln>
              <a:noFill/>
            </a:ln>
            <a:effectLst/>
          </c:spPr>
          <c:invertIfNegative val="0"/>
          <c:cat>
            <c:strRef>
              <c:f>ANUAL!$A$2471:$A$2479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ANUAL!$E$2471:$E$2479</c:f>
              <c:numCache>
                <c:formatCode>#,##0</c:formatCode>
                <c:ptCount val="9"/>
                <c:pt idx="0">
                  <c:v>633</c:v>
                </c:pt>
                <c:pt idx="1">
                  <c:v>865</c:v>
                </c:pt>
                <c:pt idx="2">
                  <c:v>1234</c:v>
                </c:pt>
                <c:pt idx="3">
                  <c:v>359</c:v>
                </c:pt>
                <c:pt idx="4">
                  <c:v>768</c:v>
                </c:pt>
                <c:pt idx="5">
                  <c:v>553</c:v>
                </c:pt>
                <c:pt idx="6">
                  <c:v>359</c:v>
                </c:pt>
                <c:pt idx="7">
                  <c:v>939</c:v>
                </c:pt>
                <c:pt idx="8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B3-4764-B996-09AF053F7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588003812946739"/>
          <c:y val="5.4527325316830459E-2"/>
          <c:w val="0.19738311938238082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PLAZAS</a:t>
            </a:r>
          </a:p>
        </c:rich>
      </c:tx>
      <c:layout>
        <c:manualLayout>
          <c:xMode val="edge"/>
          <c:yMode val="edge"/>
          <c:x val="0.45771049423546206"/>
          <c:y val="1.6303648390640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5844124448024E-2"/>
          <c:y val="0.21025608602677842"/>
          <c:w val="0.8932811551639257"/>
          <c:h val="0.68291697467672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ANUAL!$C$2496</c:f>
              <c:strCache>
                <c:ptCount val="1"/>
                <c:pt idx="0">
                  <c:v>DICIEMBRE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ANUAL!$A$2497:$A$2505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ANUAL!$C$2497:$C$2505</c:f>
              <c:numCache>
                <c:formatCode>#,##0</c:formatCode>
                <c:ptCount val="9"/>
                <c:pt idx="0">
                  <c:v>61720</c:v>
                </c:pt>
                <c:pt idx="1">
                  <c:v>74217</c:v>
                </c:pt>
                <c:pt idx="2">
                  <c:v>79365</c:v>
                </c:pt>
                <c:pt idx="3">
                  <c:v>30041</c:v>
                </c:pt>
                <c:pt idx="4">
                  <c:v>60575</c:v>
                </c:pt>
                <c:pt idx="5">
                  <c:v>60376</c:v>
                </c:pt>
                <c:pt idx="6">
                  <c:v>30794</c:v>
                </c:pt>
                <c:pt idx="7">
                  <c:v>98143</c:v>
                </c:pt>
                <c:pt idx="8">
                  <c:v>33054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C-4A5D-A89A-F9743E7CE642}"/>
            </c:ext>
          </c:extLst>
        </c:ser>
        <c:ser>
          <c:idx val="1"/>
          <c:order val="1"/>
          <c:tx>
            <c:strRef>
              <c:f>ANUAL!$E$2496</c:f>
              <c:strCache>
                <c:ptCount val="1"/>
                <c:pt idx="0">
                  <c:v>DICIEMBRE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ANUAL!$A$2497:$A$2505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ANUAL!$E$2497:$E$2505</c:f>
              <c:numCache>
                <c:formatCode>#,##0</c:formatCode>
                <c:ptCount val="9"/>
                <c:pt idx="0">
                  <c:v>62049</c:v>
                </c:pt>
                <c:pt idx="1">
                  <c:v>75063</c:v>
                </c:pt>
                <c:pt idx="2">
                  <c:v>80395</c:v>
                </c:pt>
                <c:pt idx="3">
                  <c:v>30760</c:v>
                </c:pt>
                <c:pt idx="4">
                  <c:v>63295</c:v>
                </c:pt>
                <c:pt idx="5">
                  <c:v>60126</c:v>
                </c:pt>
                <c:pt idx="6">
                  <c:v>31363</c:v>
                </c:pt>
                <c:pt idx="7">
                  <c:v>100365</c:v>
                </c:pt>
                <c:pt idx="8">
                  <c:v>33086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7C-4A5D-A89A-F9743E7CE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594752"/>
        <c:axId val="326599064"/>
        <c:extLst/>
      </c:barChart>
      <c:catAx>
        <c:axId val="32659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9064"/>
        <c:crosses val="autoZero"/>
        <c:auto val="1"/>
        <c:lblAlgn val="ctr"/>
        <c:lblOffset val="100"/>
        <c:noMultiLvlLbl val="0"/>
      </c:catAx>
      <c:valAx>
        <c:axId val="326599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659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491763205973165"/>
          <c:y val="5.4527325316830445E-2"/>
          <c:w val="0.20508236794026838"/>
          <c:h val="8.14946097979433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DISTRIBUCIÓN DEL</a:t>
            </a:r>
            <a:r>
              <a:rPr lang="en-US" baseline="0">
                <a:solidFill>
                  <a:srgbClr val="7DB51A"/>
                </a:solidFill>
              </a:rPr>
              <a:t> GASTO TURÍSTICO TOTAL EN 2024</a:t>
            </a:r>
            <a:endParaRPr lang="en-US">
              <a:solidFill>
                <a:srgbClr val="7DB51A"/>
              </a:solidFill>
            </a:endParaRPr>
          </a:p>
        </c:rich>
      </c:tx>
      <c:layout>
        <c:manualLayout>
          <c:xMode val="edge"/>
          <c:yMode val="edge"/>
          <c:x val="0.15776038521500602"/>
          <c:y val="2.17514099512438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887762747605266"/>
          <c:y val="0.2486662957952869"/>
          <c:w val="0.75519554927428945"/>
          <c:h val="0.61881371881559633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19F-4C33-89F8-DBF8374849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19F-4C33-89F8-DBF8374849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19F-4C33-89F8-DBF8374849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119F-4C33-89F8-DBF83748494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19F-4C33-89F8-DBF83748494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119F-4C33-89F8-DBF83748494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19F-4C33-89F8-DBF83748494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9F-4C33-89F8-DBF83748494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9F-4C33-89F8-DBF837484940}"/>
                </c:ext>
              </c:extLst>
            </c:dLbl>
            <c:dLbl>
              <c:idx val="2"/>
              <c:layout>
                <c:manualLayout>
                  <c:x val="-1.9888247302420566E-2"/>
                  <c:y val="-1.60375252699522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9F-4C33-89F8-DBF83748494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9F-4C33-89F8-DBF837484940}"/>
                </c:ext>
              </c:extLst>
            </c:dLbl>
            <c:dLbl>
              <c:idx val="4"/>
              <c:layout>
                <c:manualLayout>
                  <c:x val="-3.9298244745445618E-3"/>
                  <c:y val="7.21770816885927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9F-4C33-89F8-DBF837484940}"/>
                </c:ext>
              </c:extLst>
            </c:dLbl>
            <c:dLbl>
              <c:idx val="5"/>
              <c:layout>
                <c:manualLayout>
                  <c:x val="-1.9649122372722449E-3"/>
                  <c:y val="1.25525359458422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9F-4C33-89F8-DBF837484940}"/>
                </c:ext>
              </c:extLst>
            </c:dLbl>
            <c:dLbl>
              <c:idx val="6"/>
              <c:layout>
                <c:manualLayout>
                  <c:x val="4.9754981632712109E-2"/>
                  <c:y val="-2.51483138954349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9F-4C33-89F8-DBF8374849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ANUAL!$A$2542:$A$2548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ANUAL!$D$2542:$D$2548</c:f>
              <c:numCache>
                <c:formatCode>#,##0</c:formatCode>
                <c:ptCount val="7"/>
                <c:pt idx="0">
                  <c:v>650617597.75383902</c:v>
                </c:pt>
                <c:pt idx="1">
                  <c:v>669947567.12539244</c:v>
                </c:pt>
                <c:pt idx="2">
                  <c:v>517263643.15968823</c:v>
                </c:pt>
                <c:pt idx="3">
                  <c:v>252388898.46996754</c:v>
                </c:pt>
                <c:pt idx="4">
                  <c:v>211110236.34433794</c:v>
                </c:pt>
                <c:pt idx="5">
                  <c:v>168314664.53937972</c:v>
                </c:pt>
                <c:pt idx="6">
                  <c:v>21675139.933050338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9F-4C33-89F8-DBF83748494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800" b="1" i="0" baseline="0">
                <a:effectLst/>
              </a:rPr>
              <a:t>GASTO TURÍSTICO TOTAL EN CASTILLA Y LEÓN. AÑO 2025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34830572655690767"/>
          <c:y val="1.85186467076230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439522998296419E-2"/>
          <c:y val="0.13333381558816401"/>
          <c:w val="0.92674616695059631"/>
          <c:h val="0.773314701046984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DB51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'GASTO X PROV'!$A$103:$A$109</c:f>
              <c:strCache>
                <c:ptCount val="7"/>
                <c:pt idx="0">
                  <c:v>GASTO TOTAL</c:v>
                </c:pt>
                <c:pt idx="1">
                  <c:v>GASTO EN ALOJAMIENTO</c:v>
                </c:pt>
                <c:pt idx="2">
                  <c:v>GASTO EN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ALIMENTACIÓN FUERA DE RESTAURANTES</c:v>
                </c:pt>
                <c:pt idx="6">
                  <c:v>GASTO EN COMPRAS</c:v>
                </c:pt>
              </c:strCache>
            </c:strRef>
          </c:cat>
          <c:val>
            <c:numRef>
              <c:f>'GASTO X PROV'!$B$103:$B$109</c:f>
              <c:numCache>
                <c:formatCode>#,##0.00</c:formatCode>
                <c:ptCount val="7"/>
                <c:pt idx="0">
                  <c:v>1577357792.0098426</c:v>
                </c:pt>
                <c:pt idx="1">
                  <c:v>616375416.11160827</c:v>
                </c:pt>
                <c:pt idx="2">
                  <c:v>409037424.76422822</c:v>
                </c:pt>
                <c:pt idx="3">
                  <c:v>245224541.3457219</c:v>
                </c:pt>
                <c:pt idx="4">
                  <c:v>132916857.8606814</c:v>
                </c:pt>
                <c:pt idx="5">
                  <c:v>95462149.931128144</c:v>
                </c:pt>
                <c:pt idx="6">
                  <c:v>70239962.107119054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E-450F-8574-3FC3C2EC8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9373888"/>
        <c:axId val="329374280"/>
      </c:barChart>
      <c:catAx>
        <c:axId val="329373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4280"/>
        <c:crosses val="autoZero"/>
        <c:auto val="1"/>
        <c:lblAlgn val="ctr"/>
        <c:lblOffset val="100"/>
        <c:noMultiLvlLbl val="0"/>
      </c:catAx>
      <c:valAx>
        <c:axId val="3293742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3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DISTRIBUCIÓN PROVINCIAL DEL GASTO TURÍSTICO TOTAL</a:t>
            </a:r>
          </a:p>
        </c:rich>
      </c:tx>
      <c:layout>
        <c:manualLayout>
          <c:xMode val="edge"/>
          <c:yMode val="edge"/>
          <c:x val="0.3205262112506207"/>
          <c:y val="2.48062505700300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1304887564730086E-2"/>
          <c:y val="0.20089891466269422"/>
          <c:w val="0.81933148896928409"/>
          <c:h val="0.725258398143114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ANUAL!$A$2592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ANUAL!$B$2591:$J$2591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ANUAL!$B$2592:$J$2592</c:f>
              <c:numCache>
                <c:formatCode>#,##0</c:formatCode>
                <c:ptCount val="9"/>
                <c:pt idx="0">
                  <c:v>58058196.92524951</c:v>
                </c:pt>
                <c:pt idx="1">
                  <c:v>103073057.08432689</c:v>
                </c:pt>
                <c:pt idx="2">
                  <c:v>92653994.98378773</c:v>
                </c:pt>
                <c:pt idx="3">
                  <c:v>22606593.96371527</c:v>
                </c:pt>
                <c:pt idx="4">
                  <c:v>145373244.78369799</c:v>
                </c:pt>
                <c:pt idx="5">
                  <c:v>70239031.193640366</c:v>
                </c:pt>
                <c:pt idx="6">
                  <c:v>36914433.204939537</c:v>
                </c:pt>
                <c:pt idx="7">
                  <c:v>60867893.54101558</c:v>
                </c:pt>
                <c:pt idx="8">
                  <c:v>26588970.431235436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C7-4133-A60E-0C75C4941E3F}"/>
            </c:ext>
          </c:extLst>
        </c:ser>
        <c:ser>
          <c:idx val="2"/>
          <c:order val="1"/>
          <c:tx>
            <c:strRef>
              <c:f>ANUAL!$A$2593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ANUAL!$B$2591:$J$2591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ANUAL!$B$2593:$J$2593</c:f>
              <c:numCache>
                <c:formatCode>#,##0</c:formatCode>
                <c:ptCount val="9"/>
                <c:pt idx="0">
                  <c:v>33850660.310896151</c:v>
                </c:pt>
                <c:pt idx="1">
                  <c:v>67464819.172417432</c:v>
                </c:pt>
                <c:pt idx="2">
                  <c:v>69419088.455798864</c:v>
                </c:pt>
                <c:pt idx="3">
                  <c:v>21839365.911439452</c:v>
                </c:pt>
                <c:pt idx="4">
                  <c:v>63470807.948468059</c:v>
                </c:pt>
                <c:pt idx="5">
                  <c:v>57456927.944505796</c:v>
                </c:pt>
                <c:pt idx="6">
                  <c:v>22317126.686158381</c:v>
                </c:pt>
                <c:pt idx="7">
                  <c:v>55581475.654960543</c:v>
                </c:pt>
                <c:pt idx="8">
                  <c:v>17637152.679583576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C7-4133-A60E-0C75C4941E3F}"/>
            </c:ext>
          </c:extLst>
        </c:ser>
        <c:ser>
          <c:idx val="4"/>
          <c:order val="2"/>
          <c:tx>
            <c:strRef>
              <c:f>ANUAL!$A$2594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ANUAL!$B$2591:$J$2591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ANUAL!$B$2594:$J$2594</c:f>
              <c:numCache>
                <c:formatCode>#,##0</c:formatCode>
                <c:ptCount val="9"/>
                <c:pt idx="0">
                  <c:v>18868128.062169217</c:v>
                </c:pt>
                <c:pt idx="1">
                  <c:v>12960992.893522387</c:v>
                </c:pt>
                <c:pt idx="2">
                  <c:v>20943310.205677629</c:v>
                </c:pt>
                <c:pt idx="3">
                  <c:v>6613889.8914146787</c:v>
                </c:pt>
                <c:pt idx="4">
                  <c:v>15816737.217594985</c:v>
                </c:pt>
                <c:pt idx="5">
                  <c:v>5933725.9071903285</c:v>
                </c:pt>
                <c:pt idx="6">
                  <c:v>6275447.1809720127</c:v>
                </c:pt>
                <c:pt idx="7">
                  <c:v>4896369.3686892493</c:v>
                </c:pt>
                <c:pt idx="8">
                  <c:v>3153549.2038976569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C7-4133-A60E-0C75C4941E3F}"/>
            </c:ext>
          </c:extLst>
        </c:ser>
        <c:ser>
          <c:idx val="7"/>
          <c:order val="3"/>
          <c:tx>
            <c:strRef>
              <c:f>ANUAL!$A$2595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ANUAL!$B$2591:$J$2591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ANUAL!$B$2595:$J$2595</c:f>
              <c:numCache>
                <c:formatCode>#,##0</c:formatCode>
                <c:ptCount val="9"/>
                <c:pt idx="0">
                  <c:v>21105013.637364604</c:v>
                </c:pt>
                <c:pt idx="1">
                  <c:v>24153351.550835494</c:v>
                </c:pt>
                <c:pt idx="2">
                  <c:v>33790009.73563946</c:v>
                </c:pt>
                <c:pt idx="3">
                  <c:v>17327803.158581603</c:v>
                </c:pt>
                <c:pt idx="4">
                  <c:v>41828599.04518158</c:v>
                </c:pt>
                <c:pt idx="5">
                  <c:v>34301514.044348039</c:v>
                </c:pt>
                <c:pt idx="6">
                  <c:v>17273530.103139933</c:v>
                </c:pt>
                <c:pt idx="7">
                  <c:v>46193684.256112978</c:v>
                </c:pt>
                <c:pt idx="8">
                  <c:v>9251035.8145182133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C7-4133-A60E-0C75C4941E3F}"/>
            </c:ext>
          </c:extLst>
        </c:ser>
        <c:ser>
          <c:idx val="1"/>
          <c:order val="4"/>
          <c:tx>
            <c:strRef>
              <c:f>ANUAL!$A$2596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ANUAL!$B$2591:$J$2591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ANUAL!$B$2596:$J$2596</c:f>
              <c:numCache>
                <c:formatCode>#,##0</c:formatCode>
                <c:ptCount val="9"/>
                <c:pt idx="0">
                  <c:v>13122915.358111499</c:v>
                </c:pt>
                <c:pt idx="1">
                  <c:v>21862009.551600277</c:v>
                </c:pt>
                <c:pt idx="2">
                  <c:v>14105452.326205876</c:v>
                </c:pt>
                <c:pt idx="3">
                  <c:v>9828302.9051455762</c:v>
                </c:pt>
                <c:pt idx="4">
                  <c:v>21184873.460135806</c:v>
                </c:pt>
                <c:pt idx="5">
                  <c:v>16881962.682784576</c:v>
                </c:pt>
                <c:pt idx="6">
                  <c:v>5126477.3807220887</c:v>
                </c:pt>
                <c:pt idx="7">
                  <c:v>24043999.986310117</c:v>
                </c:pt>
                <c:pt idx="8">
                  <c:v>6760864.2096655872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C7-4133-A60E-0C75C4941E3F}"/>
            </c:ext>
          </c:extLst>
        </c:ser>
        <c:ser>
          <c:idx val="3"/>
          <c:order val="5"/>
          <c:tx>
            <c:strRef>
              <c:f>ANUAL!$A$2597</c:f>
              <c:strCache>
                <c:ptCount val="1"/>
                <c:pt idx="0">
                  <c:v>GASTO EN COMPRAS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ANUAL!$B$2591:$J$2591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ANUAL!$B$2597:$J$2597</c:f>
              <c:numCache>
                <c:formatCode>#,##0</c:formatCode>
                <c:ptCount val="9"/>
                <c:pt idx="0">
                  <c:v>6991047.8202770706</c:v>
                </c:pt>
                <c:pt idx="1">
                  <c:v>7615593.478562193</c:v>
                </c:pt>
                <c:pt idx="2">
                  <c:v>15641942.222421234</c:v>
                </c:pt>
                <c:pt idx="3">
                  <c:v>2638987.846812522</c:v>
                </c:pt>
                <c:pt idx="4">
                  <c:v>21082634.812947739</c:v>
                </c:pt>
                <c:pt idx="5">
                  <c:v>7349764.4951528925</c:v>
                </c:pt>
                <c:pt idx="6">
                  <c:v>3218259.4542746823</c:v>
                </c:pt>
                <c:pt idx="7">
                  <c:v>3515345.9043216482</c:v>
                </c:pt>
                <c:pt idx="8">
                  <c:v>2186386.0723490696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DC7-4133-A60E-0C75C4941E3F}"/>
            </c:ext>
          </c:extLst>
        </c:ser>
        <c:ser>
          <c:idx val="5"/>
          <c:order val="6"/>
          <c:tx>
            <c:strRef>
              <c:f>ANUAL!$A$2598</c:f>
              <c:strCache>
                <c:ptCount val="1"/>
                <c:pt idx="0">
                  <c:v>OTROS GASTOS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ANUAL!$B$2591:$J$2591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ANUAL!$B$2598:$J$2598</c:f>
              <c:numCache>
                <c:formatCode>#,##0</c:formatCode>
                <c:ptCount val="9"/>
                <c:pt idx="0">
                  <c:v>557342.07089858898</c:v>
                </c:pt>
                <c:pt idx="1">
                  <c:v>2403080.0524783907</c:v>
                </c:pt>
                <c:pt idx="2">
                  <c:v>634136.95767702267</c:v>
                </c:pt>
                <c:pt idx="3">
                  <c:v>227064.9124822056</c:v>
                </c:pt>
                <c:pt idx="4">
                  <c:v>2116623.1291572694</c:v>
                </c:pt>
                <c:pt idx="5">
                  <c:v>243197.79850001491</c:v>
                </c:pt>
                <c:pt idx="6">
                  <c:v>773447.65710522118</c:v>
                </c:pt>
                <c:pt idx="7">
                  <c:v>266482.59141009499</c:v>
                </c:pt>
                <c:pt idx="8">
                  <c:v>880064.71964670543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C7-4133-A60E-0C75C4941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368400"/>
        <c:axId val="329368792"/>
      </c:barChart>
      <c:catAx>
        <c:axId val="32936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792"/>
        <c:crosses val="autoZero"/>
        <c:auto val="1"/>
        <c:lblAlgn val="ctr"/>
        <c:lblOffset val="100"/>
        <c:noMultiLvlLbl val="0"/>
      </c:catAx>
      <c:valAx>
        <c:axId val="329368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052614031354193"/>
          <c:y val="2.5805855349162406E-2"/>
          <c:w val="0.11947385968645811"/>
          <c:h val="0.96532757729608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PARTICIPACIÓN PROVINCIAL EN EL GASTO TURÍSTICO TOTAL</a:t>
            </a:r>
          </a:p>
        </c:rich>
      </c:tx>
      <c:layout>
        <c:manualLayout>
          <c:xMode val="edge"/>
          <c:yMode val="edge"/>
          <c:x val="0.17380048546563259"/>
          <c:y val="2.3809601094541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887762747605266"/>
          <c:y val="0.2486662957952869"/>
          <c:w val="0.75519554927428945"/>
          <c:h val="0.61881371881559633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E64-484A-A866-F2047D19FD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E64-484A-A866-F2047D19FD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E64-484A-A866-F2047D19FDB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E64-484A-A866-F2047D19FDB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E64-484A-A866-F2047D19FDB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E64-484A-A866-F2047D19FDB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E64-484A-A866-F2047D19FDB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E64-484A-A866-F2047D19FDB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AE64-484A-A866-F2047D19FDB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64-484A-A866-F2047D19FDB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64-484A-A866-F2047D19FDB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64-484A-A866-F2047D19FDB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64-484A-A866-F2047D19FDB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64-484A-A866-F2047D19FDB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64-484A-A866-F2047D19FDBB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64-484A-A866-F2047D19FDBB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64-484A-A866-F2047D19FDBB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64-484A-A866-F2047D19FD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ANUAL!$B$2591:$J$2591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ANUAL!$B$2599:$J$2599</c:f>
              <c:numCache>
                <c:formatCode>#,##0</c:formatCode>
                <c:ptCount val="9"/>
                <c:pt idx="0">
                  <c:v>152553304.18496662</c:v>
                </c:pt>
                <c:pt idx="1">
                  <c:v>239532903.78374308</c:v>
                </c:pt>
                <c:pt idx="2">
                  <c:v>247187934.88720781</c:v>
                </c:pt>
                <c:pt idx="3">
                  <c:v>81082008.589591295</c:v>
                </c:pt>
                <c:pt idx="4">
                  <c:v>310873520.39718342</c:v>
                </c:pt>
                <c:pt idx="5">
                  <c:v>192406124.066122</c:v>
                </c:pt>
                <c:pt idx="6">
                  <c:v>91898721.667311862</c:v>
                </c:pt>
                <c:pt idx="7">
                  <c:v>195365251.30282024</c:v>
                </c:pt>
                <c:pt idx="8">
                  <c:v>66458023.130896248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E64-484A-A866-F2047D19FDB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EVOLUCIÓN ANUAL DEL GASTO</a:t>
            </a:r>
            <a:r>
              <a:rPr lang="es-ES" sz="1600" b="1" baseline="0">
                <a:solidFill>
                  <a:srgbClr val="7DB51A"/>
                </a:solidFill>
              </a:rPr>
              <a:t> TURÍSTICO</a:t>
            </a:r>
            <a:endParaRPr lang="es-ES" sz="1600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063473938278078E-2"/>
          <c:y val="0.15868393846632994"/>
          <c:w val="0.92320154485370232"/>
          <c:h val="0.51564514435695541"/>
        </c:manualLayout>
      </c:layout>
      <c:lineChart>
        <c:grouping val="standard"/>
        <c:varyColors val="0"/>
        <c:ser>
          <c:idx val="0"/>
          <c:order val="0"/>
          <c:tx>
            <c:strRef>
              <c:f>ANUAL!$A$2698</c:f>
              <c:strCache>
                <c:ptCount val="1"/>
                <c:pt idx="0">
                  <c:v>El lugar de alojamiento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ANUAL!$B$2697:$M$2697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ANUAL!$B$2698:$M$2698</c:f>
              <c:numCache>
                <c:formatCode>#,##0</c:formatCode>
                <c:ptCount val="12"/>
                <c:pt idx="0">
                  <c:v>26699700.989698131</c:v>
                </c:pt>
                <c:pt idx="1">
                  <c:v>30897478.803722247</c:v>
                </c:pt>
                <c:pt idx="2">
                  <c:v>36301486.616354898</c:v>
                </c:pt>
                <c:pt idx="3">
                  <c:v>61141066.010889806</c:v>
                </c:pt>
                <c:pt idx="4">
                  <c:v>65415073.46252425</c:v>
                </c:pt>
                <c:pt idx="5">
                  <c:v>61418414.07558462</c:v>
                </c:pt>
                <c:pt idx="6">
                  <c:v>64210279.915561631</c:v>
                </c:pt>
                <c:pt idx="7">
                  <c:v>87282885.715243295</c:v>
                </c:pt>
                <c:pt idx="8">
                  <c:v>61195744.506390199</c:v>
                </c:pt>
                <c:pt idx="9">
                  <c:v>60881687.205230825</c:v>
                </c:pt>
                <c:pt idx="10">
                  <c:v>48428969.998882726</c:v>
                </c:pt>
                <c:pt idx="11">
                  <c:v>46744810.45375628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6-4B57-8AEB-703E98AC7F14}"/>
            </c:ext>
          </c:extLst>
        </c:ser>
        <c:ser>
          <c:idx val="1"/>
          <c:order val="1"/>
          <c:tx>
            <c:strRef>
              <c:f>ANUAL!$A$2699</c:f>
              <c:strCache>
                <c:ptCount val="1"/>
                <c:pt idx="0">
                  <c:v>Restaurantes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ANUAL!$B$2697:$M$2697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ANUAL!$B$2699:$M$2699</c:f>
              <c:numCache>
                <c:formatCode>#,##0</c:formatCode>
                <c:ptCount val="12"/>
                <c:pt idx="0">
                  <c:v>30185091.677579492</c:v>
                </c:pt>
                <c:pt idx="1">
                  <c:v>35496663.593608245</c:v>
                </c:pt>
                <c:pt idx="2">
                  <c:v>42278514.942150772</c:v>
                </c:pt>
                <c:pt idx="3">
                  <c:v>51746057.343978785</c:v>
                </c:pt>
                <c:pt idx="4">
                  <c:v>60406386.419573329</c:v>
                </c:pt>
                <c:pt idx="5">
                  <c:v>56410315.615038723</c:v>
                </c:pt>
                <c:pt idx="6">
                  <c:v>71559629.183482617</c:v>
                </c:pt>
                <c:pt idx="7">
                  <c:v>95647558.388746917</c:v>
                </c:pt>
                <c:pt idx="8">
                  <c:v>67568205.202612877</c:v>
                </c:pt>
                <c:pt idx="9">
                  <c:v>62402280.990995683</c:v>
                </c:pt>
                <c:pt idx="10">
                  <c:v>48754923.790975153</c:v>
                </c:pt>
                <c:pt idx="11">
                  <c:v>47491939.976649791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F6-4B57-8AEB-703E98AC7F14}"/>
            </c:ext>
          </c:extLst>
        </c:ser>
        <c:ser>
          <c:idx val="2"/>
          <c:order val="2"/>
          <c:tx>
            <c:strRef>
              <c:f>ANUAL!$A$2700</c:f>
              <c:strCache>
                <c:ptCount val="1"/>
                <c:pt idx="0">
                  <c:v>Desplazamientos / transporte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ANUAL!$B$2697:$M$2697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ANUAL!$B$2700:$M$2700</c:f>
              <c:numCache>
                <c:formatCode>#,##0</c:formatCode>
                <c:ptCount val="12"/>
                <c:pt idx="0">
                  <c:v>20090495.741126545</c:v>
                </c:pt>
                <c:pt idx="1">
                  <c:v>23701449.041575663</c:v>
                </c:pt>
                <c:pt idx="2">
                  <c:v>28024657.664591603</c:v>
                </c:pt>
                <c:pt idx="3">
                  <c:v>35427458.696471848</c:v>
                </c:pt>
                <c:pt idx="4">
                  <c:v>39807974.077652544</c:v>
                </c:pt>
                <c:pt idx="5">
                  <c:v>37522124.395270467</c:v>
                </c:pt>
                <c:pt idx="6">
                  <c:v>60750417.611965761</c:v>
                </c:pt>
                <c:pt idx="7">
                  <c:v>83657883.558175907</c:v>
                </c:pt>
                <c:pt idx="8">
                  <c:v>58333939.746596523</c:v>
                </c:pt>
                <c:pt idx="9">
                  <c:v>52779101.60955029</c:v>
                </c:pt>
                <c:pt idx="10">
                  <c:v>39243068.214357458</c:v>
                </c:pt>
                <c:pt idx="11">
                  <c:v>37925072.802353695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F6-4B57-8AEB-703E98AC7F14}"/>
            </c:ext>
          </c:extLst>
        </c:ser>
        <c:ser>
          <c:idx val="3"/>
          <c:order val="3"/>
          <c:tx>
            <c:strRef>
              <c:f>ANUAL!$A$2701</c:f>
              <c:strCache>
                <c:ptCount val="1"/>
                <c:pt idx="0">
                  <c:v>Alimentación fuera de restaurantes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ANUAL!$B$2697:$M$2697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ANUAL!$B$2701:$M$2701</c:f>
              <c:numCache>
                <c:formatCode>#,##0</c:formatCode>
                <c:ptCount val="12"/>
                <c:pt idx="0">
                  <c:v>6390730.936131171</c:v>
                </c:pt>
                <c:pt idx="1">
                  <c:v>7861724.189368532</c:v>
                </c:pt>
                <c:pt idx="2">
                  <c:v>9348038.8037430868</c:v>
                </c:pt>
                <c:pt idx="3">
                  <c:v>22654750.229815792</c:v>
                </c:pt>
                <c:pt idx="4">
                  <c:v>26007023.305856444</c:v>
                </c:pt>
                <c:pt idx="5">
                  <c:v>23169173.431343496</c:v>
                </c:pt>
                <c:pt idx="6">
                  <c:v>24483771.71648537</c:v>
                </c:pt>
                <c:pt idx="7">
                  <c:v>33405628.337305956</c:v>
                </c:pt>
                <c:pt idx="8">
                  <c:v>21232688.96428033</c:v>
                </c:pt>
                <c:pt idx="9">
                  <c:v>15056678.006810328</c:v>
                </c:pt>
                <c:pt idx="10">
                  <c:v>10615547.700638186</c:v>
                </c:pt>
                <c:pt idx="11">
                  <c:v>10884480.722559253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F6-4B57-8AEB-703E98AC7F14}"/>
            </c:ext>
          </c:extLst>
        </c:ser>
        <c:ser>
          <c:idx val="4"/>
          <c:order val="4"/>
          <c:tx>
            <c:strRef>
              <c:f>ANUAL!$A$2702</c:f>
              <c:strCache>
                <c:ptCount val="1"/>
                <c:pt idx="0">
                  <c:v>Compras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ANUAL!$B$2697:$M$2697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ANUAL!$B$2702:$M$2702</c:f>
              <c:numCache>
                <c:formatCode>#,##0</c:formatCode>
                <c:ptCount val="12"/>
                <c:pt idx="0">
                  <c:v>6142440.6559470147</c:v>
                </c:pt>
                <c:pt idx="1">
                  <c:v>7052850.3196201399</c:v>
                </c:pt>
                <c:pt idx="2">
                  <c:v>8792248.1069180891</c:v>
                </c:pt>
                <c:pt idx="3">
                  <c:v>11927895.547607249</c:v>
                </c:pt>
                <c:pt idx="4">
                  <c:v>13913470.267090607</c:v>
                </c:pt>
                <c:pt idx="5">
                  <c:v>12559463.322545469</c:v>
                </c:pt>
                <c:pt idx="6">
                  <c:v>20718626.738041297</c:v>
                </c:pt>
                <c:pt idx="7">
                  <c:v>29238594.54837697</c:v>
                </c:pt>
                <c:pt idx="8">
                  <c:v>20592921.085189916</c:v>
                </c:pt>
                <c:pt idx="9">
                  <c:v>16047722.954370212</c:v>
                </c:pt>
                <c:pt idx="10">
                  <c:v>10634100.819630351</c:v>
                </c:pt>
                <c:pt idx="11">
                  <c:v>10694330.174042413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F6-4B57-8AEB-703E98AC7F14}"/>
            </c:ext>
          </c:extLst>
        </c:ser>
        <c:ser>
          <c:idx val="5"/>
          <c:order val="5"/>
          <c:tx>
            <c:strRef>
              <c:f>ANUAL!$A$2703</c:f>
              <c:strCache>
                <c:ptCount val="1"/>
                <c:pt idx="0">
                  <c:v>Cultura y ocio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ANUAL!$B$2697:$M$2697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ANUAL!$B$2703:$M$2703</c:f>
              <c:numCache>
                <c:formatCode>#,##0</c:formatCode>
                <c:ptCount val="12"/>
                <c:pt idx="0">
                  <c:v>10707507.439042494</c:v>
                </c:pt>
                <c:pt idx="1">
                  <c:v>12389398.064011697</c:v>
                </c:pt>
                <c:pt idx="2">
                  <c:v>14834772.273415064</c:v>
                </c:pt>
                <c:pt idx="3">
                  <c:v>14965168.879879724</c:v>
                </c:pt>
                <c:pt idx="4">
                  <c:v>16821170.479444571</c:v>
                </c:pt>
                <c:pt idx="5">
                  <c:v>15425953.969621822</c:v>
                </c:pt>
                <c:pt idx="6">
                  <c:v>28095820.559618086</c:v>
                </c:pt>
                <c:pt idx="7">
                  <c:v>38802492.494615801</c:v>
                </c:pt>
                <c:pt idx="8">
                  <c:v>26830479.524094038</c:v>
                </c:pt>
                <c:pt idx="9">
                  <c:v>29878819.822705511</c:v>
                </c:pt>
                <c:pt idx="10">
                  <c:v>22065656.147458367</c:v>
                </c:pt>
                <c:pt idx="11">
                  <c:v>21571658.816060401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F6-4B57-8AEB-703E98AC7F14}"/>
            </c:ext>
          </c:extLst>
        </c:ser>
        <c:ser>
          <c:idx val="6"/>
          <c:order val="6"/>
          <c:tx>
            <c:strRef>
              <c:f>ANUAL!$A$2704</c:f>
              <c:strCache>
                <c:ptCount val="1"/>
                <c:pt idx="0">
                  <c:v>Otros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ANUAL!$B$2697:$M$2697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ANUAL!$B$2704:$M$2704</c:f>
              <c:numCache>
                <c:formatCode>#,##0</c:formatCode>
                <c:ptCount val="12"/>
                <c:pt idx="0">
                  <c:v>186890.32770910818</c:v>
                </c:pt>
                <c:pt idx="1">
                  <c:v>291072.48706698319</c:v>
                </c:pt>
                <c:pt idx="2">
                  <c:v>354348.79403106228</c:v>
                </c:pt>
                <c:pt idx="3">
                  <c:v>325782.57925461367</c:v>
                </c:pt>
                <c:pt idx="4">
                  <c:v>265150.95476038684</c:v>
                </c:pt>
                <c:pt idx="5">
                  <c:v>270862.90909868869</c:v>
                </c:pt>
                <c:pt idx="6">
                  <c:v>4375544.8635806646</c:v>
                </c:pt>
                <c:pt idx="7">
                  <c:v>5453181.0677768672</c:v>
                </c:pt>
                <c:pt idx="8">
                  <c:v>3771521.5264664912</c:v>
                </c:pt>
                <c:pt idx="9">
                  <c:v>3064626.5986384451</c:v>
                </c:pt>
                <c:pt idx="10">
                  <c:v>1652872.1481265335</c:v>
                </c:pt>
                <c:pt idx="11">
                  <c:v>1663285.6765404942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F6-4B57-8AEB-703E98AC7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752"/>
        <c:axId val="327276144"/>
      </c:lineChart>
      <c:catAx>
        <c:axId val="32727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6144"/>
        <c:crosses val="autoZero"/>
        <c:auto val="1"/>
        <c:lblAlgn val="ctr"/>
        <c:lblOffset val="100"/>
        <c:noMultiLvlLbl val="0"/>
      </c:catAx>
      <c:valAx>
        <c:axId val="3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158969993615639E-3"/>
          <c:y val="0.78088530183727034"/>
          <c:w val="0.99028410300063829"/>
          <c:h val="0.20003543307086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PARTICIPACIÓN PROVINCIAL EN EL GASTO TURÍSTICO</a:t>
            </a:r>
          </a:p>
        </c:rich>
      </c:tx>
      <c:layout>
        <c:manualLayout>
          <c:xMode val="edge"/>
          <c:yMode val="edge"/>
          <c:x val="0.17380048546563259"/>
          <c:y val="2.3809601094541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887762747605266"/>
          <c:y val="0.2486662957952869"/>
          <c:w val="0.75519554927428945"/>
          <c:h val="0.61881371881559633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FF-48EA-873B-B4C1857496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FF-48EA-873B-B4C1857496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FF-48EA-873B-B4C1857496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FF-48EA-873B-B4C1857496B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FF-48EA-873B-B4C1857496B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FF-48EA-873B-B4C1857496B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FF-48EA-873B-B4C1857496B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BFF-48EA-873B-B4C1857496B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BFF-48EA-873B-B4C1857496B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3BFF-48EA-873B-B4C1857496B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3BFF-48EA-873B-B4C1857496B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3BFF-48EA-873B-B4C1857496B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FF-48EA-873B-B4C1857496B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FF-48EA-873B-B4C1857496B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FF-48EA-873B-B4C1857496BE}"/>
                </c:ext>
              </c:extLst>
            </c:dLbl>
            <c:dLbl>
              <c:idx val="3"/>
              <c:layout>
                <c:manualLayout>
                  <c:x val="4.8180673732743803E-2"/>
                  <c:y val="5.544553302761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FF-48EA-873B-B4C1857496BE}"/>
                </c:ext>
              </c:extLst>
            </c:dLbl>
            <c:dLbl>
              <c:idx val="4"/>
              <c:layout>
                <c:manualLayout>
                  <c:x val="-6.0225842165929945E-3"/>
                  <c:y val="0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FF-48EA-873B-B4C1857496BE}"/>
                </c:ext>
              </c:extLst>
            </c:dLbl>
            <c:dLbl>
              <c:idx val="5"/>
              <c:layout>
                <c:manualLayout>
                  <c:x val="-1.6060224577581318E-2"/>
                  <c:y val="3.96039521625835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FF-48EA-873B-B4C1857496B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FF-48EA-873B-B4C1857496BE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FF-48EA-873B-B4C1857496B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FF-48EA-873B-B4C1857496BE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FF-48EA-873B-B4C1857496BE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FF-48EA-873B-B4C1857496BE}"/>
                </c:ext>
              </c:extLst>
            </c:dLbl>
            <c:dLbl>
              <c:idx val="11"/>
              <c:layout>
                <c:manualLayout>
                  <c:x val="1.4052696505383579E-2"/>
                  <c:y val="-2.4202135625331813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FF-48EA-873B-B4C185749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ANUAL!$B$2697:$M$2697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ANUAL!$B$2705:$M$2705</c:f>
              <c:numCache>
                <c:formatCode>#,##0</c:formatCode>
                <c:ptCount val="12"/>
                <c:pt idx="0">
                  <c:v>100402857.76723395</c:v>
                </c:pt>
                <c:pt idx="1">
                  <c:v>117690636.49897352</c:v>
                </c:pt>
                <c:pt idx="2">
                  <c:v>139934067.20120457</c:v>
                </c:pt>
                <c:pt idx="3">
                  <c:v>198188179.2878978</c:v>
                </c:pt>
                <c:pt idx="4">
                  <c:v>222636248.96690211</c:v>
                </c:pt>
                <c:pt idx="5">
                  <c:v>206776307.7185033</c:v>
                </c:pt>
                <c:pt idx="6">
                  <c:v>274194090.5887354</c:v>
                </c:pt>
                <c:pt idx="7">
                  <c:v>373488224.11024171</c:v>
                </c:pt>
                <c:pt idx="8">
                  <c:v>259525500.55563039</c:v>
                </c:pt>
                <c:pt idx="9">
                  <c:v>240110917.1883013</c:v>
                </c:pt>
                <c:pt idx="10">
                  <c:v>181395138.82006878</c:v>
                </c:pt>
                <c:pt idx="11">
                  <c:v>176975578.62196231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FF-48EA-873B-B4C1857496B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DISTRIBUCIÓN DEL GASTO SEGÚN EL TIPO DE ALOJAMIENTO</a:t>
            </a:r>
          </a:p>
        </c:rich>
      </c:tx>
      <c:layout>
        <c:manualLayout>
          <c:xMode val="edge"/>
          <c:yMode val="edge"/>
          <c:x val="0.21390073609219903"/>
          <c:y val="2.123311182288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9456317960257"/>
          <c:y val="0.31050205429372951"/>
          <c:w val="0.75519554927428945"/>
          <c:h val="0.61881371881559633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EE5-4623-93C8-6F91026064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EE5-4623-93C8-6F91026064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EE5-4623-93C8-6F91026064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EE5-4623-93C8-6F91026064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EE5-4623-93C8-6F91026064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EE5-4623-93C8-6F91026064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EE5-4623-93C8-6F91026064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EE5-4623-93C8-6F91026064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EE5-4623-93C8-6F91026064F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CEE5-4623-93C8-6F91026064F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CEE5-4623-93C8-6F91026064F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CEE5-4623-93C8-6F91026064F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E5-4623-93C8-6F91026064F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5-4623-93C8-6F91026064F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5-4623-93C8-6F91026064F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E5-4623-93C8-6F91026064FD}"/>
                </c:ext>
              </c:extLst>
            </c:dLbl>
            <c:dLbl>
              <c:idx val="4"/>
              <c:layout>
                <c:manualLayout>
                  <c:x val="4.1865437232454429E-2"/>
                  <c:y val="2.705313598035132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E5-4623-93C8-6F91026064F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E5-4623-93C8-6F91026064FD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E5-4623-93C8-6F91026064FD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E5-4623-93C8-6F91026064FD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E5-4623-93C8-6F91026064FD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E5-4623-93C8-6F91026064FD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E5-4623-93C8-6F91026064FD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E5-4623-93C8-6F9102606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'GASTO X T.A.'!$B$10:$F$10</c:f>
              <c:strCache>
                <c:ptCount val="5"/>
                <c:pt idx="0">
                  <c:v>ALOJ. HOTELEROS</c:v>
                </c:pt>
                <c:pt idx="1">
                  <c:v>CAMPINGS</c:v>
                </c:pt>
                <c:pt idx="2">
                  <c:v>ALOJ. TURISMO RURAL</c:v>
                </c:pt>
                <c:pt idx="3">
                  <c:v>ALBERGUES</c:v>
                </c:pt>
                <c:pt idx="4">
                  <c:v>VIVIENDAS Y APARTAMENTOS TURÍSTICOS</c:v>
                </c:pt>
              </c:strCache>
            </c:strRef>
          </c:cat>
          <c:val>
            <c:numRef>
              <c:f>'GASTO X T.A.'!$B$19:$F$19</c:f>
              <c:numCache>
                <c:formatCode>0%</c:formatCode>
                <c:ptCount val="5"/>
                <c:pt idx="0">
                  <c:v>0.68706648729861153</c:v>
                </c:pt>
                <c:pt idx="1">
                  <c:v>3.5510542195856525E-2</c:v>
                </c:pt>
                <c:pt idx="2">
                  <c:v>0.10795421752193655</c:v>
                </c:pt>
                <c:pt idx="3">
                  <c:v>4.2250825442597645E-2</c:v>
                </c:pt>
                <c:pt idx="4">
                  <c:v>0.12721792754099773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EE5-4623-93C8-6F91026064FD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GASTO TURÍSTICO SEGÚN EL TIPO DE ALOMAMIENTO UTILIZADO</a:t>
            </a:r>
          </a:p>
        </c:rich>
      </c:tx>
      <c:layout>
        <c:manualLayout>
          <c:xMode val="edge"/>
          <c:yMode val="edge"/>
          <c:x val="0.3205262112506207"/>
          <c:y val="2.48062505700300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932290558274811"/>
          <c:y val="0.19163250539628493"/>
          <c:w val="0.81933148896928409"/>
          <c:h val="0.725258398143114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'GASTO X T.A.'!$B$10</c:f>
              <c:strCache>
                <c:ptCount val="1"/>
                <c:pt idx="0">
                  <c:v>ALOJ. HOTELEROS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'GASTO X T.A.'!$A$11:$A$17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T.A.'!$B$11:$B$17</c:f>
              <c:numCache>
                <c:formatCode>#,##0.00</c:formatCode>
                <c:ptCount val="7"/>
                <c:pt idx="0">
                  <c:v>447582589.33720517</c:v>
                </c:pt>
                <c:pt idx="1">
                  <c:v>278771250.21599871</c:v>
                </c:pt>
                <c:pt idx="2">
                  <c:v>50808705.641231693</c:v>
                </c:pt>
                <c:pt idx="3">
                  <c:v>165206327.1417326</c:v>
                </c:pt>
                <c:pt idx="4">
                  <c:v>87973016.865221232</c:v>
                </c:pt>
                <c:pt idx="5">
                  <c:v>49111147.748098634</c:v>
                </c:pt>
                <c:pt idx="6">
                  <c:v>4296640.4198083794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AE-4994-A902-93E8DFA6BFDC}"/>
            </c:ext>
          </c:extLst>
        </c:ser>
        <c:ser>
          <c:idx val="2"/>
          <c:order val="1"/>
          <c:tx>
            <c:strRef>
              <c:f>'GASTO X T.A.'!$C$10</c:f>
              <c:strCache>
                <c:ptCount val="1"/>
                <c:pt idx="0">
                  <c:v>CAMPINGS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'GASTO X T.A.'!$A$11:$A$17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T.A.'!$C$11:$C$17</c:f>
              <c:numCache>
                <c:formatCode>#,##0.00</c:formatCode>
                <c:ptCount val="7"/>
                <c:pt idx="0">
                  <c:v>10943108.48478983</c:v>
                </c:pt>
                <c:pt idx="1">
                  <c:v>12824842.397224853</c:v>
                </c:pt>
                <c:pt idx="2">
                  <c:v>9338595.8880427163</c:v>
                </c:pt>
                <c:pt idx="3">
                  <c:v>13022907.312384024</c:v>
                </c:pt>
                <c:pt idx="4">
                  <c:v>5756433.323507918</c:v>
                </c:pt>
                <c:pt idx="5">
                  <c:v>2420606.4360724315</c:v>
                </c:pt>
                <c:pt idx="6">
                  <c:v>1706336.5891068061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AE-4994-A902-93E8DFA6BFDC}"/>
            </c:ext>
          </c:extLst>
        </c:ser>
        <c:ser>
          <c:idx val="4"/>
          <c:order val="2"/>
          <c:tx>
            <c:strRef>
              <c:f>'GASTO X T.A.'!$D$10</c:f>
              <c:strCache>
                <c:ptCount val="1"/>
                <c:pt idx="0">
                  <c:v>ALOJ. TURISMO RURAL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'GASTO X T.A.'!$A$11:$A$17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T.A.'!$D$11:$D$17</c:f>
              <c:numCache>
                <c:formatCode>#,##0.00</c:formatCode>
                <c:ptCount val="7"/>
                <c:pt idx="0">
                  <c:v>71335359.820838898</c:v>
                </c:pt>
                <c:pt idx="1">
                  <c:v>41586018.052276157</c:v>
                </c:pt>
                <c:pt idx="2">
                  <c:v>14395369.06788886</c:v>
                </c:pt>
                <c:pt idx="3">
                  <c:v>20922825.368099112</c:v>
                </c:pt>
                <c:pt idx="4">
                  <c:v>14961208.274482589</c:v>
                </c:pt>
                <c:pt idx="5">
                  <c:v>6436401.6866998421</c:v>
                </c:pt>
                <c:pt idx="6">
                  <c:v>645243.91826663655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AE-4994-A902-93E8DFA6BFDC}"/>
            </c:ext>
          </c:extLst>
        </c:ser>
        <c:ser>
          <c:idx val="7"/>
          <c:order val="3"/>
          <c:tx>
            <c:strRef>
              <c:f>'GASTO X T.A.'!$E$10</c:f>
              <c:strCache>
                <c:ptCount val="1"/>
                <c:pt idx="0">
                  <c:v>ALBERGUES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'GASTO X T.A.'!$A$11:$A$17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T.A.'!$E$11:$E$17</c:f>
              <c:numCache>
                <c:formatCode>#,##0.00</c:formatCode>
                <c:ptCount val="7"/>
                <c:pt idx="0">
                  <c:v>24360065.495233502</c:v>
                </c:pt>
                <c:pt idx="1">
                  <c:v>19048271.172853585</c:v>
                </c:pt>
                <c:pt idx="2">
                  <c:v>4829552.4004378607</c:v>
                </c:pt>
                <c:pt idx="3">
                  <c:v>9173436.4295093268</c:v>
                </c:pt>
                <c:pt idx="4">
                  <c:v>5292682.3832480237</c:v>
                </c:pt>
                <c:pt idx="5">
                  <c:v>3507406.2621484525</c:v>
                </c:pt>
                <c:pt idx="6">
                  <c:v>433254.58729833033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AE-4994-A902-93E8DFA6BFDC}"/>
            </c:ext>
          </c:extLst>
        </c:ser>
        <c:ser>
          <c:idx val="1"/>
          <c:order val="4"/>
          <c:tx>
            <c:strRef>
              <c:f>'GASTO X T.A.'!$F$10</c:f>
              <c:strCache>
                <c:ptCount val="1"/>
                <c:pt idx="0">
                  <c:v>VIVIENDAS Y APARTAMENTOS TURÍSTICOS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'GASTO X T.A.'!$A$11:$A$17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T.A.'!$F$11:$F$17</c:f>
              <c:numCache>
                <c:formatCode>#,##0.00</c:formatCode>
                <c:ptCount val="7"/>
                <c:pt idx="0">
                  <c:v>62154292.973540872</c:v>
                </c:pt>
                <c:pt idx="1">
                  <c:v>56807042.925874919</c:v>
                </c:pt>
                <c:pt idx="2">
                  <c:v>16089926.933527006</c:v>
                </c:pt>
                <c:pt idx="3">
                  <c:v>36899045.093996808</c:v>
                </c:pt>
                <c:pt idx="4">
                  <c:v>18933517.014221642</c:v>
                </c:pt>
                <c:pt idx="5">
                  <c:v>8764399.9740996938</c:v>
                </c:pt>
                <c:pt idx="6">
                  <c:v>1019964.3748753608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4-4B4F-8D84-77C9A7795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368400"/>
        <c:axId val="329368792"/>
      </c:barChart>
      <c:catAx>
        <c:axId val="329368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792"/>
        <c:crosses val="autoZero"/>
        <c:auto val="1"/>
        <c:lblAlgn val="ctr"/>
        <c:lblOffset val="100"/>
        <c:noMultiLvlLbl val="0"/>
      </c:catAx>
      <c:valAx>
        <c:axId val="329368792"/>
        <c:scaling>
          <c:orientation val="minMax"/>
          <c:max val="500000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242491437449246"/>
          <c:y val="0.71146654296190648"/>
          <c:w val="0.20803651001023976"/>
          <c:h val="0.275998480010659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ESPAÑOLES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Comunidad Valenciana</c:v>
              </c:pt>
              <c:pt idx="11">
                <c:v>Asturias (Principado de)</c:v>
              </c:pt>
              <c:pt idx="12">
                <c:v>Castilla - La Mancha</c:v>
              </c:pt>
              <c:pt idx="13">
                <c:v>Andalucía</c:v>
              </c:pt>
              <c:pt idx="14">
                <c:v>País Vasco</c:v>
              </c:pt>
              <c:pt idx="15">
                <c:v>Cataluña</c:v>
              </c:pt>
              <c:pt idx="16">
                <c:v>Galicia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8.7839821278331285E-4</c:v>
              </c:pt>
              <c:pt idx="1">
                <c:v>9.0014134275506784E-4</c:v>
              </c:pt>
              <c:pt idx="2">
                <c:v>8.6631259441059469E-3</c:v>
              </c:pt>
              <c:pt idx="3">
                <c:v>9.5846991841299651E-3</c:v>
              </c:pt>
              <c:pt idx="4">
                <c:v>1.1303765517829795E-2</c:v>
              </c:pt>
              <c:pt idx="5">
                <c:v>1.2160730353846025E-2</c:v>
              </c:pt>
              <c:pt idx="6">
                <c:v>1.6234167570789135E-2</c:v>
              </c:pt>
              <c:pt idx="7">
                <c:v>2.1373223422586015E-2</c:v>
              </c:pt>
              <c:pt idx="8">
                <c:v>2.1956199173234971E-2</c:v>
              </c:pt>
              <c:pt idx="9">
                <c:v>2.854247552332425E-2</c:v>
              </c:pt>
              <c:pt idx="10">
                <c:v>3.894428153454467E-2</c:v>
              </c:pt>
              <c:pt idx="11">
                <c:v>4.1259110850697139E-2</c:v>
              </c:pt>
              <c:pt idx="12">
                <c:v>4.1311589350758571E-2</c:v>
              </c:pt>
              <c:pt idx="13">
                <c:v>5.1963641152434438E-2</c:v>
              </c:pt>
              <c:pt idx="14">
                <c:v>5.6291946763994967E-2</c:v>
              </c:pt>
              <c:pt idx="15">
                <c:v>6.103321868414293E-2</c:v>
              </c:pt>
              <c:pt idx="16">
                <c:v>7.1063145979747236E-2</c:v>
              </c:pt>
              <c:pt idx="17">
                <c:v>0.17643667488755541</c:v>
              </c:pt>
              <c:pt idx="18">
                <c:v>0.33009946455074013</c:v>
              </c:pt>
            </c:numLit>
          </c:val>
          <c:extLst>
            <c:ext xmlns:c16="http://schemas.microsoft.com/office/drawing/2014/chart" uri="{C3380CC4-5D6E-409C-BE32-E72D297353CC}">
              <c16:uniqueId val="{00000000-CFED-4D60-AB7B-56C2A4761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6322840"/>
        <c:axId val="306323232"/>
      </c:barChart>
      <c:catAx>
        <c:axId val="306322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323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323232"/>
        <c:scaling>
          <c:orientation val="minMax"/>
          <c:max val="0.4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322840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EVOLUCIÓN ANUAL DEL GASTO</a:t>
            </a:r>
            <a:r>
              <a:rPr lang="es-ES" sz="1600" b="1" baseline="0">
                <a:solidFill>
                  <a:srgbClr val="7DB51A"/>
                </a:solidFill>
              </a:rPr>
              <a:t> EN ALOJAMIENTOS HOTELEROS</a:t>
            </a:r>
            <a:endParaRPr lang="es-ES" sz="1600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063473938278078E-2"/>
          <c:y val="0.15868393846632994"/>
          <c:w val="0.92320154485370232"/>
          <c:h val="0.51564514435695541"/>
        </c:manualLayout>
      </c:layout>
      <c:lineChart>
        <c:grouping val="standard"/>
        <c:varyColors val="0"/>
        <c:ser>
          <c:idx val="0"/>
          <c:order val="0"/>
          <c:tx>
            <c:strRef>
              <c:f>ANUAL!$A$2818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ANUAL!$B$2817:$M$2817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ANUAL!$B$2818:$M$2818</c:f>
              <c:numCache>
                <c:formatCode>#,##0</c:formatCode>
                <c:ptCount val="12"/>
                <c:pt idx="0">
                  <c:v>21025721.271659281</c:v>
                </c:pt>
                <c:pt idx="1">
                  <c:v>23011032.193386797</c:v>
                </c:pt>
                <c:pt idx="2">
                  <c:v>27656725.25079558</c:v>
                </c:pt>
                <c:pt idx="3">
                  <c:v>43159709.676709458</c:v>
                </c:pt>
                <c:pt idx="4">
                  <c:v>46305911.347026266</c:v>
                </c:pt>
                <c:pt idx="5">
                  <c:v>42632686.380115084</c:v>
                </c:pt>
                <c:pt idx="6">
                  <c:v>38773724.579882175</c:v>
                </c:pt>
                <c:pt idx="7">
                  <c:v>50211825.481011435</c:v>
                </c:pt>
                <c:pt idx="8">
                  <c:v>40467343.995660283</c:v>
                </c:pt>
                <c:pt idx="9">
                  <c:v>44583708.12701726</c:v>
                </c:pt>
                <c:pt idx="10">
                  <c:v>36623790.834030859</c:v>
                </c:pt>
                <c:pt idx="11">
                  <c:v>33130410.199910719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6-4C00-80A2-96A10FB27CB1}"/>
            </c:ext>
          </c:extLst>
        </c:ser>
        <c:ser>
          <c:idx val="1"/>
          <c:order val="1"/>
          <c:tx>
            <c:strRef>
              <c:f>ANUAL!$A$2819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ANUAL!$B$2817:$M$2817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ANUAL!$B$2819:$M$2819</c:f>
              <c:numCache>
                <c:formatCode>#,##0</c:formatCode>
                <c:ptCount val="12"/>
                <c:pt idx="0">
                  <c:v>17047325.045717962</c:v>
                </c:pt>
                <c:pt idx="1">
                  <c:v>18733845.805797976</c:v>
                </c:pt>
                <c:pt idx="2">
                  <c:v>22510236.313400026</c:v>
                </c:pt>
                <c:pt idx="3">
                  <c:v>25086438.739933942</c:v>
                </c:pt>
                <c:pt idx="4">
                  <c:v>26977646.281915426</c:v>
                </c:pt>
                <c:pt idx="5">
                  <c:v>25335819.252715457</c:v>
                </c:pt>
                <c:pt idx="6">
                  <c:v>23275844.403069872</c:v>
                </c:pt>
                <c:pt idx="7">
                  <c:v>28575312.087475389</c:v>
                </c:pt>
                <c:pt idx="8">
                  <c:v>23229232.689650629</c:v>
                </c:pt>
                <c:pt idx="9">
                  <c:v>26577237.201572664</c:v>
                </c:pt>
                <c:pt idx="10">
                  <c:v>21501169.731835332</c:v>
                </c:pt>
                <c:pt idx="11">
                  <c:v>19921142.662914068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6-4C00-80A2-96A10FB27CB1}"/>
            </c:ext>
          </c:extLst>
        </c:ser>
        <c:ser>
          <c:idx val="2"/>
          <c:order val="2"/>
          <c:tx>
            <c:strRef>
              <c:f>ANUAL!$A$2820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ANUAL!$B$2817:$M$2817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ANUAL!$B$2820:$M$2820</c:f>
              <c:numCache>
                <c:formatCode>#,##0</c:formatCode>
                <c:ptCount val="12"/>
                <c:pt idx="0">
                  <c:v>3011855.8682139381</c:v>
                </c:pt>
                <c:pt idx="1">
                  <c:v>3540989.1632918427</c:v>
                </c:pt>
                <c:pt idx="2">
                  <c:v>4109435.7702657701</c:v>
                </c:pt>
                <c:pt idx="3">
                  <c:v>4613824.9431523206</c:v>
                </c:pt>
                <c:pt idx="4">
                  <c:v>4881303.8431783533</c:v>
                </c:pt>
                <c:pt idx="5">
                  <c:v>4438742.6432863101</c:v>
                </c:pt>
                <c:pt idx="6">
                  <c:v>4922992.7791121993</c:v>
                </c:pt>
                <c:pt idx="7">
                  <c:v>6504500.6046635583</c:v>
                </c:pt>
                <c:pt idx="8">
                  <c:v>5028817.6122080022</c:v>
                </c:pt>
                <c:pt idx="9">
                  <c:v>3825746.7583905421</c:v>
                </c:pt>
                <c:pt idx="10">
                  <c:v>3117384.4548129085</c:v>
                </c:pt>
                <c:pt idx="11">
                  <c:v>2813111.2006559568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46-4C00-80A2-96A10FB27CB1}"/>
            </c:ext>
          </c:extLst>
        </c:ser>
        <c:ser>
          <c:idx val="3"/>
          <c:order val="3"/>
          <c:tx>
            <c:strRef>
              <c:f>ANUAL!$A$2821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ANUAL!$B$2817:$M$2817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ANUAL!$B$2821:$M$2821</c:f>
              <c:numCache>
                <c:formatCode>#,##0</c:formatCode>
                <c:ptCount val="12"/>
                <c:pt idx="0">
                  <c:v>10698420.01974667</c:v>
                </c:pt>
                <c:pt idx="1">
                  <c:v>11771184.971693289</c:v>
                </c:pt>
                <c:pt idx="2">
                  <c:v>14187045.702101201</c:v>
                </c:pt>
                <c:pt idx="3">
                  <c:v>12646634.809062881</c:v>
                </c:pt>
                <c:pt idx="4">
                  <c:v>13680856.547788795</c:v>
                </c:pt>
                <c:pt idx="5">
                  <c:v>12869227.027240349</c:v>
                </c:pt>
                <c:pt idx="6">
                  <c:v>13501409.697936464</c:v>
                </c:pt>
                <c:pt idx="7">
                  <c:v>16763726.008921659</c:v>
                </c:pt>
                <c:pt idx="8">
                  <c:v>13850836.216158755</c:v>
                </c:pt>
                <c:pt idx="9">
                  <c:v>17559980.136220429</c:v>
                </c:pt>
                <c:pt idx="10">
                  <c:v>14490307.152021337</c:v>
                </c:pt>
                <c:pt idx="11">
                  <c:v>13186698.852840802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46-4C00-80A2-96A10FB27CB1}"/>
            </c:ext>
          </c:extLst>
        </c:ser>
        <c:ser>
          <c:idx val="4"/>
          <c:order val="4"/>
          <c:tx>
            <c:strRef>
              <c:f>ANUAL!$A$2822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ANUAL!$B$2817:$M$2817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ANUAL!$B$2822:$M$2822</c:f>
              <c:numCache>
                <c:formatCode>#,##0</c:formatCode>
                <c:ptCount val="12"/>
                <c:pt idx="0">
                  <c:v>5639314.5573802432</c:v>
                </c:pt>
                <c:pt idx="1">
                  <c:v>6226081.3536296831</c:v>
                </c:pt>
                <c:pt idx="2">
                  <c:v>7490943.3789332872</c:v>
                </c:pt>
                <c:pt idx="3">
                  <c:v>7382609.1915469989</c:v>
                </c:pt>
                <c:pt idx="4">
                  <c:v>8004189.4736177409</c:v>
                </c:pt>
                <c:pt idx="5">
                  <c:v>7446971.5845969236</c:v>
                </c:pt>
                <c:pt idx="6">
                  <c:v>5147537.5647756057</c:v>
                </c:pt>
                <c:pt idx="7">
                  <c:v>6309351.7642526207</c:v>
                </c:pt>
                <c:pt idx="8">
                  <c:v>5144701.8737286245</c:v>
                </c:pt>
                <c:pt idx="9">
                  <c:v>11246995.687049981</c:v>
                </c:pt>
                <c:pt idx="10">
                  <c:v>9193254.2957055941</c:v>
                </c:pt>
                <c:pt idx="11">
                  <c:v>8741066.1400039252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46-4C00-80A2-96A10FB27CB1}"/>
            </c:ext>
          </c:extLst>
        </c:ser>
        <c:ser>
          <c:idx val="5"/>
          <c:order val="5"/>
          <c:tx>
            <c:strRef>
              <c:f>ANUAL!$A$2823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ANUAL!$B$2817:$M$2817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ANUAL!$B$2823:$M$2823</c:f>
              <c:numCache>
                <c:formatCode>#,##0</c:formatCode>
                <c:ptCount val="12"/>
                <c:pt idx="0">
                  <c:v>3523113.2571200486</c:v>
                </c:pt>
                <c:pt idx="1">
                  <c:v>3813577.0700564198</c:v>
                </c:pt>
                <c:pt idx="2">
                  <c:v>4705472.8622883176</c:v>
                </c:pt>
                <c:pt idx="3">
                  <c:v>3113119.8319407506</c:v>
                </c:pt>
                <c:pt idx="4">
                  <c:v>3413183.7066971702</c:v>
                </c:pt>
                <c:pt idx="5">
                  <c:v>3141034.5820912761</c:v>
                </c:pt>
                <c:pt idx="6">
                  <c:v>5198037.5054084975</c:v>
                </c:pt>
                <c:pt idx="7">
                  <c:v>7311188.2640632363</c:v>
                </c:pt>
                <c:pt idx="8">
                  <c:v>5715455.0873989891</c:v>
                </c:pt>
                <c:pt idx="9">
                  <c:v>3627848.3781370283</c:v>
                </c:pt>
                <c:pt idx="10">
                  <c:v>2867084.6989673101</c:v>
                </c:pt>
                <c:pt idx="11">
                  <c:v>2682032.5039295857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46-4C00-80A2-96A10FB27CB1}"/>
            </c:ext>
          </c:extLst>
        </c:ser>
        <c:ser>
          <c:idx val="6"/>
          <c:order val="6"/>
          <c:tx>
            <c:strRef>
              <c:f>ANUAL!$A$2824</c:f>
              <c:strCache>
                <c:ptCount val="1"/>
                <c:pt idx="0">
                  <c:v>OTROS GASTOS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ANUAL!$B$2817:$M$2817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ANUAL!$B$2824:$M$2824</c:f>
              <c:numCache>
                <c:formatCode>#,##0</c:formatCode>
                <c:ptCount val="12"/>
                <c:pt idx="0">
                  <c:v>98913.782871717864</c:v>
                </c:pt>
                <c:pt idx="1">
                  <c:v>113632.32640507864</c:v>
                </c:pt>
                <c:pt idx="2">
                  <c:v>143347.15700433837</c:v>
                </c:pt>
                <c:pt idx="3">
                  <c:v>279345.24009425967</c:v>
                </c:pt>
                <c:pt idx="4">
                  <c:v>236064.2794013783</c:v>
                </c:pt>
                <c:pt idx="5">
                  <c:v>240744.25318755195</c:v>
                </c:pt>
                <c:pt idx="6">
                  <c:v>607748.74652133067</c:v>
                </c:pt>
                <c:pt idx="7">
                  <c:v>708734.27639847319</c:v>
                </c:pt>
                <c:pt idx="8">
                  <c:v>550354.74749732797</c:v>
                </c:pt>
                <c:pt idx="9">
                  <c:v>567855.29264570796</c:v>
                </c:pt>
                <c:pt idx="10">
                  <c:v>401265.08841078414</c:v>
                </c:pt>
                <c:pt idx="11">
                  <c:v>348635.22937043151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46-4C00-80A2-96A10FB27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752"/>
        <c:axId val="327276144"/>
      </c:lineChart>
      <c:catAx>
        <c:axId val="32727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6144"/>
        <c:crosses val="autoZero"/>
        <c:auto val="1"/>
        <c:lblAlgn val="ctr"/>
        <c:lblOffset val="100"/>
        <c:noMultiLvlLbl val="0"/>
      </c:catAx>
      <c:valAx>
        <c:axId val="3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158969993615639E-3"/>
          <c:y val="0.78088530183727034"/>
          <c:w val="0.99028410300063829"/>
          <c:h val="0.20003543307086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EVOLUCIÓN ANUAL DEL GASTO</a:t>
            </a:r>
            <a:r>
              <a:rPr lang="es-ES" sz="1600" b="1" baseline="0">
                <a:solidFill>
                  <a:srgbClr val="7DB51A"/>
                </a:solidFill>
              </a:rPr>
              <a:t> EN CAMPINGS DE TURISMO</a:t>
            </a:r>
            <a:endParaRPr lang="es-ES" sz="1600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063473938278078E-2"/>
          <c:y val="0.15868393846632994"/>
          <c:w val="0.92320154485370232"/>
          <c:h val="0.51564514435695541"/>
        </c:manualLayout>
      </c:layout>
      <c:lineChart>
        <c:grouping val="standard"/>
        <c:varyColors val="0"/>
        <c:ser>
          <c:idx val="0"/>
          <c:order val="0"/>
          <c:tx>
            <c:strRef>
              <c:f>ANUAL!$A$2845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ANUAL!$B$2844:$M$2844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ANUAL!$B$2845:$M$2845</c:f>
              <c:numCache>
                <c:formatCode>#,##0</c:formatCode>
                <c:ptCount val="12"/>
                <c:pt idx="0">
                  <c:v>208651.90069710367</c:v>
                </c:pt>
                <c:pt idx="1">
                  <c:v>194073.85092459587</c:v>
                </c:pt>
                <c:pt idx="2">
                  <c:v>404899.10122945782</c:v>
                </c:pt>
                <c:pt idx="3">
                  <c:v>821873.97485657956</c:v>
                </c:pt>
                <c:pt idx="4">
                  <c:v>947997.08538493107</c:v>
                </c:pt>
                <c:pt idx="5">
                  <c:v>1601898.6622874488</c:v>
                </c:pt>
                <c:pt idx="6">
                  <c:v>2232399.5519767879</c:v>
                </c:pt>
                <c:pt idx="7">
                  <c:v>3133533.7371494947</c:v>
                </c:pt>
                <c:pt idx="8">
                  <c:v>1051116.5314320843</c:v>
                </c:pt>
                <c:pt idx="9">
                  <c:v>218370.23040281041</c:v>
                </c:pt>
                <c:pt idx="10">
                  <c:v>77761.46234210502</c:v>
                </c:pt>
                <c:pt idx="11">
                  <c:v>50532.396106429282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D-4101-839C-57D9CFA4B5B0}"/>
            </c:ext>
          </c:extLst>
        </c:ser>
        <c:ser>
          <c:idx val="1"/>
          <c:order val="1"/>
          <c:tx>
            <c:strRef>
              <c:f>ANUAL!$A$2846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ANUAL!$B$2844:$M$2844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ANUAL!$B$2846:$M$2846</c:f>
              <c:numCache>
                <c:formatCode>#,##0</c:formatCode>
                <c:ptCount val="12"/>
                <c:pt idx="0">
                  <c:v>189701.62270719092</c:v>
                </c:pt>
                <c:pt idx="1">
                  <c:v>163539.50449529383</c:v>
                </c:pt>
                <c:pt idx="2">
                  <c:v>351981.97822140367</c:v>
                </c:pt>
                <c:pt idx="3">
                  <c:v>1044737.6524396951</c:v>
                </c:pt>
                <c:pt idx="4">
                  <c:v>1165184.8067601654</c:v>
                </c:pt>
                <c:pt idx="5">
                  <c:v>1577670.7598695839</c:v>
                </c:pt>
                <c:pt idx="6">
                  <c:v>2328019.9497473137</c:v>
                </c:pt>
                <c:pt idx="7">
                  <c:v>3253056.416516101</c:v>
                </c:pt>
                <c:pt idx="8">
                  <c:v>1126209.786358427</c:v>
                </c:pt>
                <c:pt idx="9">
                  <c:v>1015780.588556953</c:v>
                </c:pt>
                <c:pt idx="10">
                  <c:v>347214.74213029566</c:v>
                </c:pt>
                <c:pt idx="11">
                  <c:v>261744.58942242831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3D-4101-839C-57D9CFA4B5B0}"/>
            </c:ext>
          </c:extLst>
        </c:ser>
        <c:ser>
          <c:idx val="2"/>
          <c:order val="2"/>
          <c:tx>
            <c:strRef>
              <c:f>ANUAL!$A$2847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ANUAL!$B$2844:$M$2844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ANUAL!$B$2847:$M$2847</c:f>
              <c:numCache>
                <c:formatCode>#,##0</c:formatCode>
                <c:ptCount val="12"/>
                <c:pt idx="0">
                  <c:v>157109.63104622459</c:v>
                </c:pt>
                <c:pt idx="1">
                  <c:v>157873.34356128346</c:v>
                </c:pt>
                <c:pt idx="2">
                  <c:v>258327.8887990322</c:v>
                </c:pt>
                <c:pt idx="3">
                  <c:v>582474.71804879571</c:v>
                </c:pt>
                <c:pt idx="4">
                  <c:v>753609.78589539195</c:v>
                </c:pt>
                <c:pt idx="5">
                  <c:v>1636153.5208758824</c:v>
                </c:pt>
                <c:pt idx="6">
                  <c:v>1992071.3281883348</c:v>
                </c:pt>
                <c:pt idx="7">
                  <c:v>2615802.224455779</c:v>
                </c:pt>
                <c:pt idx="8">
                  <c:v>1156062.818196672</c:v>
                </c:pt>
                <c:pt idx="9">
                  <c:v>15795.35469781187</c:v>
                </c:pt>
                <c:pt idx="10">
                  <c:v>7161.5265414921232</c:v>
                </c:pt>
                <c:pt idx="11">
                  <c:v>6153.7477360136354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3D-4101-839C-57D9CFA4B5B0}"/>
            </c:ext>
          </c:extLst>
        </c:ser>
        <c:ser>
          <c:idx val="3"/>
          <c:order val="3"/>
          <c:tx>
            <c:strRef>
              <c:f>ANUAL!$A$2848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ANUAL!$B$2844:$M$2844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ANUAL!$B$2848:$M$2848</c:f>
              <c:numCache>
                <c:formatCode>#,##0</c:formatCode>
                <c:ptCount val="12"/>
                <c:pt idx="0">
                  <c:v>123473.30898493934</c:v>
                </c:pt>
                <c:pt idx="1">
                  <c:v>126343.93880490772</c:v>
                </c:pt>
                <c:pt idx="2">
                  <c:v>222457.58279132066</c:v>
                </c:pt>
                <c:pt idx="3">
                  <c:v>823409.66575401323</c:v>
                </c:pt>
                <c:pt idx="4">
                  <c:v>928968.5082980931</c:v>
                </c:pt>
                <c:pt idx="5">
                  <c:v>1435002.9183640711</c:v>
                </c:pt>
                <c:pt idx="6">
                  <c:v>2539566.7395909852</c:v>
                </c:pt>
                <c:pt idx="7">
                  <c:v>3663739.8841771223</c:v>
                </c:pt>
                <c:pt idx="8">
                  <c:v>1467313.1036957197</c:v>
                </c:pt>
                <c:pt idx="9">
                  <c:v>1088035.381186879</c:v>
                </c:pt>
                <c:pt idx="10">
                  <c:v>360503.62125832035</c:v>
                </c:pt>
                <c:pt idx="11">
                  <c:v>244092.65947765228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3D-4101-839C-57D9CFA4B5B0}"/>
            </c:ext>
          </c:extLst>
        </c:ser>
        <c:ser>
          <c:idx val="4"/>
          <c:order val="4"/>
          <c:tx>
            <c:strRef>
              <c:f>ANUAL!$A$2849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ANUAL!$B$2844:$M$2844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ANUAL!$B$2849:$M$2849</c:f>
              <c:numCache>
                <c:formatCode>#,##0</c:formatCode>
                <c:ptCount val="12"/>
                <c:pt idx="0">
                  <c:v>87899.799090905784</c:v>
                </c:pt>
                <c:pt idx="1">
                  <c:v>93996.674999344032</c:v>
                </c:pt>
                <c:pt idx="2">
                  <c:v>136324.78608834278</c:v>
                </c:pt>
                <c:pt idx="3">
                  <c:v>321294.04231108865</c:v>
                </c:pt>
                <c:pt idx="4">
                  <c:v>338498.29339179967</c:v>
                </c:pt>
                <c:pt idx="5">
                  <c:v>418245.66295098985</c:v>
                </c:pt>
                <c:pt idx="6">
                  <c:v>1210052.2136439828</c:v>
                </c:pt>
                <c:pt idx="7">
                  <c:v>1659669.8864530311</c:v>
                </c:pt>
                <c:pt idx="8">
                  <c:v>718983.60587924148</c:v>
                </c:pt>
                <c:pt idx="9">
                  <c:v>480459.74446659005</c:v>
                </c:pt>
                <c:pt idx="10">
                  <c:v>163298.46009075426</c:v>
                </c:pt>
                <c:pt idx="11">
                  <c:v>127710.15414184745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3D-4101-839C-57D9CFA4B5B0}"/>
            </c:ext>
          </c:extLst>
        </c:ser>
        <c:ser>
          <c:idx val="5"/>
          <c:order val="5"/>
          <c:tx>
            <c:strRef>
              <c:f>ANUAL!$A$2850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ANUAL!$B$2844:$M$2844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ANUAL!$B$2850:$M$2850</c:f>
              <c:numCache>
                <c:formatCode>#,##0</c:formatCode>
                <c:ptCount val="12"/>
                <c:pt idx="0">
                  <c:v>23755.741035412837</c:v>
                </c:pt>
                <c:pt idx="1">
                  <c:v>29257.072644796313</c:v>
                </c:pt>
                <c:pt idx="2">
                  <c:v>33879.812774684659</c:v>
                </c:pt>
                <c:pt idx="3">
                  <c:v>122382.11356098585</c:v>
                </c:pt>
                <c:pt idx="4">
                  <c:v>140445.19041114737</c:v>
                </c:pt>
                <c:pt idx="5">
                  <c:v>263291.14525977388</c:v>
                </c:pt>
                <c:pt idx="6">
                  <c:v>398206.46242807171</c:v>
                </c:pt>
                <c:pt idx="7">
                  <c:v>662656.17726316757</c:v>
                </c:pt>
                <c:pt idx="8">
                  <c:v>370163.12625123461</c:v>
                </c:pt>
                <c:pt idx="9">
                  <c:v>193309.43038419136</c:v>
                </c:pt>
                <c:pt idx="10">
                  <c:v>114537.74962512541</c:v>
                </c:pt>
                <c:pt idx="11">
                  <c:v>68722.414433839615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3D-4101-839C-57D9CFA4B5B0}"/>
            </c:ext>
          </c:extLst>
        </c:ser>
        <c:ser>
          <c:idx val="6"/>
          <c:order val="6"/>
          <c:tx>
            <c:strRef>
              <c:f>ANUAL!$A$2851</c:f>
              <c:strCache>
                <c:ptCount val="1"/>
                <c:pt idx="0">
                  <c:v>OTROS GASTOS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ANUAL!$B$2844:$M$2844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ANUAL!$B$2851:$M$2851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541954.32854468084</c:v>
                </c:pt>
                <c:pt idx="7">
                  <c:v>754022.97198847402</c:v>
                </c:pt>
                <c:pt idx="8">
                  <c:v>410359.28857365105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3D-4101-839C-57D9CFA4B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752"/>
        <c:axId val="327276144"/>
      </c:lineChart>
      <c:catAx>
        <c:axId val="32727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6144"/>
        <c:crosses val="autoZero"/>
        <c:auto val="1"/>
        <c:lblAlgn val="ctr"/>
        <c:lblOffset val="100"/>
        <c:noMultiLvlLbl val="0"/>
      </c:catAx>
      <c:valAx>
        <c:axId val="3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456076717942027E-3"/>
          <c:y val="0.78088530183727034"/>
          <c:w val="0.97105352230194308"/>
          <c:h val="0.171022671300365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EVOLUCIÓN ANUAL DEL GASTO</a:t>
            </a:r>
            <a:r>
              <a:rPr lang="es-ES" sz="1600" b="1" baseline="0">
                <a:solidFill>
                  <a:srgbClr val="7DB51A"/>
                </a:solidFill>
              </a:rPr>
              <a:t> EN ALOJAMIENTOS DE TURISMO RURAL</a:t>
            </a:r>
            <a:endParaRPr lang="es-ES" sz="1600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063473938278078E-2"/>
          <c:y val="0.15868393846632994"/>
          <c:w val="0.92320154485370232"/>
          <c:h val="0.51564514435695541"/>
        </c:manualLayout>
      </c:layout>
      <c:lineChart>
        <c:grouping val="standard"/>
        <c:varyColors val="0"/>
        <c:ser>
          <c:idx val="0"/>
          <c:order val="0"/>
          <c:tx>
            <c:strRef>
              <c:f>ANUAL!$A$2872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ANUAL!$B$2871:$M$2871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ANUAL!$B$2872:$M$2872</c:f>
              <c:numCache>
                <c:formatCode>#,##0</c:formatCode>
                <c:ptCount val="12"/>
                <c:pt idx="0">
                  <c:v>2448566.5142193604</c:v>
                </c:pt>
                <c:pt idx="1">
                  <c:v>3158656.7478646236</c:v>
                </c:pt>
                <c:pt idx="2">
                  <c:v>3128479.0415963628</c:v>
                </c:pt>
                <c:pt idx="3">
                  <c:v>6459195.2381597124</c:v>
                </c:pt>
                <c:pt idx="4">
                  <c:v>5923480.8124458594</c:v>
                </c:pt>
                <c:pt idx="5">
                  <c:v>5822431.2670191126</c:v>
                </c:pt>
                <c:pt idx="6">
                  <c:v>7906947.3843659433</c:v>
                </c:pt>
                <c:pt idx="7">
                  <c:v>14615654.397604035</c:v>
                </c:pt>
                <c:pt idx="8">
                  <c:v>6302781.0588526381</c:v>
                </c:pt>
                <c:pt idx="9">
                  <c:v>5554460.5187097015</c:v>
                </c:pt>
                <c:pt idx="10">
                  <c:v>4382743.5230023051</c:v>
                </c:pt>
                <c:pt idx="11">
                  <c:v>5631963.3169992426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A1-4E2A-9BA8-731B12469A10}"/>
            </c:ext>
          </c:extLst>
        </c:ser>
        <c:ser>
          <c:idx val="1"/>
          <c:order val="1"/>
          <c:tx>
            <c:strRef>
              <c:f>ANUAL!$A$2873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ANUAL!$B$2871:$M$2871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ANUAL!$B$2873:$M$2873</c:f>
              <c:numCache>
                <c:formatCode>#,##0</c:formatCode>
                <c:ptCount val="12"/>
                <c:pt idx="0">
                  <c:v>1543851.2165847812</c:v>
                </c:pt>
                <c:pt idx="1">
                  <c:v>1700738.0233961099</c:v>
                </c:pt>
                <c:pt idx="2">
                  <c:v>1776470.5819466203</c:v>
                </c:pt>
                <c:pt idx="3">
                  <c:v>2986074.371422031</c:v>
                </c:pt>
                <c:pt idx="4">
                  <c:v>2915717.6719012172</c:v>
                </c:pt>
                <c:pt idx="5">
                  <c:v>2667550.2821193389</c:v>
                </c:pt>
                <c:pt idx="6">
                  <c:v>4524256.0034021502</c:v>
                </c:pt>
                <c:pt idx="7">
                  <c:v>7940509.0126848854</c:v>
                </c:pt>
                <c:pt idx="8">
                  <c:v>3845908.513432208</c:v>
                </c:pt>
                <c:pt idx="9">
                  <c:v>4314395.4609500943</c:v>
                </c:pt>
                <c:pt idx="10">
                  <c:v>3394463.8530089241</c:v>
                </c:pt>
                <c:pt idx="11">
                  <c:v>3976083.0614277935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A1-4E2A-9BA8-731B12469A10}"/>
            </c:ext>
          </c:extLst>
        </c:ser>
        <c:ser>
          <c:idx val="2"/>
          <c:order val="2"/>
          <c:tx>
            <c:strRef>
              <c:f>ANUAL!$A$2874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ANUAL!$B$2871:$M$2871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ANUAL!$B$2874:$M$2874</c:f>
              <c:numCache>
                <c:formatCode>#,##0</c:formatCode>
                <c:ptCount val="12"/>
                <c:pt idx="0">
                  <c:v>271920.41458557942</c:v>
                </c:pt>
                <c:pt idx="1">
                  <c:v>352438.66049211752</c:v>
                </c:pt>
                <c:pt idx="2">
                  <c:v>324914.48491123773</c:v>
                </c:pt>
                <c:pt idx="3">
                  <c:v>1721661.1131946922</c:v>
                </c:pt>
                <c:pt idx="4">
                  <c:v>1613277.4442933546</c:v>
                </c:pt>
                <c:pt idx="5">
                  <c:v>1646530.8795715561</c:v>
                </c:pt>
                <c:pt idx="6">
                  <c:v>1413729.3619713949</c:v>
                </c:pt>
                <c:pt idx="7">
                  <c:v>2579577.9494170421</c:v>
                </c:pt>
                <c:pt idx="8">
                  <c:v>1013797.9250670266</c:v>
                </c:pt>
                <c:pt idx="9">
                  <c:v>1306119.640216717</c:v>
                </c:pt>
                <c:pt idx="10">
                  <c:v>963342.78138548415</c:v>
                </c:pt>
                <c:pt idx="11">
                  <c:v>1188058.4127826574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A1-4E2A-9BA8-731B12469A10}"/>
            </c:ext>
          </c:extLst>
        </c:ser>
        <c:ser>
          <c:idx val="3"/>
          <c:order val="3"/>
          <c:tx>
            <c:strRef>
              <c:f>ANUAL!$A$2875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ANUAL!$B$2871:$M$2871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ANUAL!$B$2875:$M$2875</c:f>
              <c:numCache>
                <c:formatCode>#,##0</c:formatCode>
                <c:ptCount val="12"/>
                <c:pt idx="0">
                  <c:v>617049.7627693133</c:v>
                </c:pt>
                <c:pt idx="1">
                  <c:v>763986.80903573264</c:v>
                </c:pt>
                <c:pt idx="2">
                  <c:v>719282.28496673214</c:v>
                </c:pt>
                <c:pt idx="3">
                  <c:v>2556267.126693286</c:v>
                </c:pt>
                <c:pt idx="4">
                  <c:v>2534751.3566595875</c:v>
                </c:pt>
                <c:pt idx="5">
                  <c:v>2313458.7404857087</c:v>
                </c:pt>
                <c:pt idx="6">
                  <c:v>1698380.6234815572</c:v>
                </c:pt>
                <c:pt idx="7">
                  <c:v>3037110.5315980441</c:v>
                </c:pt>
                <c:pt idx="8">
                  <c:v>1497642.2199020674</c:v>
                </c:pt>
                <c:pt idx="9">
                  <c:v>2016479.5192233452</c:v>
                </c:pt>
                <c:pt idx="10">
                  <c:v>1523681.0228099015</c:v>
                </c:pt>
                <c:pt idx="11">
                  <c:v>1644735.3704738407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A1-4E2A-9BA8-731B12469A10}"/>
            </c:ext>
          </c:extLst>
        </c:ser>
        <c:ser>
          <c:idx val="4"/>
          <c:order val="4"/>
          <c:tx>
            <c:strRef>
              <c:f>ANUAL!$A$2876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ANUAL!$B$2871:$M$2871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ANUAL!$B$2876:$M$2876</c:f>
              <c:numCache>
                <c:formatCode>#,##0</c:formatCode>
                <c:ptCount val="12"/>
                <c:pt idx="0">
                  <c:v>511646.24617224932</c:v>
                </c:pt>
                <c:pt idx="1">
                  <c:v>623028.12348300545</c:v>
                </c:pt>
                <c:pt idx="2">
                  <c:v>571429.85498397204</c:v>
                </c:pt>
                <c:pt idx="3">
                  <c:v>962894.27228514629</c:v>
                </c:pt>
                <c:pt idx="4">
                  <c:v>995224.83452626911</c:v>
                </c:pt>
                <c:pt idx="5">
                  <c:v>858213.94390068878</c:v>
                </c:pt>
                <c:pt idx="6">
                  <c:v>1452060.3999154707</c:v>
                </c:pt>
                <c:pt idx="7">
                  <c:v>2472656.681309551</c:v>
                </c:pt>
                <c:pt idx="8">
                  <c:v>1130709.7941118497</c:v>
                </c:pt>
                <c:pt idx="9">
                  <c:v>2010347.1264058796</c:v>
                </c:pt>
                <c:pt idx="10">
                  <c:v>1582761.6168275927</c:v>
                </c:pt>
                <c:pt idx="11">
                  <c:v>1790235.3805609136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A1-4E2A-9BA8-731B12469A10}"/>
            </c:ext>
          </c:extLst>
        </c:ser>
        <c:ser>
          <c:idx val="5"/>
          <c:order val="5"/>
          <c:tx>
            <c:strRef>
              <c:f>ANUAL!$A$2877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ANUAL!$B$2871:$M$2871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ANUAL!$B$2877:$M$2877</c:f>
              <c:numCache>
                <c:formatCode>#,##0</c:formatCode>
                <c:ptCount val="12"/>
                <c:pt idx="0">
                  <c:v>247949.55606970753</c:v>
                </c:pt>
                <c:pt idx="1">
                  <c:v>347346.31566205149</c:v>
                </c:pt>
                <c:pt idx="2">
                  <c:v>359699.94347486488</c:v>
                </c:pt>
                <c:pt idx="3">
                  <c:v>693341.33966994111</c:v>
                </c:pt>
                <c:pt idx="4">
                  <c:v>615147.15136644861</c:v>
                </c:pt>
                <c:pt idx="5">
                  <c:v>656183.27840947267</c:v>
                </c:pt>
                <c:pt idx="6">
                  <c:v>532323.78195372142</c:v>
                </c:pt>
                <c:pt idx="7">
                  <c:v>1000754.4800410545</c:v>
                </c:pt>
                <c:pt idx="8">
                  <c:v>462245.96326913178</c:v>
                </c:pt>
                <c:pt idx="9">
                  <c:v>560059.79753664555</c:v>
                </c:pt>
                <c:pt idx="10">
                  <c:v>400407.80752258026</c:v>
                </c:pt>
                <c:pt idx="11">
                  <c:v>560942.27172422118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A1-4E2A-9BA8-731B12469A10}"/>
            </c:ext>
          </c:extLst>
        </c:ser>
        <c:ser>
          <c:idx val="6"/>
          <c:order val="6"/>
          <c:tx>
            <c:strRef>
              <c:f>ANUAL!$A$2878</c:f>
              <c:strCache>
                <c:ptCount val="1"/>
                <c:pt idx="0">
                  <c:v>OTROS GASTOS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ANUAL!$B$2871:$M$2871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ANUAL!$B$2878:$M$2878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123613.11247670816</c:v>
                </c:pt>
                <c:pt idx="7">
                  <c:v>170855.01243662011</c:v>
                </c:pt>
                <c:pt idx="8">
                  <c:v>122426.45916638768</c:v>
                </c:pt>
                <c:pt idx="9">
                  <c:v>91071.983981239726</c:v>
                </c:pt>
                <c:pt idx="10">
                  <c:v>61501.423013359657</c:v>
                </c:pt>
                <c:pt idx="11">
                  <c:v>75775.92719232128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A1-4E2A-9BA8-731B12469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752"/>
        <c:axId val="327276144"/>
      </c:lineChart>
      <c:catAx>
        <c:axId val="32727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6144"/>
        <c:crosses val="autoZero"/>
        <c:auto val="1"/>
        <c:lblAlgn val="ctr"/>
        <c:lblOffset val="100"/>
        <c:noMultiLvlLbl val="0"/>
      </c:catAx>
      <c:valAx>
        <c:axId val="3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158969993615639E-3"/>
          <c:y val="0.78088530183727034"/>
          <c:w val="0.99028410300063829"/>
          <c:h val="0.20003543307086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EVOLUCIÓN ANUAL DEL GASTO</a:t>
            </a:r>
            <a:r>
              <a:rPr lang="es-ES" sz="1600" b="1" baseline="0">
                <a:solidFill>
                  <a:srgbClr val="7DB51A"/>
                </a:solidFill>
              </a:rPr>
              <a:t> EN ALBERGUES</a:t>
            </a:r>
            <a:endParaRPr lang="es-ES" sz="1600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063473938278078E-2"/>
          <c:y val="0.15868393846632994"/>
          <c:w val="0.92320154485370232"/>
          <c:h val="0.51564514435695541"/>
        </c:manualLayout>
      </c:layout>
      <c:lineChart>
        <c:grouping val="standard"/>
        <c:varyColors val="0"/>
        <c:ser>
          <c:idx val="0"/>
          <c:order val="0"/>
          <c:tx>
            <c:strRef>
              <c:f>ANUAL!$A$2899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ANUAL!$B$2898:$M$2898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ANUAL!$B$2899:$M$2899</c:f>
              <c:numCache>
                <c:formatCode>#,##0</c:formatCode>
                <c:ptCount val="12"/>
                <c:pt idx="0">
                  <c:v>512055.24831078295</c:v>
                </c:pt>
                <c:pt idx="1">
                  <c:v>578698.55558007408</c:v>
                </c:pt>
                <c:pt idx="2">
                  <c:v>1127360.8452400246</c:v>
                </c:pt>
                <c:pt idx="3">
                  <c:v>2763680.7717186185</c:v>
                </c:pt>
                <c:pt idx="4">
                  <c:v>3655733.2278736597</c:v>
                </c:pt>
                <c:pt idx="5">
                  <c:v>3068580.5375324353</c:v>
                </c:pt>
                <c:pt idx="6">
                  <c:v>2456238.9650769499</c:v>
                </c:pt>
                <c:pt idx="7">
                  <c:v>2845975.4367009047</c:v>
                </c:pt>
                <c:pt idx="8">
                  <c:v>2069935.5381587949</c:v>
                </c:pt>
                <c:pt idx="9">
                  <c:v>2692220.1885041227</c:v>
                </c:pt>
                <c:pt idx="10">
                  <c:v>1474714.4474540777</c:v>
                </c:pt>
                <c:pt idx="11">
                  <c:v>1114871.7330830633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1-4505-BEB5-0F23776039CE}"/>
            </c:ext>
          </c:extLst>
        </c:ser>
        <c:ser>
          <c:idx val="1"/>
          <c:order val="1"/>
          <c:tx>
            <c:strRef>
              <c:f>ANUAL!$A$2900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ANUAL!$B$2898:$M$2898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ANUAL!$B$2900:$M$2900</c:f>
              <c:numCache>
                <c:formatCode>#,##0</c:formatCode>
                <c:ptCount val="12"/>
                <c:pt idx="0">
                  <c:v>499672.9992420983</c:v>
                </c:pt>
                <c:pt idx="1">
                  <c:v>445835.29461760615</c:v>
                </c:pt>
                <c:pt idx="2">
                  <c:v>905496.17999058112</c:v>
                </c:pt>
                <c:pt idx="3">
                  <c:v>1749779.1309272393</c:v>
                </c:pt>
                <c:pt idx="4">
                  <c:v>3473382.6448504375</c:v>
                </c:pt>
                <c:pt idx="5">
                  <c:v>2873412.5603671693</c:v>
                </c:pt>
                <c:pt idx="6">
                  <c:v>1939042.1149194282</c:v>
                </c:pt>
                <c:pt idx="7">
                  <c:v>2360392.0214577848</c:v>
                </c:pt>
                <c:pt idx="8">
                  <c:v>1576997.7237619339</c:v>
                </c:pt>
                <c:pt idx="9">
                  <c:v>1625583.3510188952</c:v>
                </c:pt>
                <c:pt idx="10">
                  <c:v>917098.94829774997</c:v>
                </c:pt>
                <c:pt idx="11">
                  <c:v>681578.20340266055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1-4505-BEB5-0F23776039CE}"/>
            </c:ext>
          </c:extLst>
        </c:ser>
        <c:ser>
          <c:idx val="2"/>
          <c:order val="2"/>
          <c:tx>
            <c:strRef>
              <c:f>ANUAL!$A$2901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ANUAL!$B$2898:$M$2898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ANUAL!$B$2901:$M$2901</c:f>
              <c:numCache>
                <c:formatCode>#,##0</c:formatCode>
                <c:ptCount val="12"/>
                <c:pt idx="0">
                  <c:v>97414.006189531967</c:v>
                </c:pt>
                <c:pt idx="1">
                  <c:v>60995.331131155006</c:v>
                </c:pt>
                <c:pt idx="2">
                  <c:v>132413.90906973925</c:v>
                </c:pt>
                <c:pt idx="3">
                  <c:v>516242.22255304438</c:v>
                </c:pt>
                <c:pt idx="4">
                  <c:v>496140.74353514757</c:v>
                </c:pt>
                <c:pt idx="5">
                  <c:v>384209.1397739221</c:v>
                </c:pt>
                <c:pt idx="6">
                  <c:v>767799.68108521961</c:v>
                </c:pt>
                <c:pt idx="7">
                  <c:v>881938.46241437073</c:v>
                </c:pt>
                <c:pt idx="8">
                  <c:v>508902.13353545131</c:v>
                </c:pt>
                <c:pt idx="9">
                  <c:v>476503.0388488475</c:v>
                </c:pt>
                <c:pt idx="10">
                  <c:v>266312.48052793497</c:v>
                </c:pt>
                <c:pt idx="11">
                  <c:v>240681.25177349721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11-4505-BEB5-0F23776039CE}"/>
            </c:ext>
          </c:extLst>
        </c:ser>
        <c:ser>
          <c:idx val="3"/>
          <c:order val="3"/>
          <c:tx>
            <c:strRef>
              <c:f>ANUAL!$A$2902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ANUAL!$B$2898:$M$2898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ANUAL!$B$2902:$M$2902</c:f>
              <c:numCache>
                <c:formatCode>#,##0</c:formatCode>
                <c:ptCount val="12"/>
                <c:pt idx="0">
                  <c:v>314616.93550310133</c:v>
                </c:pt>
                <c:pt idx="1">
                  <c:v>132385.73467485161</c:v>
                </c:pt>
                <c:pt idx="2">
                  <c:v>245705.38731703412</c:v>
                </c:pt>
                <c:pt idx="3">
                  <c:v>1149009.1007128723</c:v>
                </c:pt>
                <c:pt idx="4">
                  <c:v>1078146.3821835825</c:v>
                </c:pt>
                <c:pt idx="5">
                  <c:v>920199.53372564772</c:v>
                </c:pt>
                <c:pt idx="6">
                  <c:v>946956.17392984719</c:v>
                </c:pt>
                <c:pt idx="7">
                  <c:v>1188483.5612828422</c:v>
                </c:pt>
                <c:pt idx="8">
                  <c:v>551790.285939386</c:v>
                </c:pt>
                <c:pt idx="9">
                  <c:v>1182211.2291087138</c:v>
                </c:pt>
                <c:pt idx="10">
                  <c:v>822139.36062128819</c:v>
                </c:pt>
                <c:pt idx="11">
                  <c:v>641792.74451016122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11-4505-BEB5-0F23776039CE}"/>
            </c:ext>
          </c:extLst>
        </c:ser>
        <c:ser>
          <c:idx val="4"/>
          <c:order val="4"/>
          <c:tx>
            <c:strRef>
              <c:f>ANUAL!$A$2903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ANUAL!$B$2898:$M$2898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ANUAL!$B$2903:$M$2903</c:f>
              <c:numCache>
                <c:formatCode>#,##0</c:formatCode>
                <c:ptCount val="12"/>
                <c:pt idx="0">
                  <c:v>175954.64962392885</c:v>
                </c:pt>
                <c:pt idx="1">
                  <c:v>114961.35264326242</c:v>
                </c:pt>
                <c:pt idx="2">
                  <c:v>210345.34760656246</c:v>
                </c:pt>
                <c:pt idx="3">
                  <c:v>703286.75487926602</c:v>
                </c:pt>
                <c:pt idx="4">
                  <c:v>835232.19043387787</c:v>
                </c:pt>
                <c:pt idx="5">
                  <c:v>700150.04192992346</c:v>
                </c:pt>
                <c:pt idx="6">
                  <c:v>370547.77160537947</c:v>
                </c:pt>
                <c:pt idx="7">
                  <c:v>489242.78898345621</c:v>
                </c:pt>
                <c:pt idx="8">
                  <c:v>271244.41519777931</c:v>
                </c:pt>
                <c:pt idx="9">
                  <c:v>583744.24782959349</c:v>
                </c:pt>
                <c:pt idx="10">
                  <c:v>479532.53842259274</c:v>
                </c:pt>
                <c:pt idx="11">
                  <c:v>358440.28409240145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11-4505-BEB5-0F23776039CE}"/>
            </c:ext>
          </c:extLst>
        </c:ser>
        <c:ser>
          <c:idx val="5"/>
          <c:order val="5"/>
          <c:tx>
            <c:strRef>
              <c:f>ANUAL!$A$2904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ANUAL!$B$2898:$M$2898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ANUAL!$B$2904:$M$2904</c:f>
              <c:numCache>
                <c:formatCode>#,##0</c:formatCode>
                <c:ptCount val="12"/>
                <c:pt idx="0">
                  <c:v>94503.444888026279</c:v>
                </c:pt>
                <c:pt idx="1">
                  <c:v>58398.007778425788</c:v>
                </c:pt>
                <c:pt idx="2">
                  <c:v>120666.36727670614</c:v>
                </c:pt>
                <c:pt idx="3">
                  <c:v>481165.81251960975</c:v>
                </c:pt>
                <c:pt idx="4">
                  <c:v>271077.86100249999</c:v>
                </c:pt>
                <c:pt idx="5">
                  <c:v>238796.78065256838</c:v>
                </c:pt>
                <c:pt idx="6">
                  <c:v>422574.64893288951</c:v>
                </c:pt>
                <c:pt idx="7">
                  <c:v>484808.13787172287</c:v>
                </c:pt>
                <c:pt idx="8">
                  <c:v>280350.27562219807</c:v>
                </c:pt>
                <c:pt idx="9">
                  <c:v>562389.20981245593</c:v>
                </c:pt>
                <c:pt idx="10">
                  <c:v>279821.2339470149</c:v>
                </c:pt>
                <c:pt idx="11">
                  <c:v>212854.48184433513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11-4505-BEB5-0F23776039CE}"/>
            </c:ext>
          </c:extLst>
        </c:ser>
        <c:ser>
          <c:idx val="6"/>
          <c:order val="6"/>
          <c:tx>
            <c:strRef>
              <c:f>ANUAL!$A$2905</c:f>
              <c:strCache>
                <c:ptCount val="1"/>
                <c:pt idx="0">
                  <c:v>OTROS GASTOS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ANUAL!$B$2898:$M$2898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ANUAL!$B$2905:$M$2905</c:f>
              <c:numCache>
                <c:formatCode>#,##0</c:formatCode>
                <c:ptCount val="12"/>
                <c:pt idx="0">
                  <c:v>3539.3654974634064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1389.7930591034742</c:v>
                </c:pt>
                <c:pt idx="5">
                  <c:v>1702.2623875844201</c:v>
                </c:pt>
                <c:pt idx="6">
                  <c:v>28898.556366556404</c:v>
                </c:pt>
                <c:pt idx="7">
                  <c:v>31338.514127581631</c:v>
                </c:pt>
                <c:pt idx="8">
                  <c:v>51516.566769895289</c:v>
                </c:pt>
                <c:pt idx="9">
                  <c:v>184152.56726126283</c:v>
                </c:pt>
                <c:pt idx="10">
                  <c:v>70047.190384999325</c:v>
                </c:pt>
                <c:pt idx="11">
                  <c:v>60669.771443883532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11-4505-BEB5-0F2377603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752"/>
        <c:axId val="327276144"/>
      </c:lineChart>
      <c:catAx>
        <c:axId val="32727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6144"/>
        <c:crosses val="autoZero"/>
        <c:auto val="1"/>
        <c:lblAlgn val="ctr"/>
        <c:lblOffset val="100"/>
        <c:noMultiLvlLbl val="0"/>
      </c:catAx>
      <c:valAx>
        <c:axId val="3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104915939561608E-3"/>
          <c:y val="0.79088530183727035"/>
          <c:w val="0.99028410300063829"/>
          <c:h val="0.20003543307086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EVOLUCIÓN REGIONAL DEL EMPLEO TURÍSTICO</a:t>
            </a:r>
            <a:r>
              <a:rPr lang="en-US" b="1" baseline="0">
                <a:solidFill>
                  <a:srgbClr val="7DB51A"/>
                </a:solidFill>
              </a:rPr>
              <a:t> EN HOSTELERÍA</a:t>
            </a:r>
            <a:endParaRPr lang="en-US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ANUAL!$B$3009</c:f>
              <c:strCache>
                <c:ptCount val="1"/>
                <c:pt idx="0">
                  <c:v>DICIEMBRE DE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ANUAL!$A$3010</c:f>
              <c:strCache>
                <c:ptCount val="1"/>
                <c:pt idx="0">
                  <c:v>HOSTELERÍA</c:v>
                </c:pt>
              </c:strCache>
            </c:strRef>
          </c:cat>
          <c:val>
            <c:numRef>
              <c:f>ANUAL!$C$3010</c:f>
              <c:numCache>
                <c:formatCode>#,##0</c:formatCode>
                <c:ptCount val="1"/>
                <c:pt idx="0">
                  <c:v>75433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8-43F0-B31A-EEF8F422E445}"/>
            </c:ext>
          </c:extLst>
        </c:ser>
        <c:ser>
          <c:idx val="3"/>
          <c:order val="1"/>
          <c:tx>
            <c:strRef>
              <c:f>ANUAL!$E$3009</c:f>
              <c:strCache>
                <c:ptCount val="1"/>
                <c:pt idx="0">
                  <c:v>DICIEMBRE DE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ANUAL!$A$3010</c:f>
              <c:strCache>
                <c:ptCount val="1"/>
                <c:pt idx="0">
                  <c:v>HOSTELERÍA</c:v>
                </c:pt>
              </c:strCache>
            </c:strRef>
          </c:cat>
          <c:val>
            <c:numRef>
              <c:f>ANUAL!$F$3010</c:f>
              <c:numCache>
                <c:formatCode>#,##0</c:formatCode>
                <c:ptCount val="1"/>
                <c:pt idx="0">
                  <c:v>76747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38-43F0-B31A-EEF8F422E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07298606904906"/>
          <c:y val="0.90405957173905294"/>
          <c:w val="0.56469412477286496"/>
          <c:h val="7.4220971247372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7DB51A"/>
                </a:solidFill>
              </a:rPr>
              <a:t>EVOLUCIÓN REGIONAL DEL EMPLEO TURÍSTICO</a:t>
            </a:r>
            <a:r>
              <a:rPr lang="en-US" b="1" baseline="0">
                <a:solidFill>
                  <a:srgbClr val="7DB51A"/>
                </a:solidFill>
              </a:rPr>
              <a:t> EN AGENCIAS DE VIAJES</a:t>
            </a:r>
            <a:endParaRPr lang="en-US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7427942271552"/>
          <c:y val="0.1485270051680157"/>
          <c:w val="0.85815705531113962"/>
          <c:h val="0.736276380055684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ANUAL!$B$3009</c:f>
              <c:strCache>
                <c:ptCount val="1"/>
                <c:pt idx="0">
                  <c:v>DICIEMBRE DE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ANUAL!$A$3010</c:f>
              <c:strCache>
                <c:ptCount val="1"/>
                <c:pt idx="0">
                  <c:v>HOSTELERÍA</c:v>
                </c:pt>
              </c:strCache>
            </c:strRef>
          </c:cat>
          <c:val>
            <c:numRef>
              <c:f>ANUAL!$C$3011</c:f>
              <c:numCache>
                <c:formatCode>#,##0</c:formatCode>
                <c:ptCount val="1"/>
                <c:pt idx="0">
                  <c:v>1528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7-4EA2-A05B-1F9B4C3566BE}"/>
            </c:ext>
          </c:extLst>
        </c:ser>
        <c:ser>
          <c:idx val="3"/>
          <c:order val="1"/>
          <c:tx>
            <c:strRef>
              <c:f>ANUAL!$E$3009</c:f>
              <c:strCache>
                <c:ptCount val="1"/>
                <c:pt idx="0">
                  <c:v>DICIEMBRE DE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ANUAL!$A$3010</c:f>
              <c:strCache>
                <c:ptCount val="1"/>
                <c:pt idx="0">
                  <c:v>HOSTELERÍA</c:v>
                </c:pt>
              </c:strCache>
            </c:strRef>
          </c:cat>
          <c:val>
            <c:numRef>
              <c:f>ANUAL!$F$3011</c:f>
              <c:numCache>
                <c:formatCode>#,##0</c:formatCode>
                <c:ptCount val="1"/>
                <c:pt idx="0">
                  <c:v>1560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D7-4EA2-A05B-1F9B4C356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4946544"/>
        <c:axId val="324946936"/>
      </c:barChart>
      <c:catAx>
        <c:axId val="3249465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24946936"/>
        <c:crosses val="autoZero"/>
        <c:auto val="1"/>
        <c:lblAlgn val="ctr"/>
        <c:lblOffset val="100"/>
        <c:noMultiLvlLbl val="0"/>
      </c:catAx>
      <c:valAx>
        <c:axId val="324946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494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07298606904906"/>
          <c:y val="0.90405957173905294"/>
          <c:w val="0.56469412477286496"/>
          <c:h val="7.4220971247372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EL EMPLEO TURÍSTICO EN HOSTELERÍA</a:t>
            </a:r>
          </a:p>
        </c:rich>
      </c:tx>
      <c:layout>
        <c:manualLayout>
          <c:xMode val="edge"/>
          <c:yMode val="edge"/>
          <c:x val="0.3205262112506207"/>
          <c:y val="2.48062505700300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932290558274811"/>
          <c:y val="0.19163250539628493"/>
          <c:w val="0.81933148896928409"/>
          <c:h val="0.725258398143114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'EMPLEO X PROV.'!$B$30</c:f>
              <c:strCache>
                <c:ptCount val="1"/>
                <c:pt idx="0">
                  <c:v>HOSTELERÍA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'EMPLEO X PROV.'!$A$31:$A$39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PROV.'!$B$31:$B$39</c:f>
              <c:numCache>
                <c:formatCode>#,##0</c:formatCode>
                <c:ptCount val="9"/>
                <c:pt idx="0">
                  <c:v>5657</c:v>
                </c:pt>
                <c:pt idx="1">
                  <c:v>11723</c:v>
                </c:pt>
                <c:pt idx="2">
                  <c:v>13741</c:v>
                </c:pt>
                <c:pt idx="3">
                  <c:v>4273</c:v>
                </c:pt>
                <c:pt idx="4">
                  <c:v>10740</c:v>
                </c:pt>
                <c:pt idx="5">
                  <c:v>6055</c:v>
                </c:pt>
                <c:pt idx="6">
                  <c:v>3081</c:v>
                </c:pt>
                <c:pt idx="7">
                  <c:v>15436</c:v>
                </c:pt>
                <c:pt idx="8">
                  <c:v>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CF-46FF-A72C-14427E9E6E45}"/>
            </c:ext>
          </c:extLst>
        </c:ser>
        <c:ser>
          <c:idx val="2"/>
          <c:order val="1"/>
          <c:tx>
            <c:strRef>
              <c:f>'EMPLEO X PROV.'!$C$30</c:f>
              <c:strCache>
                <c:ptCount val="1"/>
                <c:pt idx="0">
                  <c:v>HOSTELERÍA 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'EMPLEO X PROV.'!$A$31:$A$39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PROV.'!$C$31:$C$39</c:f>
              <c:numCache>
                <c:formatCode>#,##0</c:formatCode>
                <c:ptCount val="9"/>
                <c:pt idx="0">
                  <c:v>5821</c:v>
                </c:pt>
                <c:pt idx="1">
                  <c:v>11983</c:v>
                </c:pt>
                <c:pt idx="2">
                  <c:v>13917</c:v>
                </c:pt>
                <c:pt idx="3">
                  <c:v>4366</c:v>
                </c:pt>
                <c:pt idx="4">
                  <c:v>10806</c:v>
                </c:pt>
                <c:pt idx="5">
                  <c:v>6142</c:v>
                </c:pt>
                <c:pt idx="6">
                  <c:v>3193</c:v>
                </c:pt>
                <c:pt idx="7">
                  <c:v>15693</c:v>
                </c:pt>
                <c:pt idx="8">
                  <c:v>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CF-46FF-A72C-14427E9E6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368400"/>
        <c:axId val="329368792"/>
      </c:barChart>
      <c:catAx>
        <c:axId val="32936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792"/>
        <c:crosses val="autoZero"/>
        <c:auto val="1"/>
        <c:lblAlgn val="ctr"/>
        <c:lblOffset val="100"/>
        <c:noMultiLvlLbl val="0"/>
      </c:catAx>
      <c:valAx>
        <c:axId val="329368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6.9049098592405683E-2"/>
          <c:w val="0.99605043626303469"/>
          <c:h val="0.156061168029671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DISTRIBUCIÓN PROVINCIAL</a:t>
            </a:r>
            <a:r>
              <a:rPr lang="en-US" baseline="0">
                <a:solidFill>
                  <a:srgbClr val="7DB51A"/>
                </a:solidFill>
              </a:rPr>
              <a:t> DEL EMPLEO TURÍSTICO EN HOSTELERÍA</a:t>
            </a:r>
            <a:endParaRPr lang="en-US">
              <a:solidFill>
                <a:srgbClr val="7DB51A"/>
              </a:solidFill>
            </a:endParaRPr>
          </a:p>
        </c:rich>
      </c:tx>
      <c:layout>
        <c:manualLayout>
          <c:xMode val="edge"/>
          <c:yMode val="edge"/>
          <c:x val="0.17380048546563259"/>
          <c:y val="2.3809601094541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887762747605266"/>
          <c:y val="0.2486662957952869"/>
          <c:w val="0.75519554927428945"/>
          <c:h val="0.61881371881559633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89D-4777-9F83-439725FB6F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89D-4777-9F83-439725FB6F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89D-4777-9F83-439725FB6F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89D-4777-9F83-439725FB6F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89D-4777-9F83-439725FB6F5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89D-4777-9F83-439725FB6F5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89D-4777-9F83-439725FB6F5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89D-4777-9F83-439725FB6F5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89D-4777-9F83-439725FB6F5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9D-4777-9F83-439725FB6F5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9D-4777-9F83-439725FB6F5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9D-4777-9F83-439725FB6F5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9D-4777-9F83-439725FB6F5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9D-4777-9F83-439725FB6F56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9D-4777-9F83-439725FB6F5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9D-4777-9F83-439725FB6F5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9D-4777-9F83-439725FB6F56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9D-4777-9F83-439725FB6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'EMPLEO X PROV.'!$A$31:$A$39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PROV.'!$C$31:$C$39</c:f>
              <c:numCache>
                <c:formatCode>#,##0</c:formatCode>
                <c:ptCount val="9"/>
                <c:pt idx="0">
                  <c:v>5821</c:v>
                </c:pt>
                <c:pt idx="1">
                  <c:v>11983</c:v>
                </c:pt>
                <c:pt idx="2">
                  <c:v>13917</c:v>
                </c:pt>
                <c:pt idx="3">
                  <c:v>4366</c:v>
                </c:pt>
                <c:pt idx="4">
                  <c:v>10806</c:v>
                </c:pt>
                <c:pt idx="5">
                  <c:v>6142</c:v>
                </c:pt>
                <c:pt idx="6">
                  <c:v>3193</c:v>
                </c:pt>
                <c:pt idx="7">
                  <c:v>15693</c:v>
                </c:pt>
                <c:pt idx="8">
                  <c:v>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89D-4777-9F83-439725FB6F5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EL EMPLEO TURÍSTICO EN AGENCIAS</a:t>
            </a:r>
            <a:r>
              <a:rPr lang="en-US" sz="1600" b="1" baseline="0">
                <a:solidFill>
                  <a:srgbClr val="7DB51A"/>
                </a:solidFill>
              </a:rPr>
              <a:t> DE VIAJES</a:t>
            </a:r>
            <a:endParaRPr lang="en-US" sz="1600" b="1">
              <a:solidFill>
                <a:srgbClr val="7DB51A"/>
              </a:solidFill>
            </a:endParaRPr>
          </a:p>
        </c:rich>
      </c:tx>
      <c:layout>
        <c:manualLayout>
          <c:xMode val="edge"/>
          <c:yMode val="edge"/>
          <c:x val="0.3205262112506207"/>
          <c:y val="2.48062505700300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32290558274811"/>
          <c:y val="0.19163250539628493"/>
          <c:w val="0.81933148896928409"/>
          <c:h val="0.725258398143114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'EMPLEO X PROV.'!$B$73</c:f>
              <c:strCache>
                <c:ptCount val="1"/>
                <c:pt idx="0">
                  <c:v>AGENCIAS DE VIAJES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'EMPLEO X PROV.'!$A$74:$A$82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PROV.'!$B$74:$B$82</c:f>
              <c:numCache>
                <c:formatCode>#,##0</c:formatCode>
                <c:ptCount val="9"/>
                <c:pt idx="0">
                  <c:v>80</c:v>
                </c:pt>
                <c:pt idx="1">
                  <c:v>227</c:v>
                </c:pt>
                <c:pt idx="2">
                  <c:v>275</c:v>
                </c:pt>
                <c:pt idx="3">
                  <c:v>92</c:v>
                </c:pt>
                <c:pt idx="4">
                  <c:v>218</c:v>
                </c:pt>
                <c:pt idx="5">
                  <c:v>155</c:v>
                </c:pt>
                <c:pt idx="6">
                  <c:v>33</c:v>
                </c:pt>
                <c:pt idx="7">
                  <c:v>370</c:v>
                </c:pt>
                <c:pt idx="8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1-4C50-9FD1-4EE115E2E4B0}"/>
            </c:ext>
          </c:extLst>
        </c:ser>
        <c:ser>
          <c:idx val="2"/>
          <c:order val="1"/>
          <c:tx>
            <c:strRef>
              <c:f>'EMPLEO X PROV.'!$C$73</c:f>
              <c:strCache>
                <c:ptCount val="1"/>
                <c:pt idx="0">
                  <c:v>AGENCIAS DE VIAJES 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'EMPLEO X PROV.'!$A$74:$A$82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PROV.'!$C$74:$C$82</c:f>
              <c:numCache>
                <c:formatCode>#,##0</c:formatCode>
                <c:ptCount val="9"/>
                <c:pt idx="0">
                  <c:v>81</c:v>
                </c:pt>
                <c:pt idx="1">
                  <c:v>228</c:v>
                </c:pt>
                <c:pt idx="2">
                  <c:v>281</c:v>
                </c:pt>
                <c:pt idx="3">
                  <c:v>92</c:v>
                </c:pt>
                <c:pt idx="4">
                  <c:v>227</c:v>
                </c:pt>
                <c:pt idx="5">
                  <c:v>171</c:v>
                </c:pt>
                <c:pt idx="6">
                  <c:v>39</c:v>
                </c:pt>
                <c:pt idx="7">
                  <c:v>360</c:v>
                </c:pt>
                <c:pt idx="8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1-4C50-9FD1-4EE115E2E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368400"/>
        <c:axId val="329368792"/>
      </c:barChart>
      <c:catAx>
        <c:axId val="32936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792"/>
        <c:crosses val="autoZero"/>
        <c:auto val="1"/>
        <c:lblAlgn val="ctr"/>
        <c:lblOffset val="100"/>
        <c:noMultiLvlLbl val="0"/>
      </c:catAx>
      <c:valAx>
        <c:axId val="329368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6.9049098592405683E-2"/>
          <c:w val="0.99605043626303469"/>
          <c:h val="0.156061168029671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DISTRIBUCIÓN PROVINCIAL</a:t>
            </a:r>
            <a:r>
              <a:rPr lang="en-US" baseline="0">
                <a:solidFill>
                  <a:srgbClr val="7DB51A"/>
                </a:solidFill>
              </a:rPr>
              <a:t> DEL EMPLEO TURÍSTICO EN AGENCIAS DE VIAJES</a:t>
            </a:r>
            <a:endParaRPr lang="en-US">
              <a:solidFill>
                <a:srgbClr val="7DB51A"/>
              </a:solidFill>
            </a:endParaRPr>
          </a:p>
        </c:rich>
      </c:tx>
      <c:layout>
        <c:manualLayout>
          <c:xMode val="edge"/>
          <c:yMode val="edge"/>
          <c:x val="0.17380048546563259"/>
          <c:y val="2.3809601094541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887762747605266"/>
          <c:y val="0.2486662957952869"/>
          <c:w val="0.75519554927428945"/>
          <c:h val="0.61881371881559633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5D5-4830-9DB7-9FC8F9211C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5D5-4830-9DB7-9FC8F9211C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5D5-4830-9DB7-9FC8F9211C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5D5-4830-9DB7-9FC8F9211C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5D5-4830-9DB7-9FC8F9211CC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5D5-4830-9DB7-9FC8F9211CC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5D5-4830-9DB7-9FC8F9211CC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5D5-4830-9DB7-9FC8F9211CC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5D5-4830-9DB7-9FC8F9211CC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5-4830-9DB7-9FC8F9211CC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5-4830-9DB7-9FC8F9211CC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D5-4830-9DB7-9FC8F9211CC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D5-4830-9DB7-9FC8F9211CC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D5-4830-9DB7-9FC8F9211CC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D5-4830-9DB7-9FC8F9211CC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D5-4830-9DB7-9FC8F9211CC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D5-4830-9DB7-9FC8F9211CC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D5-4830-9DB7-9FC8F9211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'EMPLEO X PROV.'!$A$74:$A$82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PROV.'!$C$74:$C$82</c:f>
              <c:numCache>
                <c:formatCode>#,##0</c:formatCode>
                <c:ptCount val="9"/>
                <c:pt idx="0">
                  <c:v>81</c:v>
                </c:pt>
                <c:pt idx="1">
                  <c:v>228</c:v>
                </c:pt>
                <c:pt idx="2">
                  <c:v>281</c:v>
                </c:pt>
                <c:pt idx="3">
                  <c:v>92</c:v>
                </c:pt>
                <c:pt idx="4">
                  <c:v>227</c:v>
                </c:pt>
                <c:pt idx="5">
                  <c:v>171</c:v>
                </c:pt>
                <c:pt idx="6">
                  <c:v>39</c:v>
                </c:pt>
                <c:pt idx="7">
                  <c:v>360</c:v>
                </c:pt>
                <c:pt idx="8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5D5-4830-9DB7-9FC8F9211CC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EXTRANJEROS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Resto de América</c:v>
              </c:pt>
              <c:pt idx="1">
                <c:v>Resto del mundo</c:v>
              </c:pt>
              <c:pt idx="2">
                <c:v>Resto de Europa</c:v>
              </c:pt>
              <c:pt idx="3">
                <c:v>Canadá</c:v>
              </c:pt>
              <c:pt idx="4">
                <c:v>Méjico</c:v>
              </c:pt>
              <c:pt idx="5">
                <c:v>China</c:v>
              </c:pt>
              <c:pt idx="6">
                <c:v>Brasil</c:v>
              </c:pt>
              <c:pt idx="7">
                <c:v>Japón</c:v>
              </c:pt>
              <c:pt idx="8">
                <c:v>EEUU</c:v>
              </c:pt>
              <c:pt idx="9">
                <c:v>Italia</c:v>
              </c:pt>
              <c:pt idx="10">
                <c:v>Alemania</c:v>
              </c:pt>
              <c:pt idx="11">
                <c:v>Benelux (Bélgica, Holanda y Luxemburgo)</c:v>
              </c:pt>
              <c:pt idx="12">
                <c:v>Reino Unido</c:v>
              </c:pt>
              <c:pt idx="13">
                <c:v>Portugal</c:v>
              </c:pt>
              <c:pt idx="14">
                <c:v>Francia</c:v>
              </c:pt>
            </c:strLit>
          </c:cat>
          <c:val>
            <c:numLit>
              <c:formatCode>General</c:formatCode>
              <c:ptCount val="15"/>
              <c:pt idx="0">
                <c:v>5.0844738830172785E-2</c:v>
              </c:pt>
              <c:pt idx="1">
                <c:v>4.84529081048325E-2</c:v>
              </c:pt>
              <c:pt idx="2">
                <c:v>0.10505681169044685</c:v>
              </c:pt>
              <c:pt idx="3">
                <c:v>8.1416416683812217E-3</c:v>
              </c:pt>
              <c:pt idx="4">
                <c:v>9.1413083466514323E-3</c:v>
              </c:pt>
              <c:pt idx="5">
                <c:v>1.1558855136845176E-2</c:v>
              </c:pt>
              <c:pt idx="6">
                <c:v>1.717291884003385E-2</c:v>
              </c:pt>
              <c:pt idx="7">
                <c:v>3.0362893874226509E-2</c:v>
              </c:pt>
              <c:pt idx="8">
                <c:v>5.5756920210720609E-2</c:v>
              </c:pt>
              <c:pt idx="9">
                <c:v>6.1980060597804143E-2</c:v>
              </c:pt>
              <c:pt idx="10">
                <c:v>6.9456946470248151E-2</c:v>
              </c:pt>
              <c:pt idx="11">
                <c:v>6.9799710791300554E-2</c:v>
              </c:pt>
              <c:pt idx="12">
                <c:v>0.13083755485148268</c:v>
              </c:pt>
              <c:pt idx="13">
                <c:v>0.13530035876795066</c:v>
              </c:pt>
              <c:pt idx="14">
                <c:v>0.19613637181890289</c:v>
              </c:pt>
            </c:numLit>
          </c:val>
          <c:extLst>
            <c:ext xmlns:c16="http://schemas.microsoft.com/office/drawing/2014/chart" uri="{C3380CC4-5D6E-409C-BE32-E72D297353CC}">
              <c16:uniqueId val="{00000000-BC08-4817-A798-8C53982B7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06324016"/>
        <c:axId val="306324408"/>
      </c:barChart>
      <c:catAx>
        <c:axId val="306324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324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324408"/>
        <c:scaling>
          <c:orientation val="minMax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324016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DISTRIBUCIÓN DEL</a:t>
            </a:r>
            <a:r>
              <a:rPr lang="en-US" baseline="0">
                <a:solidFill>
                  <a:srgbClr val="7DB51A"/>
                </a:solidFill>
              </a:rPr>
              <a:t> GASTO TURÍSTICO EN 2024</a:t>
            </a:r>
            <a:endParaRPr lang="en-US">
              <a:solidFill>
                <a:srgbClr val="7DB51A"/>
              </a:solidFill>
            </a:endParaRPr>
          </a:p>
        </c:rich>
      </c:tx>
      <c:layout>
        <c:manualLayout>
          <c:xMode val="edge"/>
          <c:yMode val="edge"/>
          <c:x val="0.2399659643973058"/>
          <c:y val="1.86567234869415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887762747605266"/>
          <c:y val="0.2486662957952869"/>
          <c:w val="0.75519554927428945"/>
          <c:h val="0.61881371881559633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F2C-4783-BD15-706F58AE6F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F2C-4783-BD15-706F58AE6F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F2C-4783-BD15-706F58AE6F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F2C-4783-BD15-706F58AE6F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F2C-4783-BD15-706F58AE6F7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F2C-4783-BD15-706F58AE6F7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F2C-4783-BD15-706F58AE6F7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2C-4783-BD15-706F58AE6F7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C-4783-BD15-706F58AE6F75}"/>
                </c:ext>
              </c:extLst>
            </c:dLbl>
            <c:dLbl>
              <c:idx val="2"/>
              <c:layout>
                <c:manualLayout>
                  <c:x val="1.5719297898178212E-2"/>
                  <c:y val="1.88288039187632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C-4783-BD15-706F58AE6F75}"/>
                </c:ext>
              </c:extLst>
            </c:dLbl>
            <c:dLbl>
              <c:idx val="3"/>
              <c:layout>
                <c:manualLayout>
                  <c:x val="1.8011487438089379E-17"/>
                  <c:y val="5.02101437833689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2C-4783-BD15-706F58AE6F75}"/>
                </c:ext>
              </c:extLst>
            </c:dLbl>
            <c:dLbl>
              <c:idx val="4"/>
              <c:layout>
                <c:manualLayout>
                  <c:x val="-1.7829489867009479E-2"/>
                  <c:y val="6.32959154097451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2C-4783-BD15-706F58AE6F7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2C-4783-BD15-706F58AE6F75}"/>
                </c:ext>
              </c:extLst>
            </c:dLbl>
            <c:dLbl>
              <c:idx val="6"/>
              <c:layout>
                <c:manualLayout>
                  <c:x val="5.1629538850569659E-2"/>
                  <c:y val="-2.19669379052239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2C-4783-BD15-706F58AE6F7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ANUAL!$A$2557:$A$2563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ANUAL!$D$2557:$D$2563</c:f>
              <c:numCache>
                <c:formatCode>#,##0</c:formatCode>
                <c:ptCount val="7"/>
                <c:pt idx="0">
                  <c:v>616375416.11160827</c:v>
                </c:pt>
                <c:pt idx="1">
                  <c:v>409037424.76422828</c:v>
                </c:pt>
                <c:pt idx="2">
                  <c:v>95462149.931128129</c:v>
                </c:pt>
                <c:pt idx="3">
                  <c:v>245224541.3457219</c:v>
                </c:pt>
                <c:pt idx="4">
                  <c:v>132916857.86068138</c:v>
                </c:pt>
                <c:pt idx="5">
                  <c:v>70239962.107119054</c:v>
                </c:pt>
                <c:pt idx="6">
                  <c:v>8101439.8893555142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F2C-4783-BD15-706F58AE6F7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800" b="1" i="0" baseline="0">
                <a:effectLst/>
              </a:rPr>
              <a:t>GASTO TURÍSTICO EN CASTILLA Y LEÓN. AÑO 2025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34830572655690767"/>
          <c:y val="1.85186467076230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439522998296419E-2"/>
          <c:y val="0.13333381558816401"/>
          <c:w val="0.92674616695059631"/>
          <c:h val="0.795607648217253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DB51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'GASTO X PROV'!$A$11:$A$17</c:f>
              <c:strCache>
                <c:ptCount val="7"/>
                <c:pt idx="0">
                  <c:v>GASTO EN RESTAURANTES</c:v>
                </c:pt>
                <c:pt idx="1">
                  <c:v>GASTO EN ALOJAMIENTO</c:v>
                </c:pt>
                <c:pt idx="2">
                  <c:v>GASTO EN DESPLAZAMIENTOS / TRANSPORTE</c:v>
                </c:pt>
                <c:pt idx="3">
                  <c:v>GASTO EN CULTURA Y OCIO</c:v>
                </c:pt>
                <c:pt idx="4">
                  <c:v>GASTO EN ALIMENTACIÓN FUERA DE RESTAURANTES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PROV'!$B$11:$B$17</c:f>
              <c:numCache>
                <c:formatCode>#,##0.00</c:formatCode>
                <c:ptCount val="7"/>
                <c:pt idx="0">
                  <c:v>669947567.12539244</c:v>
                </c:pt>
                <c:pt idx="1">
                  <c:v>650617597.75383902</c:v>
                </c:pt>
                <c:pt idx="2">
                  <c:v>517263643.15968823</c:v>
                </c:pt>
                <c:pt idx="3">
                  <c:v>252388898.46996754</c:v>
                </c:pt>
                <c:pt idx="4">
                  <c:v>211110236.34433794</c:v>
                </c:pt>
                <c:pt idx="5">
                  <c:v>168314664.53937972</c:v>
                </c:pt>
                <c:pt idx="6">
                  <c:v>21675139.933050338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F-4E3C-897D-46F861845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9373888"/>
        <c:axId val="329374280"/>
      </c:barChart>
      <c:catAx>
        <c:axId val="329373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4280"/>
        <c:crosses val="autoZero"/>
        <c:auto val="1"/>
        <c:lblAlgn val="ctr"/>
        <c:lblOffset val="100"/>
        <c:noMultiLvlLbl val="0"/>
      </c:catAx>
      <c:valAx>
        <c:axId val="3293742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7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3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7DB51A"/>
                </a:solidFill>
              </a:rPr>
              <a:t>DISTRIBUCIÓN PROVINCIAL DEL GASTO TURÍSTICO</a:t>
            </a:r>
          </a:p>
        </c:rich>
      </c:tx>
      <c:layout>
        <c:manualLayout>
          <c:xMode val="edge"/>
          <c:yMode val="edge"/>
          <c:x val="0.3205262112506207"/>
          <c:y val="2.48062505700300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1304887564730086E-2"/>
          <c:y val="0.20089891466269422"/>
          <c:w val="0.81933148896928409"/>
          <c:h val="0.725258398143114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ANUAL!$A$2656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ANUAL!$B$2655:$J$2655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ANUAL!$B$2656:$J$2656</c:f>
              <c:numCache>
                <c:formatCode>#,##0</c:formatCode>
                <c:ptCount val="9"/>
                <c:pt idx="0">
                  <c:v>51799624.933063626</c:v>
                </c:pt>
                <c:pt idx="1">
                  <c:v>100912474.64984909</c:v>
                </c:pt>
                <c:pt idx="2">
                  <c:v>120167672.42750788</c:v>
                </c:pt>
                <c:pt idx="3">
                  <c:v>33722596.053762294</c:v>
                </c:pt>
                <c:pt idx="4">
                  <c:v>99389506.852087498</c:v>
                </c:pt>
                <c:pt idx="5">
                  <c:v>113621612.33028464</c:v>
                </c:pt>
                <c:pt idx="6">
                  <c:v>30755843.014892455</c:v>
                </c:pt>
                <c:pt idx="7">
                  <c:v>89091566.453362972</c:v>
                </c:pt>
                <c:pt idx="8">
                  <c:v>30486670.410581969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57-4F8E-B3A8-4F379DBA88E5}"/>
            </c:ext>
          </c:extLst>
        </c:ser>
        <c:ser>
          <c:idx val="2"/>
          <c:order val="1"/>
          <c:tx>
            <c:strRef>
              <c:f>ANUAL!$A$2657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ANUAL!$B$2655:$J$2655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ANUAL!$B$2657:$J$2657</c:f>
              <c:numCache>
                <c:formatCode>#,##0</c:formatCode>
                <c:ptCount val="9"/>
                <c:pt idx="0">
                  <c:v>59536176.095514879</c:v>
                </c:pt>
                <c:pt idx="1">
                  <c:v>118409429.04447609</c:v>
                </c:pt>
                <c:pt idx="2">
                  <c:v>100836982.43623072</c:v>
                </c:pt>
                <c:pt idx="3">
                  <c:v>23323284.834773071</c:v>
                </c:pt>
                <c:pt idx="4">
                  <c:v>147038710.49085319</c:v>
                </c:pt>
                <c:pt idx="5">
                  <c:v>71278441.878304929</c:v>
                </c:pt>
                <c:pt idx="6">
                  <c:v>37020659.477460526</c:v>
                </c:pt>
                <c:pt idx="7">
                  <c:v>65963065.9897888</c:v>
                </c:pt>
                <c:pt idx="8">
                  <c:v>27210847.506436683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57-4F8E-B3A8-4F379DBA88E5}"/>
            </c:ext>
          </c:extLst>
        </c:ser>
        <c:ser>
          <c:idx val="4"/>
          <c:order val="2"/>
          <c:tx>
            <c:strRef>
              <c:f>ANUAL!$A$2658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ANUAL!$B$2655:$J$2655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ANUAL!$B$2658:$J$2658</c:f>
              <c:numCache>
                <c:formatCode>#,##0</c:formatCode>
                <c:ptCount val="9"/>
                <c:pt idx="0">
                  <c:v>46935871.913385324</c:v>
                </c:pt>
                <c:pt idx="1">
                  <c:v>49978180.371417232</c:v>
                </c:pt>
                <c:pt idx="2">
                  <c:v>65506968.184664972</c:v>
                </c:pt>
                <c:pt idx="3">
                  <c:v>28973557.130580202</c:v>
                </c:pt>
                <c:pt idx="4">
                  <c:v>107573369.7025619</c:v>
                </c:pt>
                <c:pt idx="5">
                  <c:v>78162127.214102268</c:v>
                </c:pt>
                <c:pt idx="6">
                  <c:v>36923226.853093311</c:v>
                </c:pt>
                <c:pt idx="7">
                  <c:v>83268153.549540699</c:v>
                </c:pt>
                <c:pt idx="8">
                  <c:v>19942188.240342364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57-4F8E-B3A8-4F379DBA88E5}"/>
            </c:ext>
          </c:extLst>
        </c:ser>
        <c:ser>
          <c:idx val="7"/>
          <c:order val="3"/>
          <c:tx>
            <c:strRef>
              <c:f>ANUAL!$A$2659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ANUAL!$B$2655:$J$2655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ANUAL!$B$2659:$J$2659</c:f>
              <c:numCache>
                <c:formatCode>#,##0</c:formatCode>
                <c:ptCount val="9"/>
                <c:pt idx="0">
                  <c:v>22382867.203062095</c:v>
                </c:pt>
                <c:pt idx="1">
                  <c:v>36552922.914636448</c:v>
                </c:pt>
                <c:pt idx="2">
                  <c:v>29901953.662788488</c:v>
                </c:pt>
                <c:pt idx="3">
                  <c:v>19565714.837279234</c:v>
                </c:pt>
                <c:pt idx="4">
                  <c:v>47937238.753385879</c:v>
                </c:pt>
                <c:pt idx="5">
                  <c:v>35739518.372293137</c:v>
                </c:pt>
                <c:pt idx="6">
                  <c:v>10017577.128272381</c:v>
                </c:pt>
                <c:pt idx="7">
                  <c:v>36816518.362274766</c:v>
                </c:pt>
                <c:pt idx="8">
                  <c:v>13474587.235975148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57-4F8E-B3A8-4F379DBA88E5}"/>
            </c:ext>
          </c:extLst>
        </c:ser>
        <c:ser>
          <c:idx val="1"/>
          <c:order val="4"/>
          <c:tx>
            <c:strRef>
              <c:f>ANUAL!$A$2660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ANUAL!$B$2655:$J$2655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ANUAL!$B$2660:$J$2660</c:f>
              <c:numCache>
                <c:formatCode>#,##0</c:formatCode>
                <c:ptCount val="9"/>
                <c:pt idx="0">
                  <c:v>27494695.513916764</c:v>
                </c:pt>
                <c:pt idx="1">
                  <c:v>33182861.410393577</c:v>
                </c:pt>
                <c:pt idx="2">
                  <c:v>45974000.097955465</c:v>
                </c:pt>
                <c:pt idx="3">
                  <c:v>12971842.465895941</c:v>
                </c:pt>
                <c:pt idx="4">
                  <c:v>43810535.820935011</c:v>
                </c:pt>
                <c:pt idx="5">
                  <c:v>14022839.76874518</c:v>
                </c:pt>
                <c:pt idx="6">
                  <c:v>16495003.290466506</c:v>
                </c:pt>
                <c:pt idx="7">
                  <c:v>8600840.2255197614</c:v>
                </c:pt>
                <c:pt idx="8">
                  <c:v>8557617.7505097203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57-4F8E-B3A8-4F379DBA88E5}"/>
            </c:ext>
          </c:extLst>
        </c:ser>
        <c:ser>
          <c:idx val="3"/>
          <c:order val="5"/>
          <c:tx>
            <c:strRef>
              <c:f>ANUAL!$A$2661</c:f>
              <c:strCache>
                <c:ptCount val="1"/>
                <c:pt idx="0">
                  <c:v>GASTO EN COMPRAS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ANUAL!$B$2655:$J$2655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ANUAL!$B$2661:$J$2661</c:f>
              <c:numCache>
                <c:formatCode>#,##0</c:formatCode>
                <c:ptCount val="9"/>
                <c:pt idx="0">
                  <c:v>19584467.326616917</c:v>
                </c:pt>
                <c:pt idx="1">
                  <c:v>17917098.058509432</c:v>
                </c:pt>
                <c:pt idx="2">
                  <c:v>36481322.910095319</c:v>
                </c:pt>
                <c:pt idx="3">
                  <c:v>5088733.4830989605</c:v>
                </c:pt>
                <c:pt idx="4">
                  <c:v>45037506.259068698</c:v>
                </c:pt>
                <c:pt idx="5">
                  <c:v>20821419.278180975</c:v>
                </c:pt>
                <c:pt idx="6">
                  <c:v>8251970.2427661549</c:v>
                </c:pt>
                <c:pt idx="7">
                  <c:v>9602911.564657839</c:v>
                </c:pt>
                <c:pt idx="8">
                  <c:v>5529235.4163854448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57-4F8E-B3A8-4F379DBA88E5}"/>
            </c:ext>
          </c:extLst>
        </c:ser>
        <c:ser>
          <c:idx val="5"/>
          <c:order val="6"/>
          <c:tx>
            <c:strRef>
              <c:f>ANUAL!$A$2662</c:f>
              <c:strCache>
                <c:ptCount val="1"/>
                <c:pt idx="0">
                  <c:v>OTROS GASTOS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ANUAL!$B$2655:$J$2655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ANUAL!$B$2662:$J$2662</c:f>
              <c:numCache>
                <c:formatCode>#,##0</c:formatCode>
                <c:ptCount val="9"/>
                <c:pt idx="0">
                  <c:v>3837093.4818612449</c:v>
                </c:pt>
                <c:pt idx="1">
                  <c:v>7639012.2199090319</c:v>
                </c:pt>
                <c:pt idx="2">
                  <c:v>2822032.5657477127</c:v>
                </c:pt>
                <c:pt idx="3">
                  <c:v>582597.68389854173</c:v>
                </c:pt>
                <c:pt idx="4">
                  <c:v>3527390.9529727409</c:v>
                </c:pt>
                <c:pt idx="5">
                  <c:v>860522.89954317361</c:v>
                </c:pt>
                <c:pt idx="6">
                  <c:v>874996.40649451874</c:v>
                </c:pt>
                <c:pt idx="7">
                  <c:v>266482.59141009499</c:v>
                </c:pt>
                <c:pt idx="8">
                  <c:v>1265011.1312132799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57-4F8E-B3A8-4F379DBA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368400"/>
        <c:axId val="329368792"/>
      </c:barChart>
      <c:catAx>
        <c:axId val="32936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792"/>
        <c:crosses val="autoZero"/>
        <c:auto val="1"/>
        <c:lblAlgn val="ctr"/>
        <c:lblOffset val="100"/>
        <c:noMultiLvlLbl val="0"/>
      </c:catAx>
      <c:valAx>
        <c:axId val="329368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936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052614031354193"/>
          <c:y val="2.5805855349162406E-2"/>
          <c:w val="0.11947385968645811"/>
          <c:h val="0.96532757729608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PARTICIPACIÓN PROVINCIAL EN EL GASTO TURÍSTICO</a:t>
            </a:r>
          </a:p>
        </c:rich>
      </c:tx>
      <c:layout>
        <c:manualLayout>
          <c:xMode val="edge"/>
          <c:yMode val="edge"/>
          <c:x val="0.17380048546563259"/>
          <c:y val="2.3809601094541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887762747605266"/>
          <c:y val="0.2486662957952869"/>
          <c:w val="0.75519554927428945"/>
          <c:h val="0.61881371881559633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02-4528-AC7D-58A262C8AD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02-4528-AC7D-58A262C8AD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02-4528-AC7D-58A262C8AD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02-4528-AC7D-58A262C8AD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02-4528-AC7D-58A262C8AD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02-4528-AC7D-58A262C8AD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02-4528-AC7D-58A262C8AD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102-4528-AC7D-58A262C8AD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102-4528-AC7D-58A262C8AD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2-4528-AC7D-58A262C8AD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2-4528-AC7D-58A262C8AD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02-4528-AC7D-58A262C8AD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2-4528-AC7D-58A262C8AD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2-4528-AC7D-58A262C8AD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2-4528-AC7D-58A262C8AD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2-4528-AC7D-58A262C8AD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2-4528-AC7D-58A262C8AD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2-4528-AC7D-58A262C8A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ANUAL!$B$2655:$J$2655</c:f>
              <c:strCache>
                <c:ptCount val="9"/>
                <c:pt idx="0">
                  <c:v>AVILA</c:v>
                </c:pt>
                <c:pt idx="1">
                  <c:v>BURGOS</c:v>
                </c:pt>
                <c:pt idx="2">
                  <c:v>LEÓN 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ANUAL!$B$2663:$J$2663</c:f>
              <c:numCache>
                <c:formatCode>#,##0</c:formatCode>
                <c:ptCount val="9"/>
                <c:pt idx="0">
                  <c:v>231570796.46742082</c:v>
                </c:pt>
                <c:pt idx="1">
                  <c:v>364591978.66919088</c:v>
                </c:pt>
                <c:pt idx="2">
                  <c:v>401690932.28499061</c:v>
                </c:pt>
                <c:pt idx="3">
                  <c:v>124228326.48928823</c:v>
                </c:pt>
                <c:pt idx="4">
                  <c:v>494314258.83186495</c:v>
                </c:pt>
                <c:pt idx="5">
                  <c:v>334506481.74145424</c:v>
                </c:pt>
                <c:pt idx="6">
                  <c:v>140339276.41344586</c:v>
                </c:pt>
                <c:pt idx="7">
                  <c:v>293609538.73655498</c:v>
                </c:pt>
                <c:pt idx="8">
                  <c:v>106466157.69144461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02-4528-AC7D-58A262C8ADF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EVOLUCIÓN ANUAL DEL GASTO</a:t>
            </a:r>
            <a:r>
              <a:rPr lang="es-ES" sz="1600" b="1" baseline="0">
                <a:solidFill>
                  <a:srgbClr val="7DB51A"/>
                </a:solidFill>
              </a:rPr>
              <a:t> TURÍSTICO</a:t>
            </a:r>
            <a:endParaRPr lang="es-ES" sz="1600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063473938278078E-2"/>
          <c:y val="0.15868393846632994"/>
          <c:w val="0.92320154485370232"/>
          <c:h val="0.51564514435695541"/>
        </c:manualLayout>
      </c:layout>
      <c:lineChart>
        <c:grouping val="standard"/>
        <c:varyColors val="0"/>
        <c:ser>
          <c:idx val="0"/>
          <c:order val="0"/>
          <c:tx>
            <c:strRef>
              <c:f>ANUAL!$A$2739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ANUAL!$B$2738:$M$2738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ANUAL!$B$2739:$M$2739</c:f>
              <c:numCache>
                <c:formatCode>#,##0</c:formatCode>
                <c:ptCount val="12"/>
                <c:pt idx="0">
                  <c:v>26699700.989698131</c:v>
                </c:pt>
                <c:pt idx="1">
                  <c:v>30897478.803722247</c:v>
                </c:pt>
                <c:pt idx="2">
                  <c:v>36301486.616354898</c:v>
                </c:pt>
                <c:pt idx="3">
                  <c:v>61141066.010889806</c:v>
                </c:pt>
                <c:pt idx="4">
                  <c:v>65415073.46252425</c:v>
                </c:pt>
                <c:pt idx="5">
                  <c:v>61418414.07558462</c:v>
                </c:pt>
                <c:pt idx="6">
                  <c:v>64210279.915561631</c:v>
                </c:pt>
                <c:pt idx="7">
                  <c:v>87282885.715243295</c:v>
                </c:pt>
                <c:pt idx="8">
                  <c:v>61195744.506390199</c:v>
                </c:pt>
                <c:pt idx="9">
                  <c:v>60881687.205230825</c:v>
                </c:pt>
                <c:pt idx="10">
                  <c:v>48428969.998882726</c:v>
                </c:pt>
                <c:pt idx="11">
                  <c:v>46744810.45375628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9-48C0-87B3-F7FF0350FB4B}"/>
            </c:ext>
          </c:extLst>
        </c:ser>
        <c:ser>
          <c:idx val="1"/>
          <c:order val="1"/>
          <c:tx>
            <c:strRef>
              <c:f>ANUAL!$A$2740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ANUAL!$B$2738:$M$2738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ANUAL!$B$2740:$M$2740</c:f>
              <c:numCache>
                <c:formatCode>#,##0</c:formatCode>
                <c:ptCount val="12"/>
                <c:pt idx="0">
                  <c:v>30185091.677579492</c:v>
                </c:pt>
                <c:pt idx="1">
                  <c:v>35496663.593608245</c:v>
                </c:pt>
                <c:pt idx="2">
                  <c:v>42278514.942150772</c:v>
                </c:pt>
                <c:pt idx="3">
                  <c:v>51746057.343978785</c:v>
                </c:pt>
                <c:pt idx="4">
                  <c:v>60406386.419573329</c:v>
                </c:pt>
                <c:pt idx="5">
                  <c:v>56410315.615038723</c:v>
                </c:pt>
                <c:pt idx="6">
                  <c:v>71559629.183482617</c:v>
                </c:pt>
                <c:pt idx="7">
                  <c:v>95647558.388746917</c:v>
                </c:pt>
                <c:pt idx="8">
                  <c:v>67568205.202612877</c:v>
                </c:pt>
                <c:pt idx="9">
                  <c:v>62402280.990995683</c:v>
                </c:pt>
                <c:pt idx="10">
                  <c:v>48754923.790975153</c:v>
                </c:pt>
                <c:pt idx="11">
                  <c:v>47491939.976649791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9-48C0-87B3-F7FF0350FB4B}"/>
            </c:ext>
          </c:extLst>
        </c:ser>
        <c:ser>
          <c:idx val="2"/>
          <c:order val="2"/>
          <c:tx>
            <c:strRef>
              <c:f>ANUAL!$A$2741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ANUAL!$B$2738:$M$2738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ANUAL!$B$2741:$M$2741</c:f>
              <c:numCache>
                <c:formatCode>#,##0</c:formatCode>
                <c:ptCount val="12"/>
                <c:pt idx="0">
                  <c:v>20090495.741126545</c:v>
                </c:pt>
                <c:pt idx="1">
                  <c:v>23701449.041575663</c:v>
                </c:pt>
                <c:pt idx="2">
                  <c:v>28024657.664591603</c:v>
                </c:pt>
                <c:pt idx="3">
                  <c:v>35427458.696471848</c:v>
                </c:pt>
                <c:pt idx="4">
                  <c:v>39807974.077652544</c:v>
                </c:pt>
                <c:pt idx="5">
                  <c:v>37522124.395270467</c:v>
                </c:pt>
                <c:pt idx="6">
                  <c:v>60750417.611965761</c:v>
                </c:pt>
                <c:pt idx="7">
                  <c:v>83657883.558175907</c:v>
                </c:pt>
                <c:pt idx="8">
                  <c:v>58333939.746596523</c:v>
                </c:pt>
                <c:pt idx="9">
                  <c:v>52779101.60955029</c:v>
                </c:pt>
                <c:pt idx="10">
                  <c:v>39243068.214357458</c:v>
                </c:pt>
                <c:pt idx="11">
                  <c:v>37925072.802353695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9-48C0-87B3-F7FF0350FB4B}"/>
            </c:ext>
          </c:extLst>
        </c:ser>
        <c:ser>
          <c:idx val="3"/>
          <c:order val="3"/>
          <c:tx>
            <c:strRef>
              <c:f>ANUAL!$A$2742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ANUAL!$B$2738:$M$2738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ANUAL!$B$2742:$M$2742</c:f>
              <c:numCache>
                <c:formatCode>#,##0</c:formatCode>
                <c:ptCount val="12"/>
                <c:pt idx="0">
                  <c:v>6390730.936131171</c:v>
                </c:pt>
                <c:pt idx="1">
                  <c:v>7861724.189368532</c:v>
                </c:pt>
                <c:pt idx="2">
                  <c:v>9348038.8037430868</c:v>
                </c:pt>
                <c:pt idx="3">
                  <c:v>22654750.229815792</c:v>
                </c:pt>
                <c:pt idx="4">
                  <c:v>26007023.305856444</c:v>
                </c:pt>
                <c:pt idx="5">
                  <c:v>23169173.431343496</c:v>
                </c:pt>
                <c:pt idx="6">
                  <c:v>24483771.71648537</c:v>
                </c:pt>
                <c:pt idx="7">
                  <c:v>33405628.337305956</c:v>
                </c:pt>
                <c:pt idx="8">
                  <c:v>21232688.96428033</c:v>
                </c:pt>
                <c:pt idx="9">
                  <c:v>15056678.006810328</c:v>
                </c:pt>
                <c:pt idx="10">
                  <c:v>10615547.700638186</c:v>
                </c:pt>
                <c:pt idx="11">
                  <c:v>10884480.722559253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9-48C0-87B3-F7FF0350FB4B}"/>
            </c:ext>
          </c:extLst>
        </c:ser>
        <c:ser>
          <c:idx val="4"/>
          <c:order val="4"/>
          <c:tx>
            <c:strRef>
              <c:f>ANUAL!$A$2743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ANUAL!$B$2738:$M$2738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ANUAL!$B$2743:$M$2743</c:f>
              <c:numCache>
                <c:formatCode>#,##0</c:formatCode>
                <c:ptCount val="12"/>
                <c:pt idx="0">
                  <c:v>6142440.6559470147</c:v>
                </c:pt>
                <c:pt idx="1">
                  <c:v>7052850.3196201399</c:v>
                </c:pt>
                <c:pt idx="2">
                  <c:v>8792248.1069180891</c:v>
                </c:pt>
                <c:pt idx="3">
                  <c:v>11927895.547607249</c:v>
                </c:pt>
                <c:pt idx="4">
                  <c:v>13913470.267090607</c:v>
                </c:pt>
                <c:pt idx="5">
                  <c:v>12559463.322545469</c:v>
                </c:pt>
                <c:pt idx="6">
                  <c:v>20718626.738041297</c:v>
                </c:pt>
                <c:pt idx="7">
                  <c:v>29238594.54837697</c:v>
                </c:pt>
                <c:pt idx="8">
                  <c:v>20592921.085189916</c:v>
                </c:pt>
                <c:pt idx="9">
                  <c:v>16047722.954370212</c:v>
                </c:pt>
                <c:pt idx="10">
                  <c:v>10634100.819630351</c:v>
                </c:pt>
                <c:pt idx="11">
                  <c:v>10694330.174042413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9-48C0-87B3-F7FF0350FB4B}"/>
            </c:ext>
          </c:extLst>
        </c:ser>
        <c:ser>
          <c:idx val="5"/>
          <c:order val="5"/>
          <c:tx>
            <c:strRef>
              <c:f>ANUAL!$A$2744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ANUAL!$B$2738:$M$2738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ANUAL!$B$2744:$M$2744</c:f>
              <c:numCache>
                <c:formatCode>#,##0</c:formatCode>
                <c:ptCount val="12"/>
                <c:pt idx="0">
                  <c:v>10707507.439042494</c:v>
                </c:pt>
                <c:pt idx="1">
                  <c:v>12389398.064011697</c:v>
                </c:pt>
                <c:pt idx="2">
                  <c:v>14834772.273415064</c:v>
                </c:pt>
                <c:pt idx="3">
                  <c:v>14965168.879879724</c:v>
                </c:pt>
                <c:pt idx="4">
                  <c:v>16821170.479444571</c:v>
                </c:pt>
                <c:pt idx="5">
                  <c:v>15425953.969621822</c:v>
                </c:pt>
                <c:pt idx="6">
                  <c:v>28095820.559618086</c:v>
                </c:pt>
                <c:pt idx="7">
                  <c:v>38802492.494615801</c:v>
                </c:pt>
                <c:pt idx="8">
                  <c:v>26830479.524094038</c:v>
                </c:pt>
                <c:pt idx="9">
                  <c:v>29878819.822705511</c:v>
                </c:pt>
                <c:pt idx="10">
                  <c:v>22065656.147458367</c:v>
                </c:pt>
                <c:pt idx="11">
                  <c:v>21571658.816060401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9-48C0-87B3-F7FF0350FB4B}"/>
            </c:ext>
          </c:extLst>
        </c:ser>
        <c:ser>
          <c:idx val="6"/>
          <c:order val="6"/>
          <c:tx>
            <c:strRef>
              <c:f>ANUAL!$A$2745</c:f>
              <c:strCache>
                <c:ptCount val="1"/>
                <c:pt idx="0">
                  <c:v>OTROS GASTOS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ANUAL!$B$2738:$M$2738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ANUAL!$B$2745:$M$2745</c:f>
              <c:numCache>
                <c:formatCode>#,##0</c:formatCode>
                <c:ptCount val="12"/>
                <c:pt idx="0">
                  <c:v>186890.32770910818</c:v>
                </c:pt>
                <c:pt idx="1">
                  <c:v>291072.48706698319</c:v>
                </c:pt>
                <c:pt idx="2">
                  <c:v>354348.79403106228</c:v>
                </c:pt>
                <c:pt idx="3">
                  <c:v>325782.57925461367</c:v>
                </c:pt>
                <c:pt idx="4">
                  <c:v>265150.95476038684</c:v>
                </c:pt>
                <c:pt idx="5">
                  <c:v>270862.90909868869</c:v>
                </c:pt>
                <c:pt idx="6">
                  <c:v>4375544.8635806646</c:v>
                </c:pt>
                <c:pt idx="7">
                  <c:v>5453181.0677768672</c:v>
                </c:pt>
                <c:pt idx="8">
                  <c:v>3771521.5264664912</c:v>
                </c:pt>
                <c:pt idx="9">
                  <c:v>3064626.5986384451</c:v>
                </c:pt>
                <c:pt idx="10">
                  <c:v>1652872.1481265335</c:v>
                </c:pt>
                <c:pt idx="11">
                  <c:v>1663285.6765404942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B9-48C0-87B3-F7FF0350F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752"/>
        <c:axId val="327276144"/>
      </c:lineChart>
      <c:catAx>
        <c:axId val="32727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6144"/>
        <c:crosses val="autoZero"/>
        <c:auto val="1"/>
        <c:lblAlgn val="ctr"/>
        <c:lblOffset val="100"/>
        <c:noMultiLvlLbl val="0"/>
      </c:catAx>
      <c:valAx>
        <c:axId val="3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158969993615639E-3"/>
          <c:y val="0.78088530183727034"/>
          <c:w val="0.99028410300063829"/>
          <c:h val="0.20003543307086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7DB51A"/>
                </a:solidFill>
              </a:rPr>
              <a:t>PARTICIPACIÓN PROVINCIAL EN EL GASTO TURÍSTICO</a:t>
            </a:r>
          </a:p>
        </c:rich>
      </c:tx>
      <c:layout>
        <c:manualLayout>
          <c:xMode val="edge"/>
          <c:yMode val="edge"/>
          <c:x val="0.17380048546563259"/>
          <c:y val="2.3809601094541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887762747605266"/>
          <c:y val="0.2486662957952869"/>
          <c:w val="0.75519554927428945"/>
          <c:h val="0.61881371881559633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BEB-4D0C-8AD1-D11ED51E86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BEB-4D0C-8AD1-D11ED51E86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BEB-4D0C-8AD1-D11ED51E86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BEB-4D0C-8AD1-D11ED51E86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BEB-4D0C-8AD1-D11ED51E86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BEB-4D0C-8AD1-D11ED51E866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BEB-4D0C-8AD1-D11ED51E866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BEB-4D0C-8AD1-D11ED51E866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BEB-4D0C-8AD1-D11ED51E866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BEB-4D0C-8AD1-D11ED51E866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BEB-4D0C-8AD1-D11ED51E866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BEB-4D0C-8AD1-D11ED51E866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EB-4D0C-8AD1-D11ED51E866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EB-4D0C-8AD1-D11ED51E866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EB-4D0C-8AD1-D11ED51E8666}"/>
                </c:ext>
              </c:extLst>
            </c:dLbl>
            <c:dLbl>
              <c:idx val="3"/>
              <c:layout>
                <c:manualLayout>
                  <c:x val="7.3723530953920355E-2"/>
                  <c:y val="5.280528052805377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EB-4D0C-8AD1-D11ED51E8666}"/>
                </c:ext>
              </c:extLst>
            </c:dLbl>
            <c:dLbl>
              <c:idx val="4"/>
              <c:layout>
                <c:manualLayout>
                  <c:x val="9.9626393180973459E-3"/>
                  <c:y val="-2.64026402640273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EB-4D0C-8AD1-D11ED51E8666}"/>
                </c:ext>
              </c:extLst>
            </c:dLbl>
            <c:dLbl>
              <c:idx val="5"/>
              <c:layout>
                <c:manualLayout>
                  <c:x val="-2.3910334363433705E-2"/>
                  <c:y val="1.58415841584158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EB-4D0C-8AD1-D11ED51E866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EB-4D0C-8AD1-D11ED51E866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EB-4D0C-8AD1-D11ED51E8666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EB-4D0C-8AD1-D11ED51E8666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EB-4D0C-8AD1-D11ED51E8666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EB-4D0C-8AD1-D11ED51E8666}"/>
                </c:ext>
              </c:extLst>
            </c:dLbl>
            <c:dLbl>
              <c:idx val="11"/>
              <c:layout>
                <c:manualLayout>
                  <c:x val="1.3947695045336212E-2"/>
                  <c:y val="-2.4202140656830085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EB-4D0C-8AD1-D11ED51E8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ANUAL!$B$2738:$M$2738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ANUAL!$B$2746:$M$2746</c:f>
              <c:numCache>
                <c:formatCode>#,##0</c:formatCode>
                <c:ptCount val="12"/>
                <c:pt idx="0">
                  <c:v>100402857.76723395</c:v>
                </c:pt>
                <c:pt idx="1">
                  <c:v>117690636.49897352</c:v>
                </c:pt>
                <c:pt idx="2">
                  <c:v>139934067.20120457</c:v>
                </c:pt>
                <c:pt idx="3">
                  <c:v>198188179.2878978</c:v>
                </c:pt>
                <c:pt idx="4">
                  <c:v>222636248.96690211</c:v>
                </c:pt>
                <c:pt idx="5">
                  <c:v>206776307.7185033</c:v>
                </c:pt>
                <c:pt idx="6">
                  <c:v>274194090.5887354</c:v>
                </c:pt>
                <c:pt idx="7">
                  <c:v>373488224.11024171</c:v>
                </c:pt>
                <c:pt idx="8">
                  <c:v>259525500.55563039</c:v>
                </c:pt>
                <c:pt idx="9">
                  <c:v>240110917.1883013</c:v>
                </c:pt>
                <c:pt idx="10">
                  <c:v>181395138.82006878</c:v>
                </c:pt>
                <c:pt idx="11">
                  <c:v>176975578.62196231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BEB-4D0C-8AD1-D11ED51E866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 orientation="portrait"/>
  </c:printSettings>
</c:chartSpace>
</file>

<file path=xl/charts/chart3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EVOLUCIÓN ANUAL DEL GASTO</a:t>
            </a:r>
            <a:r>
              <a:rPr lang="es-ES" sz="1600" b="1" baseline="0">
                <a:solidFill>
                  <a:srgbClr val="7DB51A"/>
                </a:solidFill>
              </a:rPr>
              <a:t> DE EXCURSIONISTAS</a:t>
            </a:r>
            <a:endParaRPr lang="es-ES" sz="1600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063473938278078E-2"/>
          <c:y val="0.15868393846632994"/>
          <c:w val="0.92320154485370232"/>
          <c:h val="0.51564514435695541"/>
        </c:manualLayout>
      </c:layout>
      <c:lineChart>
        <c:grouping val="standard"/>
        <c:varyColors val="0"/>
        <c:ser>
          <c:idx val="0"/>
          <c:order val="0"/>
          <c:tx>
            <c:strRef>
              <c:f>ANUAL!$A$2953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ANUAL!$B$2952:$M$2952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ANUAL!$B$2953:$M$2953</c:f>
              <c:numCache>
                <c:formatCode>#,##0</c:formatCode>
                <c:ptCount val="12"/>
                <c:pt idx="0">
                  <c:v>3859539.4109728471</c:v>
                </c:pt>
                <c:pt idx="1">
                  <c:v>4659053.1996994009</c:v>
                </c:pt>
                <c:pt idx="2">
                  <c:v>5171158.8267689385</c:v>
                </c:pt>
                <c:pt idx="3">
                  <c:v>6945902.5115329642</c:v>
                </c:pt>
                <c:pt idx="4">
                  <c:v>7830046.137543316</c:v>
                </c:pt>
                <c:pt idx="5">
                  <c:v>7640305.4596455842</c:v>
                </c:pt>
                <c:pt idx="6">
                  <c:v>10351084.056771234</c:v>
                </c:pt>
                <c:pt idx="7">
                  <c:v>13219061.363143001</c:v>
                </c:pt>
                <c:pt idx="8">
                  <c:v>10221454.64339862</c:v>
                </c:pt>
                <c:pt idx="9">
                  <c:v>8055451.2796927337</c:v>
                </c:pt>
                <c:pt idx="10">
                  <c:v>7047682.986484291</c:v>
                </c:pt>
                <c:pt idx="11">
                  <c:v>6467295.2500470243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4-40A8-A038-673A20EF8E61}"/>
            </c:ext>
          </c:extLst>
        </c:ser>
        <c:ser>
          <c:idx val="1"/>
          <c:order val="1"/>
          <c:tx>
            <c:strRef>
              <c:f>ANUAL!$A$2954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ANUAL!$B$2952:$M$2952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ANUAL!$B$2954:$M$2954</c:f>
              <c:numCache>
                <c:formatCode>#,##0</c:formatCode>
                <c:ptCount val="12"/>
                <c:pt idx="0">
                  <c:v>387369.16587065783</c:v>
                </c:pt>
                <c:pt idx="1">
                  <c:v>601111.601029529</c:v>
                </c:pt>
                <c:pt idx="2">
                  <c:v>662685.22037599329</c:v>
                </c:pt>
                <c:pt idx="3">
                  <c:v>1588630.8810806186</c:v>
                </c:pt>
                <c:pt idx="4">
                  <c:v>1562472.5722476516</c:v>
                </c:pt>
                <c:pt idx="5">
                  <c:v>1546451.1037884131</c:v>
                </c:pt>
                <c:pt idx="6">
                  <c:v>958623.59628808859</c:v>
                </c:pt>
                <c:pt idx="7">
                  <c:v>1340038.0822997401</c:v>
                </c:pt>
                <c:pt idx="8">
                  <c:v>846036.33741059306</c:v>
                </c:pt>
                <c:pt idx="9">
                  <c:v>3099411.2728958782</c:v>
                </c:pt>
                <c:pt idx="10">
                  <c:v>2057264.5171793513</c:v>
                </c:pt>
                <c:pt idx="11">
                  <c:v>2071436.9991407939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4-40A8-A038-673A20EF8E61}"/>
            </c:ext>
          </c:extLst>
        </c:ser>
        <c:ser>
          <c:idx val="2"/>
          <c:order val="2"/>
          <c:tx>
            <c:strRef>
              <c:f>ANUAL!$A$2955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ANUAL!$B$2952:$M$2952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ANUAL!$B$2955:$M$2955</c:f>
              <c:numCache>
                <c:formatCode>#,##0</c:formatCode>
                <c:ptCount val="12"/>
                <c:pt idx="0">
                  <c:v>3027904.7585713766</c:v>
                </c:pt>
                <c:pt idx="1">
                  <c:v>4057359.7206874718</c:v>
                </c:pt>
                <c:pt idx="2">
                  <c:v>4390836.0133043006</c:v>
                </c:pt>
                <c:pt idx="3">
                  <c:v>6805959.3477362609</c:v>
                </c:pt>
                <c:pt idx="4">
                  <c:v>7255577.7681102026</c:v>
                </c:pt>
                <c:pt idx="5">
                  <c:v>7019162.6708105048</c:v>
                </c:pt>
                <c:pt idx="6">
                  <c:v>8838945.1681923848</c:v>
                </c:pt>
                <c:pt idx="7">
                  <c:v>12234859.708749374</c:v>
                </c:pt>
                <c:pt idx="8">
                  <c:v>8627128.9612699673</c:v>
                </c:pt>
                <c:pt idx="9">
                  <c:v>10540561.595735734</c:v>
                </c:pt>
                <c:pt idx="10">
                  <c:v>8346213.7053546235</c:v>
                </c:pt>
                <c:pt idx="11">
                  <c:v>8201883.9424655875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4-40A8-A038-673A20EF8E61}"/>
            </c:ext>
          </c:extLst>
        </c:ser>
        <c:ser>
          <c:idx val="3"/>
          <c:order val="3"/>
          <c:tx>
            <c:strRef>
              <c:f>ANUAL!$A$2956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ANUAL!$B$2952:$M$2952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ANUAL!$B$2956:$M$2956</c:f>
              <c:numCache>
                <c:formatCode>#,##0</c:formatCode>
                <c:ptCount val="12"/>
                <c:pt idx="0">
                  <c:v>863696.29285212501</c:v>
                </c:pt>
                <c:pt idx="1">
                  <c:v>1130390.2008177619</c:v>
                </c:pt>
                <c:pt idx="2">
                  <c:v>1240389.4114224846</c:v>
                </c:pt>
                <c:pt idx="3">
                  <c:v>1517677.3516825303</c:v>
                </c:pt>
                <c:pt idx="4">
                  <c:v>1718318.7948997759</c:v>
                </c:pt>
                <c:pt idx="5">
                  <c:v>1603334.5423820475</c:v>
                </c:pt>
                <c:pt idx="6">
                  <c:v>3788065.0969847427</c:v>
                </c:pt>
                <c:pt idx="7">
                  <c:v>5057679.3239095667</c:v>
                </c:pt>
                <c:pt idx="8">
                  <c:v>3687388.9666392929</c:v>
                </c:pt>
                <c:pt idx="9">
                  <c:v>4018819.1605436313</c:v>
                </c:pt>
                <c:pt idx="10">
                  <c:v>3142436.5820440245</c:v>
                </c:pt>
                <c:pt idx="11">
                  <c:v>2979575.8072058302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4-40A8-A038-673A20EF8E61}"/>
            </c:ext>
          </c:extLst>
        </c:ser>
        <c:ser>
          <c:idx val="4"/>
          <c:order val="4"/>
          <c:tx>
            <c:strRef>
              <c:f>ANUAL!$A$2957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ANUAL!$B$2952:$M$2952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ANUAL!$B$2957:$M$2957</c:f>
              <c:numCache>
                <c:formatCode>#,##0</c:formatCode>
                <c:ptCount val="12"/>
                <c:pt idx="0">
                  <c:v>727195.6993921625</c:v>
                </c:pt>
                <c:pt idx="1">
                  <c:v>946747.8128463598</c:v>
                </c:pt>
                <c:pt idx="2">
                  <c:v>1056122.8458369938</c:v>
                </c:pt>
                <c:pt idx="3">
                  <c:v>1623008.6224184437</c:v>
                </c:pt>
                <c:pt idx="4">
                  <c:v>2028068.7095058996</c:v>
                </c:pt>
                <c:pt idx="5">
                  <c:v>1907580.8519959897</c:v>
                </c:pt>
                <c:pt idx="6">
                  <c:v>2037677.2327147671</c:v>
                </c:pt>
                <c:pt idx="7">
                  <c:v>2682445.8187117511</c:v>
                </c:pt>
                <c:pt idx="8">
                  <c:v>2005035.0147965183</c:v>
                </c:pt>
                <c:pt idx="9">
                  <c:v>2910343.2579138619</c:v>
                </c:pt>
                <c:pt idx="10">
                  <c:v>2310651.0051746988</c:v>
                </c:pt>
                <c:pt idx="11">
                  <c:v>2241541.5566095598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94-40A8-A038-673A20EF8E61}"/>
            </c:ext>
          </c:extLst>
        </c:ser>
        <c:ser>
          <c:idx val="5"/>
          <c:order val="5"/>
          <c:tx>
            <c:strRef>
              <c:f>ANUAL!$A$2958</c:f>
              <c:strCache>
                <c:ptCount val="1"/>
                <c:pt idx="0">
                  <c:v>OTROS GASTOS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ANUAL!$B$2952:$M$2952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ANUAL!$B$2958:$M$2958</c:f>
              <c:numCache>
                <c:formatCode>#,##0</c:formatCode>
                <c:ptCount val="12"/>
                <c:pt idx="0">
                  <c:v>11483.345454545453</c:v>
                </c:pt>
                <c:pt idx="1">
                  <c:v>14141.343133462284</c:v>
                </c:pt>
                <c:pt idx="2">
                  <c:v>15551.90251450677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155510.09526186471</c:v>
                </c:pt>
                <c:pt idx="7">
                  <c:v>224033.60013742038</c:v>
                </c:pt>
                <c:pt idx="8">
                  <c:v>136327.14135568534</c:v>
                </c:pt>
                <c:pt idx="9">
                  <c:v>50607.728021192292</c:v>
                </c:pt>
                <c:pt idx="10">
                  <c:v>41927.600411788218</c:v>
                </c:pt>
                <c:pt idx="11">
                  <c:v>38563.337454869325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94-40A8-A038-673A20EF8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752"/>
        <c:axId val="327276144"/>
      </c:lineChart>
      <c:catAx>
        <c:axId val="32727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6144"/>
        <c:crosses val="autoZero"/>
        <c:auto val="1"/>
        <c:lblAlgn val="ctr"/>
        <c:lblOffset val="100"/>
        <c:noMultiLvlLbl val="0"/>
      </c:catAx>
      <c:valAx>
        <c:axId val="3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29645945303156E-2"/>
          <c:y val="0.78943482768370454"/>
          <c:w val="0.96339981850557221"/>
          <c:h val="0.20003543307086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EVOLUCIÓN ANUAL DEL GASTO</a:t>
            </a:r>
            <a:r>
              <a:rPr lang="es-ES" sz="1600" b="1" baseline="0">
                <a:solidFill>
                  <a:srgbClr val="7DB51A"/>
                </a:solidFill>
              </a:rPr>
              <a:t> DE ALOJAMIENTO PRIVADO</a:t>
            </a:r>
            <a:endParaRPr lang="es-ES" sz="1600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063473938278078E-2"/>
          <c:y val="0.15868393846632994"/>
          <c:w val="0.92320154485370232"/>
          <c:h val="0.51564514435695541"/>
        </c:manualLayout>
      </c:layout>
      <c:lineChart>
        <c:grouping val="standard"/>
        <c:varyColors val="0"/>
        <c:ser>
          <c:idx val="0"/>
          <c:order val="0"/>
          <c:tx>
            <c:strRef>
              <c:f>ANUAL!$A$2979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ANUAL!$B$2978:$M$2978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ANUAL!$B$2979:$M$2979</c:f>
              <c:numCache>
                <c:formatCode>#,##0</c:formatCode>
                <c:ptCount val="12"/>
                <c:pt idx="0">
                  <c:v>57445.958802663474</c:v>
                </c:pt>
                <c:pt idx="1">
                  <c:v>88233.223899304343</c:v>
                </c:pt>
                <c:pt idx="2">
                  <c:v>92274.354358473545</c:v>
                </c:pt>
                <c:pt idx="3">
                  <c:v>2262880.9639598872</c:v>
                </c:pt>
                <c:pt idx="4">
                  <c:v>3170273.2507842709</c:v>
                </c:pt>
                <c:pt idx="5">
                  <c:v>2865827.3136882517</c:v>
                </c:pt>
                <c:pt idx="6">
                  <c:v>6591053.8297288381</c:v>
                </c:pt>
                <c:pt idx="7">
                  <c:v>7465181.2225232366</c:v>
                </c:pt>
                <c:pt idx="8">
                  <c:v>5661895.7219009129</c:v>
                </c:pt>
                <c:pt idx="9">
                  <c:v>2875680.6301129912</c:v>
                </c:pt>
                <c:pt idx="10">
                  <c:v>1477472.0428790804</c:v>
                </c:pt>
                <c:pt idx="11">
                  <c:v>1633963.1295926969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C-406F-AE20-74C387CD44E6}"/>
            </c:ext>
          </c:extLst>
        </c:ser>
        <c:ser>
          <c:idx val="1"/>
          <c:order val="1"/>
          <c:tx>
            <c:strRef>
              <c:f>ANUAL!$A$2980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ANUAL!$B$2978:$M$2978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ANUAL!$B$2980:$M$2980</c:f>
              <c:numCache>
                <c:formatCode>#,##0</c:formatCode>
                <c:ptCount val="12"/>
                <c:pt idx="0">
                  <c:v>5476669.2208478451</c:v>
                </c:pt>
                <c:pt idx="1">
                  <c:v>6115869.8547830954</c:v>
                </c:pt>
                <c:pt idx="2">
                  <c:v>7758899.5777330492</c:v>
                </c:pt>
                <c:pt idx="3">
                  <c:v>9783837.8844337296</c:v>
                </c:pt>
                <c:pt idx="4">
                  <c:v>12560338.262965906</c:v>
                </c:pt>
                <c:pt idx="5">
                  <c:v>10942525.461880209</c:v>
                </c:pt>
                <c:pt idx="6">
                  <c:v>24269653.766070388</c:v>
                </c:pt>
                <c:pt idx="7">
                  <c:v>33139507.749044105</c:v>
                </c:pt>
                <c:pt idx="8">
                  <c:v>23173143.929297298</c:v>
                </c:pt>
                <c:pt idx="9">
                  <c:v>15205808.254347576</c:v>
                </c:pt>
                <c:pt idx="10">
                  <c:v>10679735.46644211</c:v>
                </c:pt>
                <c:pt idx="11">
                  <c:v>10336117.807618894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1C-406F-AE20-74C387CD44E6}"/>
            </c:ext>
          </c:extLst>
        </c:ser>
        <c:ser>
          <c:idx val="2"/>
          <c:order val="2"/>
          <c:tx>
            <c:strRef>
              <c:f>ANUAL!$A$2981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ANUAL!$B$2978:$M$2978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ANUAL!$B$2981:$M$2981</c:f>
              <c:numCache>
                <c:formatCode>#,##0</c:formatCode>
                <c:ptCount val="12"/>
                <c:pt idx="0">
                  <c:v>2046575.8566122546</c:v>
                </c:pt>
                <c:pt idx="1">
                  <c:v>2435611.2507117223</c:v>
                </c:pt>
                <c:pt idx="2">
                  <c:v>3084622.2851872351</c:v>
                </c:pt>
                <c:pt idx="3">
                  <c:v>12555522.956007363</c:v>
                </c:pt>
                <c:pt idx="4">
                  <c:v>16328793.031438295</c:v>
                </c:pt>
                <c:pt idx="5">
                  <c:v>13136627.770120056</c:v>
                </c:pt>
                <c:pt idx="6">
                  <c:v>12205112.695187118</c:v>
                </c:pt>
                <c:pt idx="7">
                  <c:v>16345991.221872687</c:v>
                </c:pt>
                <c:pt idx="8">
                  <c:v>10781957.250266088</c:v>
                </c:pt>
                <c:pt idx="9">
                  <c:v>4555629.8430443117</c:v>
                </c:pt>
                <c:pt idx="10">
                  <c:v>2755112.6291255024</c:v>
                </c:pt>
                <c:pt idx="11">
                  <c:v>2694998.2740298603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1C-406F-AE20-74C387CD44E6}"/>
            </c:ext>
          </c:extLst>
        </c:ser>
        <c:ser>
          <c:idx val="3"/>
          <c:order val="3"/>
          <c:tx>
            <c:strRef>
              <c:f>ANUAL!$A$2982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ANUAL!$B$2978:$M$2978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ANUAL!$B$2982:$M$2982</c:f>
              <c:numCache>
                <c:formatCode>#,##0</c:formatCode>
                <c:ptCount val="12"/>
                <c:pt idx="0">
                  <c:v>4371097.284454288</c:v>
                </c:pt>
                <c:pt idx="1">
                  <c:v>4640323.7532719914</c:v>
                </c:pt>
                <c:pt idx="2">
                  <c:v>6042292.4166732151</c:v>
                </c:pt>
                <c:pt idx="3">
                  <c:v>9106231.7307594568</c:v>
                </c:pt>
                <c:pt idx="4">
                  <c:v>12089083.758753994</c:v>
                </c:pt>
                <c:pt idx="5">
                  <c:v>10734385.461367898</c:v>
                </c:pt>
                <c:pt idx="6">
                  <c:v>29029337.553531121</c:v>
                </c:pt>
                <c:pt idx="7">
                  <c:v>40739376.885977075</c:v>
                </c:pt>
                <c:pt idx="8">
                  <c:v>28608167.369588915</c:v>
                </c:pt>
                <c:pt idx="9">
                  <c:v>16699419.158320647</c:v>
                </c:pt>
                <c:pt idx="10">
                  <c:v>10454889.790160259</c:v>
                </c:pt>
                <c:pt idx="11">
                  <c:v>10178103.290119754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1C-406F-AE20-74C387CD44E6}"/>
            </c:ext>
          </c:extLst>
        </c:ser>
        <c:ser>
          <c:idx val="4"/>
          <c:order val="4"/>
          <c:tx>
            <c:strRef>
              <c:f>ANUAL!$A$2983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ANUAL!$B$2978:$M$2978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ANUAL!$B$2983:$M$2983</c:f>
              <c:numCache>
                <c:formatCode>#,##0</c:formatCode>
                <c:ptCount val="12"/>
                <c:pt idx="0">
                  <c:v>2590249.2537105149</c:v>
                </c:pt>
                <c:pt idx="1">
                  <c:v>2901435.0658714864</c:v>
                </c:pt>
                <c:pt idx="2">
                  <c:v>3805495.8274488058</c:v>
                </c:pt>
                <c:pt idx="3">
                  <c:v>2727977.6842556931</c:v>
                </c:pt>
                <c:pt idx="4">
                  <c:v>3681807.6612056792</c:v>
                </c:pt>
                <c:pt idx="5">
                  <c:v>3120057.1992621315</c:v>
                </c:pt>
                <c:pt idx="6">
                  <c:v>14034262.044918649</c:v>
                </c:pt>
                <c:pt idx="7">
                  <c:v>19631374.601383548</c:v>
                </c:pt>
                <c:pt idx="8">
                  <c:v>13959309.886013737</c:v>
                </c:pt>
                <c:pt idx="9">
                  <c:v>9993413.6019488759</c:v>
                </c:pt>
                <c:pt idx="10">
                  <c:v>6239952.5266264901</c:v>
                </c:pt>
                <c:pt idx="11">
                  <c:v>6038933.7252567504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1C-406F-AE20-74C387CD44E6}"/>
            </c:ext>
          </c:extLst>
        </c:ser>
        <c:ser>
          <c:idx val="5"/>
          <c:order val="5"/>
          <c:tx>
            <c:strRef>
              <c:f>ANUAL!$A$2984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ANUAL!$B$2978:$M$2978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ANUAL!$B$2984:$M$2984</c:f>
              <c:numCache>
                <c:formatCode>#,##0</c:formatCode>
                <c:ptCount val="12"/>
                <c:pt idx="0">
                  <c:v>1415995.6815031799</c:v>
                </c:pt>
                <c:pt idx="1">
                  <c:v>1355449.0263263162</c:v>
                </c:pt>
                <c:pt idx="2">
                  <c:v>1986050.2043456277</c:v>
                </c:pt>
                <c:pt idx="3">
                  <c:v>5363656.7876359625</c:v>
                </c:pt>
                <c:pt idx="4">
                  <c:v>7068422.1605781075</c:v>
                </c:pt>
                <c:pt idx="5">
                  <c:v>5971392.5899029411</c:v>
                </c:pt>
                <c:pt idx="6">
                  <c:v>11287673.21085047</c:v>
                </c:pt>
                <c:pt idx="7">
                  <c:v>16002095.523602663</c:v>
                </c:pt>
                <c:pt idx="8">
                  <c:v>11024351.338769399</c:v>
                </c:pt>
                <c:pt idx="9">
                  <c:v>6905688.4761291835</c:v>
                </c:pt>
                <c:pt idx="10">
                  <c:v>3602767.2545474982</c:v>
                </c:pt>
                <c:pt idx="11">
                  <c:v>3614741.7501523215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1C-406F-AE20-74C387CD44E6}"/>
            </c:ext>
          </c:extLst>
        </c:ser>
        <c:ser>
          <c:idx val="6"/>
          <c:order val="6"/>
          <c:tx>
            <c:strRef>
              <c:f>ANUAL!$A$2985</c:f>
              <c:strCache>
                <c:ptCount val="1"/>
                <c:pt idx="0">
                  <c:v>OTROS GASTOS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ANUAL!$B$2978:$M$2978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ANUAL!$B$2985:$M$2985</c:f>
              <c:numCache>
                <c:formatCode>#,##0</c:formatCode>
                <c:ptCount val="12"/>
                <c:pt idx="0">
                  <c:v>72953.833885381478</c:v>
                </c:pt>
                <c:pt idx="1">
                  <c:v>103215.88139797554</c:v>
                </c:pt>
                <c:pt idx="2">
                  <c:v>131283.4233567499</c:v>
                </c:pt>
                <c:pt idx="3">
                  <c:v>24154.269364372987</c:v>
                </c:pt>
                <c:pt idx="4">
                  <c:v>27696.882299905024</c:v>
                </c:pt>
                <c:pt idx="5">
                  <c:v>28416.393523552324</c:v>
                </c:pt>
                <c:pt idx="6">
                  <c:v>2697896.3567688251</c:v>
                </c:pt>
                <c:pt idx="7">
                  <c:v>3227726.1403303929</c:v>
                </c:pt>
                <c:pt idx="8">
                  <c:v>2311346.7805919107</c:v>
                </c:pt>
                <c:pt idx="9">
                  <c:v>2124449.4532563551</c:v>
                </c:pt>
                <c:pt idx="10">
                  <c:v>1044599.2251587888</c:v>
                </c:pt>
                <c:pt idx="11">
                  <c:v>1091815.3100152812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1C-406F-AE20-74C387CD4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752"/>
        <c:axId val="327276144"/>
      </c:lineChart>
      <c:catAx>
        <c:axId val="32727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6144"/>
        <c:crosses val="autoZero"/>
        <c:auto val="1"/>
        <c:lblAlgn val="ctr"/>
        <c:lblOffset val="100"/>
        <c:noMultiLvlLbl val="0"/>
      </c:catAx>
      <c:valAx>
        <c:axId val="3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104915939561608E-3"/>
          <c:y val="0.79088530183727035"/>
          <c:w val="0.99028410300063829"/>
          <c:h val="0.20003543307086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EVOLUCIÓN ANUAL DEL GASTO</a:t>
            </a:r>
            <a:r>
              <a:rPr lang="es-ES" sz="1600" b="1" baseline="0">
                <a:solidFill>
                  <a:srgbClr val="7DB51A"/>
                </a:solidFill>
              </a:rPr>
              <a:t> EN VIVIENDAS Y APARTAMENTOS TURÍSTICOS</a:t>
            </a:r>
            <a:endParaRPr lang="es-ES" sz="1600" b="1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063473938278078E-2"/>
          <c:y val="0.15868393846632994"/>
          <c:w val="0.92320154485370232"/>
          <c:h val="0.51564514435695541"/>
        </c:manualLayout>
      </c:layout>
      <c:lineChart>
        <c:grouping val="standard"/>
        <c:varyColors val="0"/>
        <c:ser>
          <c:idx val="0"/>
          <c:order val="0"/>
          <c:tx>
            <c:strRef>
              <c:f>ANUAL!$A$2926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ANUAL!$B$2925:$M$2925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ANUAL!$B$2926:$M$2926</c:f>
              <c:numCache>
                <c:formatCode>#,##0</c:formatCode>
                <c:ptCount val="12"/>
                <c:pt idx="0">
                  <c:v>2447260.0960089397</c:v>
                </c:pt>
                <c:pt idx="1">
                  <c:v>3866784.232066852</c:v>
                </c:pt>
                <c:pt idx="2">
                  <c:v>3891748.0231350027</c:v>
                </c:pt>
                <c:pt idx="3">
                  <c:v>5673725.3854855485</c:v>
                </c:pt>
                <c:pt idx="4">
                  <c:v>5411677.7390092565</c:v>
                </c:pt>
                <c:pt idx="5">
                  <c:v>5426989.914942286</c:v>
                </c:pt>
                <c:pt idx="6">
                  <c:v>6249915.6045309277</c:v>
                </c:pt>
                <c:pt idx="7">
                  <c:v>9010715.4402541965</c:v>
                </c:pt>
                <c:pt idx="8">
                  <c:v>5642671.6603854857</c:v>
                </c:pt>
                <c:pt idx="9">
                  <c:v>4957247.5104839299</c:v>
                </c:pt>
                <c:pt idx="10">
                  <c:v>4392487.6891742963</c:v>
                </c:pt>
                <c:pt idx="11">
                  <c:v>5183069.6780641433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3-4118-AE64-F5C14DD58B2B}"/>
            </c:ext>
          </c:extLst>
        </c:ser>
        <c:ser>
          <c:idx val="1"/>
          <c:order val="1"/>
          <c:tx>
            <c:strRef>
              <c:f>ANUAL!$A$2927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ANUAL!$B$2925:$M$2925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ANUAL!$B$2927:$M$2927</c:f>
              <c:numCache>
                <c:formatCode>#,##0</c:formatCode>
                <c:ptCount val="12"/>
                <c:pt idx="0">
                  <c:v>1568332.1615067718</c:v>
                </c:pt>
                <c:pt idx="1">
                  <c:v>3677781.9108187663</c:v>
                </c:pt>
                <c:pt idx="2">
                  <c:v>3804271.4840901522</c:v>
                </c:pt>
                <c:pt idx="3">
                  <c:v>4149287.0532891802</c:v>
                </c:pt>
                <c:pt idx="4">
                  <c:v>5484070.6136368699</c:v>
                </c:pt>
                <c:pt idx="5">
                  <c:v>5373031.8384413822</c:v>
                </c:pt>
                <c:pt idx="6">
                  <c:v>4871728.8895022329</c:v>
                </c:pt>
                <c:pt idx="7">
                  <c:v>7159719.7384256767</c:v>
                </c:pt>
                <c:pt idx="8">
                  <c:v>4395257.9167137472</c:v>
                </c:pt>
                <c:pt idx="9">
                  <c:v>5608024.8548567686</c:v>
                </c:pt>
                <c:pt idx="10">
                  <c:v>4867558.0627764557</c:v>
                </c:pt>
                <c:pt idx="11">
                  <c:v>5847978.4018169176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C3-4118-AE64-F5C14DD58B2B}"/>
            </c:ext>
          </c:extLst>
        </c:ser>
        <c:ser>
          <c:idx val="2"/>
          <c:order val="2"/>
          <c:tx>
            <c:strRef>
              <c:f>ANUAL!$A$2928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ANUAL!$B$2925:$M$2925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ANUAL!$B$2928:$M$2928</c:f>
              <c:numCache>
                <c:formatCode>#,##0</c:formatCode>
                <c:ptCount val="12"/>
                <c:pt idx="0">
                  <c:v>418485.99361298361</c:v>
                </c:pt>
                <c:pt idx="1">
                  <c:v>712704.83915088186</c:v>
                </c:pt>
                <c:pt idx="2">
                  <c:v>775639.24513407878</c:v>
                </c:pt>
                <c:pt idx="3">
                  <c:v>1076393.395778954</c:v>
                </c:pt>
                <c:pt idx="4">
                  <c:v>371425.88526825432</c:v>
                </c:pt>
                <c:pt idx="5">
                  <c:v>380458.37392735609</c:v>
                </c:pt>
                <c:pt idx="6">
                  <c:v>2223442.2746530119</c:v>
                </c:pt>
                <c:pt idx="7">
                  <c:v>3137779.7921827752</c:v>
                </c:pt>
                <c:pt idx="8">
                  <c:v>1897114.8875964989</c:v>
                </c:pt>
                <c:pt idx="9">
                  <c:v>1777472.0987162206</c:v>
                </c:pt>
                <c:pt idx="10">
                  <c:v>1448969.3110655146</c:v>
                </c:pt>
                <c:pt idx="11">
                  <c:v>1870040.8364404752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C3-4118-AE64-F5C14DD58B2B}"/>
            </c:ext>
          </c:extLst>
        </c:ser>
        <c:ser>
          <c:idx val="3"/>
          <c:order val="3"/>
          <c:tx>
            <c:strRef>
              <c:f>ANUAL!$A$2929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ANUAL!$B$2925:$M$2925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ANUAL!$B$2929:$M$2929</c:f>
              <c:numCache>
                <c:formatCode>#,##0</c:formatCode>
                <c:ptCount val="12"/>
                <c:pt idx="0">
                  <c:v>937933.67109685671</c:v>
                </c:pt>
                <c:pt idx="1">
                  <c:v>2209864.1134074177</c:v>
                </c:pt>
                <c:pt idx="2">
                  <c:v>2217038.2774378043</c:v>
                </c:pt>
                <c:pt idx="3">
                  <c:v>2339946.9157530772</c:v>
                </c:pt>
                <c:pt idx="4">
                  <c:v>2240589.7558582863</c:v>
                </c:pt>
                <c:pt idx="5">
                  <c:v>2230688.0432762885</c:v>
                </c:pt>
                <c:pt idx="6">
                  <c:v>4195821.6553034</c:v>
                </c:pt>
                <c:pt idx="7">
                  <c:v>6030586.9774697991</c:v>
                </c:pt>
                <c:pt idx="8">
                  <c:v>3731061.5900417091</c:v>
                </c:pt>
                <c:pt idx="9">
                  <c:v>3692414.5897545442</c:v>
                </c:pt>
                <c:pt idx="10">
                  <c:v>3245333.5621317262</c:v>
                </c:pt>
                <c:pt idx="11">
                  <c:v>3827765.9424659028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C3-4118-AE64-F5C14DD58B2B}"/>
            </c:ext>
          </c:extLst>
        </c:ser>
        <c:ser>
          <c:idx val="4"/>
          <c:order val="4"/>
          <c:tx>
            <c:strRef>
              <c:f>ANUAL!$A$2930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ANUAL!$B$2925:$M$2925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ANUAL!$B$2930:$M$2930</c:f>
              <c:numCache>
                <c:formatCode>#,##0</c:formatCode>
                <c:ptCount val="12"/>
                <c:pt idx="0">
                  <c:v>838746.64021252282</c:v>
                </c:pt>
                <c:pt idx="1">
                  <c:v>1299505.2925671523</c:v>
                </c:pt>
                <c:pt idx="2">
                  <c:v>1379843.6669316092</c:v>
                </c:pt>
                <c:pt idx="3">
                  <c:v>1349429.5829190023</c:v>
                </c:pt>
                <c:pt idx="4">
                  <c:v>1247899.2313694272</c:v>
                </c:pt>
                <c:pt idx="5">
                  <c:v>1278980.9945991186</c:v>
                </c:pt>
                <c:pt idx="6">
                  <c:v>2093295.4677742533</c:v>
                </c:pt>
                <c:pt idx="7">
                  <c:v>3182517.4483240335</c:v>
                </c:pt>
                <c:pt idx="8">
                  <c:v>1918140.9825235067</c:v>
                </c:pt>
                <c:pt idx="9">
                  <c:v>1545040.2544609597</c:v>
                </c:pt>
                <c:pt idx="10">
                  <c:v>1264420.1277413224</c:v>
                </c:pt>
                <c:pt idx="11">
                  <c:v>1535697.3247987318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C3-4118-AE64-F5C14DD58B2B}"/>
            </c:ext>
          </c:extLst>
        </c:ser>
        <c:ser>
          <c:idx val="5"/>
          <c:order val="5"/>
          <c:tx>
            <c:strRef>
              <c:f>ANUAL!$A$2931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ANUAL!$B$2925:$M$2925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ANUAL!$B$2931:$M$2931</c:f>
              <c:numCache>
                <c:formatCode>#,##0</c:formatCode>
                <c:ptCount val="12"/>
                <c:pt idx="0">
                  <c:v>109927.27593847683</c:v>
                </c:pt>
                <c:pt idx="1">
                  <c:v>502075.01430577011</c:v>
                </c:pt>
                <c:pt idx="2">
                  <c:v>530356.07092089683</c:v>
                </c:pt>
                <c:pt idx="3">
                  <c:v>531221.03986155626</c:v>
                </c:pt>
                <c:pt idx="4">
                  <c:v>377125.48752933193</c:v>
                </c:pt>
                <c:pt idx="5">
                  <c:v>381184.09423344507</c:v>
                </c:pt>
                <c:pt idx="6">
                  <c:v>842133.895752877</c:v>
                </c:pt>
                <c:pt idx="7">
                  <c:v>1094646.146823369</c:v>
                </c:pt>
                <c:pt idx="8">
                  <c:v>735320.27908244869</c:v>
                </c:pt>
                <c:pt idx="9">
                  <c:v>1288084.4044568483</c:v>
                </c:pt>
                <c:pt idx="10">
                  <c:v>1058831.0698461239</c:v>
                </c:pt>
                <c:pt idx="11">
                  <c:v>1313495.1953485492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C3-4118-AE64-F5C14DD58B2B}"/>
            </c:ext>
          </c:extLst>
        </c:ser>
        <c:ser>
          <c:idx val="6"/>
          <c:order val="6"/>
          <c:tx>
            <c:strRef>
              <c:f>ANUAL!$A$2932</c:f>
              <c:strCache>
                <c:ptCount val="1"/>
                <c:pt idx="0">
                  <c:v>OTROS GASTOS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ANUAL!$B$2925:$M$2925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ANUAL!$B$2932:$M$2932</c:f>
              <c:numCache>
                <c:formatCode>#,##0</c:formatCode>
                <c:ptCount val="12"/>
                <c:pt idx="0">
                  <c:v>0</c:v>
                </c:pt>
                <c:pt idx="1">
                  <c:v>60082.936130466725</c:v>
                </c:pt>
                <c:pt idx="2">
                  <c:v>64166.311155467229</c:v>
                </c:pt>
                <c:pt idx="3">
                  <c:v>22283.069795980966</c:v>
                </c:pt>
                <c:pt idx="4">
                  <c:v>0</c:v>
                </c:pt>
                <c:pt idx="5">
                  <c:v>0</c:v>
                </c:pt>
                <c:pt idx="6">
                  <c:v>219923.66764069963</c:v>
                </c:pt>
                <c:pt idx="7">
                  <c:v>336470.55235790549</c:v>
                </c:pt>
                <c:pt idx="8">
                  <c:v>189190.54251163304</c:v>
                </c:pt>
                <c:pt idx="9">
                  <c:v>46489.573472687203</c:v>
                </c:pt>
                <c:pt idx="10">
                  <c:v>33531.620746813249</c:v>
                </c:pt>
                <c:pt idx="11">
                  <c:v>47826.101063707247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C3-4118-AE64-F5C14DD58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752"/>
        <c:axId val="327276144"/>
      </c:lineChart>
      <c:catAx>
        <c:axId val="32727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6144"/>
        <c:crosses val="autoZero"/>
        <c:auto val="1"/>
        <c:lblAlgn val="ctr"/>
        <c:lblOffset val="100"/>
        <c:noMultiLvlLbl val="0"/>
      </c:catAx>
      <c:valAx>
        <c:axId val="32727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2727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104915939561608E-3"/>
          <c:y val="0.79088530183727035"/>
          <c:w val="0.99028410300063829"/>
          <c:h val="0.20003543307086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viajeros y pernoctaciones por provincias</a:t>
            </a:r>
          </a:p>
        </c:rich>
      </c:tx>
      <c:layout>
        <c:manualLayout>
          <c:xMode val="edge"/>
          <c:yMode val="edge"/>
          <c:x val="0.29058837680542576"/>
          <c:y val="4.31374924288310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705931012138677E-2"/>
          <c:y val="0.31372669166165618"/>
          <c:w val="0.8635299078181915"/>
          <c:h val="0.529413792179044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CyL'!$A$22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CyL'!$C$22:$K$22</c:f>
              <c:numCache>
                <c:formatCode>#,##0</c:formatCode>
                <c:ptCount val="9"/>
                <c:pt idx="0">
                  <c:v>886243</c:v>
                </c:pt>
                <c:pt idx="1">
                  <c:v>1652980</c:v>
                </c:pt>
                <c:pt idx="2">
                  <c:v>1495644</c:v>
                </c:pt>
                <c:pt idx="3">
                  <c:v>472659</c:v>
                </c:pt>
                <c:pt idx="4">
                  <c:v>1595404</c:v>
                </c:pt>
                <c:pt idx="5">
                  <c:v>1016644</c:v>
                </c:pt>
                <c:pt idx="6">
                  <c:v>483068</c:v>
                </c:pt>
                <c:pt idx="7">
                  <c:v>1037009</c:v>
                </c:pt>
                <c:pt idx="8">
                  <c:v>398677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4-4C12-8B4C-30F9F2CBB472}"/>
            </c:ext>
          </c:extLst>
        </c:ser>
        <c:ser>
          <c:idx val="1"/>
          <c:order val="1"/>
          <c:tx>
            <c:strRef>
              <c:f>'M.V. CyL'!$A$25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CyL'!$C$25:$K$25</c:f>
              <c:numCache>
                <c:formatCode>#,##0</c:formatCode>
                <c:ptCount val="9"/>
                <c:pt idx="0">
                  <c:v>1466542</c:v>
                </c:pt>
                <c:pt idx="1">
                  <c:v>2531189</c:v>
                </c:pt>
                <c:pt idx="2">
                  <c:v>2419608</c:v>
                </c:pt>
                <c:pt idx="3">
                  <c:v>798987</c:v>
                </c:pt>
                <c:pt idx="4">
                  <c:v>2598694</c:v>
                </c:pt>
                <c:pt idx="5">
                  <c:v>1625022</c:v>
                </c:pt>
                <c:pt idx="6">
                  <c:v>885421</c:v>
                </c:pt>
                <c:pt idx="7">
                  <c:v>1765064</c:v>
                </c:pt>
                <c:pt idx="8">
                  <c:v>635243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D4-4C12-8B4C-30F9F2CBB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90616"/>
        <c:axId val="1"/>
      </c:barChart>
      <c:catAx>
        <c:axId val="6293906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90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8823678180063"/>
          <c:y val="0.14509872804360993"/>
          <c:w val="0.39882380154889574"/>
          <c:h val="9.80395719765798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14329</c:v>
              </c:pt>
              <c:pt idx="1">
                <c:v>18558</c:v>
              </c:pt>
              <c:pt idx="2">
                <c:v>22874</c:v>
              </c:pt>
              <c:pt idx="3">
                <c:v>30419</c:v>
              </c:pt>
              <c:pt idx="4">
                <c:v>34231</c:v>
              </c:pt>
              <c:pt idx="5">
                <c:v>29580</c:v>
              </c:pt>
              <c:pt idx="6">
                <c:v>32696</c:v>
              </c:pt>
              <c:pt idx="7">
                <c:v>44268</c:v>
              </c:pt>
              <c:pt idx="8">
                <c:v>34651</c:v>
              </c:pt>
              <c:pt idx="9">
                <c:v>30016</c:v>
              </c:pt>
              <c:pt idx="10">
                <c:v>20285</c:v>
              </c:pt>
              <c:pt idx="11">
                <c:v>18111</c:v>
              </c:pt>
            </c:numLit>
          </c:val>
          <c:extLst>
            <c:ext xmlns:c16="http://schemas.microsoft.com/office/drawing/2014/chart" uri="{C3380CC4-5D6E-409C-BE32-E72D297353CC}">
              <c16:uniqueId val="{00000000-B97D-4901-A753-1B28010C146A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25012</c:v>
              </c:pt>
              <c:pt idx="1">
                <c:v>32669</c:v>
              </c:pt>
              <c:pt idx="2">
                <c:v>42288</c:v>
              </c:pt>
              <c:pt idx="3">
                <c:v>53643</c:v>
              </c:pt>
              <c:pt idx="4">
                <c:v>55821</c:v>
              </c:pt>
              <c:pt idx="5">
                <c:v>48301</c:v>
              </c:pt>
              <c:pt idx="6">
                <c:v>58860</c:v>
              </c:pt>
              <c:pt idx="7">
                <c:v>85073</c:v>
              </c:pt>
              <c:pt idx="8">
                <c:v>56547</c:v>
              </c:pt>
              <c:pt idx="9">
                <c:v>55410</c:v>
              </c:pt>
              <c:pt idx="10">
                <c:v>37218</c:v>
              </c:pt>
              <c:pt idx="11">
                <c:v>36652</c:v>
              </c:pt>
            </c:numLit>
          </c:val>
          <c:extLst>
            <c:ext xmlns:c16="http://schemas.microsoft.com/office/drawing/2014/chart" uri="{C3380CC4-5D6E-409C-BE32-E72D297353CC}">
              <c16:uniqueId val="{00000001-B97D-4901-A753-1B28010C1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325584"/>
        <c:axId val="306652856"/>
      </c:barChart>
      <c:catAx>
        <c:axId val="30632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6528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6652856"/>
        <c:scaling>
          <c:orientation val="minMax"/>
          <c:max val="12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325584"/>
        <c:crosses val="autoZero"/>
        <c:crossBetween val="between"/>
        <c:majorUnit val="2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Nº de viajeros y pernoctaciones mensuales</a:t>
            </a:r>
          </a:p>
        </c:rich>
      </c:tx>
      <c:layout>
        <c:manualLayout>
          <c:xMode val="edge"/>
          <c:yMode val="edge"/>
          <c:x val="0.33628348519303453"/>
          <c:y val="4.05903609874852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779813271852413E-2"/>
          <c:y val="0.32103378876302463"/>
          <c:w val="0.84759176767584621"/>
          <c:h val="0.51660609686003955"/>
        </c:manualLayout>
      </c:layout>
      <c:lineChart>
        <c:grouping val="standard"/>
        <c:varyColors val="0"/>
        <c:ser>
          <c:idx val="0"/>
          <c:order val="0"/>
          <c:tx>
            <c:strRef>
              <c:f>'M.V. CyL'!$A$55</c:f>
              <c:strCache>
                <c:ptCount val="1"/>
                <c:pt idx="0">
                  <c:v>VIAJEROS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cat>
            <c:strRef>
              <c:f>'M.V. CyL'!$C$54:$N$54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CyL'!$C$55:$N$55</c:f>
              <c:numCache>
                <c:formatCode>#,##0</c:formatCode>
                <c:ptCount val="12"/>
                <c:pt idx="0">
                  <c:v>419622</c:v>
                </c:pt>
                <c:pt idx="1">
                  <c:v>490482</c:v>
                </c:pt>
                <c:pt idx="2">
                  <c:v>550001</c:v>
                </c:pt>
                <c:pt idx="3">
                  <c:v>787656</c:v>
                </c:pt>
                <c:pt idx="4">
                  <c:v>908492</c:v>
                </c:pt>
                <c:pt idx="5">
                  <c:v>860068</c:v>
                </c:pt>
                <c:pt idx="6">
                  <c:v>902579</c:v>
                </c:pt>
                <c:pt idx="7">
                  <c:v>1199886</c:v>
                </c:pt>
                <c:pt idx="8">
                  <c:v>862961</c:v>
                </c:pt>
                <c:pt idx="9">
                  <c:v>827814</c:v>
                </c:pt>
                <c:pt idx="10">
                  <c:v>626545</c:v>
                </c:pt>
                <c:pt idx="11">
                  <c:v>602222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19-4C92-9148-D34E51A4F530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'M.V. CyL'!$C$54:$N$54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CyL'!$C$58:$N$58</c:f>
              <c:numCache>
                <c:formatCode>#,##0</c:formatCode>
                <c:ptCount val="12"/>
                <c:pt idx="0">
                  <c:v>644951</c:v>
                </c:pt>
                <c:pt idx="1">
                  <c:v>748500</c:v>
                </c:pt>
                <c:pt idx="2">
                  <c:v>881234</c:v>
                </c:pt>
                <c:pt idx="3">
                  <c:v>1311891</c:v>
                </c:pt>
                <c:pt idx="4">
                  <c:v>1423881</c:v>
                </c:pt>
                <c:pt idx="5">
                  <c:v>1358932</c:v>
                </c:pt>
                <c:pt idx="6">
                  <c:v>1542542</c:v>
                </c:pt>
                <c:pt idx="7">
                  <c:v>2095637</c:v>
                </c:pt>
                <c:pt idx="8">
                  <c:v>1397900</c:v>
                </c:pt>
                <c:pt idx="9">
                  <c:v>1295865</c:v>
                </c:pt>
                <c:pt idx="10">
                  <c:v>1021711</c:v>
                </c:pt>
                <c:pt idx="11">
                  <c:v>1002726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9-4C92-9148-D34E51A4F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9389632"/>
        <c:axId val="1"/>
      </c:lineChart>
      <c:catAx>
        <c:axId val="629389632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8963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841720423453946"/>
          <c:y val="0.18081212674502642"/>
          <c:w val="0.33333364272491472"/>
          <c:h val="9.225113165202172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por tipo de alojamiento</a:t>
            </a:r>
          </a:p>
        </c:rich>
      </c:tx>
      <c:layout>
        <c:manualLayout>
          <c:xMode val="edge"/>
          <c:yMode val="edge"/>
          <c:x val="0.29602898752700157"/>
          <c:y val="3.873263153933715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880866425992779"/>
          <c:y val="0.45070422535211269"/>
          <c:w val="0.40613718411552346"/>
          <c:h val="0.31690140845070425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AA4-49E0-AF23-AB779880E81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AA4-49E0-AF23-AB779880E81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AA4-49E0-AF23-AB779880E81F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AA4-49E0-AF23-AB779880E8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8AA4-49E0-AF23-AB779880E8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8AA4-49E0-AF23-AB779880E81F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AA4-49E0-AF23-AB779880E81F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AA4-49E0-AF23-AB779880E81F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AA4-49E0-AF23-AB779880E81F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AA4-49E0-AF23-AB779880E81F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8AA4-49E0-AF23-AB779880E81F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8AA4-49E0-AF23-AB779880E81F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8AA4-49E0-AF23-AB779880E81F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8AA4-49E0-AF23-AB779880E81F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8AA4-49E0-AF23-AB779880E81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PROV'!$D$23:$I$23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PROV'!$D$30:$I$30</c:f>
              <c:numCache>
                <c:formatCode>0%</c:formatCode>
                <c:ptCount val="6"/>
                <c:pt idx="0">
                  <c:v>0.59498354288834998</c:v>
                </c:pt>
                <c:pt idx="1">
                  <c:v>6.5252983662494365E-2</c:v>
                </c:pt>
                <c:pt idx="2">
                  <c:v>0.13677738498357675</c:v>
                </c:pt>
                <c:pt idx="3">
                  <c:v>2.051017610294242E-2</c:v>
                </c:pt>
                <c:pt idx="4">
                  <c:v>0.12781934525858032</c:v>
                </c:pt>
                <c:pt idx="5">
                  <c:v>5.4656567104056114E-2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AA4-49E0-AF23-AB779880E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934617745822408E-2"/>
          <c:y val="0.25461300488101951"/>
          <c:w val="0.90097336857365629"/>
          <c:h val="0.612547229134046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CyL'!$A$55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PROV'!$C$34:$N$34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PROV'!$C$35:$N$35</c:f>
              <c:numCache>
                <c:formatCode>#,##0</c:formatCode>
                <c:ptCount val="12"/>
                <c:pt idx="0">
                  <c:v>41897</c:v>
                </c:pt>
                <c:pt idx="1">
                  <c:v>55903</c:v>
                </c:pt>
                <c:pt idx="2">
                  <c:v>52352</c:v>
                </c:pt>
                <c:pt idx="3">
                  <c:v>76050</c:v>
                </c:pt>
                <c:pt idx="4">
                  <c:v>89994</c:v>
                </c:pt>
                <c:pt idx="5">
                  <c:v>84071</c:v>
                </c:pt>
                <c:pt idx="6">
                  <c:v>77226</c:v>
                </c:pt>
                <c:pt idx="7">
                  <c:v>120763</c:v>
                </c:pt>
                <c:pt idx="8">
                  <c:v>77471</c:v>
                </c:pt>
                <c:pt idx="9">
                  <c:v>80755</c:v>
                </c:pt>
                <c:pt idx="10">
                  <c:v>64210</c:v>
                </c:pt>
                <c:pt idx="11">
                  <c:v>65551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EE-429B-BB25-7553611C1B0F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PROV'!$C$34:$N$34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PROV'!$C$36:$N$36</c:f>
              <c:numCache>
                <c:formatCode>#,##0</c:formatCode>
                <c:ptCount val="12"/>
                <c:pt idx="0">
                  <c:v>62404</c:v>
                </c:pt>
                <c:pt idx="1">
                  <c:v>89018</c:v>
                </c:pt>
                <c:pt idx="2">
                  <c:v>82911</c:v>
                </c:pt>
                <c:pt idx="3">
                  <c:v>129833</c:v>
                </c:pt>
                <c:pt idx="4">
                  <c:v>137216</c:v>
                </c:pt>
                <c:pt idx="5">
                  <c:v>132049</c:v>
                </c:pt>
                <c:pt idx="6">
                  <c:v>145763</c:v>
                </c:pt>
                <c:pt idx="7">
                  <c:v>212734</c:v>
                </c:pt>
                <c:pt idx="8">
                  <c:v>130638</c:v>
                </c:pt>
                <c:pt idx="9">
                  <c:v>128097</c:v>
                </c:pt>
                <c:pt idx="10">
                  <c:v>101210</c:v>
                </c:pt>
                <c:pt idx="11">
                  <c:v>114669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EE-429B-BB25-7553611C1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12920"/>
        <c:axId val="1"/>
      </c:barChart>
      <c:catAx>
        <c:axId val="629412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12920"/>
        <c:crosses val="autoZero"/>
        <c:crossBetween val="between"/>
        <c:min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427973210879289"/>
          <c:y val="9.2250978061704542E-2"/>
          <c:w val="0.29973505063180578"/>
          <c:h val="8.856098648046353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por tipo de alojamiento</a:t>
            </a:r>
          </a:p>
        </c:rich>
      </c:tx>
      <c:layout>
        <c:manualLayout>
          <c:xMode val="edge"/>
          <c:yMode val="edge"/>
          <c:x val="0.29602898752700157"/>
          <c:y val="4.065074510314309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714801444043323"/>
          <c:y val="0.4187008491363739"/>
          <c:w val="0.44043321299638988"/>
          <c:h val="0.39431050840998322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7F5-4587-AEB2-581B78BFE51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7F5-4587-AEB2-581B78BFE51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7F5-4587-AEB2-581B78BFE518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7F5-4587-AEB2-581B78BFE5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F5-4587-AEB2-581B78BFE5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F5-4587-AEB2-581B78BFE518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7F5-4587-AEB2-581B78BFE518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7F5-4587-AEB2-581B78BFE518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C7F5-4587-AEB2-581B78BFE518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C7F5-4587-AEB2-581B78BFE518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C7F5-4587-AEB2-581B78BFE518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C7F5-4587-AEB2-581B78BFE518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C7F5-4587-AEB2-581B78BFE518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C7F5-4587-AEB2-581B78BFE518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C7F5-4587-AEB2-581B78BFE51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PROV'!$D$75:$I$75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PROV'!$D$82:$I$82</c:f>
              <c:numCache>
                <c:formatCode>0%</c:formatCode>
                <c:ptCount val="6"/>
                <c:pt idx="0">
                  <c:v>0.67712676499413182</c:v>
                </c:pt>
                <c:pt idx="1">
                  <c:v>4.4585536425123112E-2</c:v>
                </c:pt>
                <c:pt idx="2">
                  <c:v>0.11415383126232623</c:v>
                </c:pt>
                <c:pt idx="3">
                  <c:v>7.3227141284226069E-2</c:v>
                </c:pt>
                <c:pt idx="4">
                  <c:v>6.1983811056395118E-2</c:v>
                </c:pt>
                <c:pt idx="5">
                  <c:v>2.8922914977797674E-2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7F5-4587-AEB2-581B78BFE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050443684415485E-2"/>
          <c:y val="0.2841333532730218"/>
          <c:w val="0.90362589075787703"/>
          <c:h val="0.579336837193044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CyL'!$A$55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PROV'!$C$86:$N$86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PROV'!$C$87:$N$87</c:f>
              <c:numCache>
                <c:formatCode>#,##0</c:formatCode>
                <c:ptCount val="12"/>
                <c:pt idx="0">
                  <c:v>64260</c:v>
                </c:pt>
                <c:pt idx="1">
                  <c:v>80074</c:v>
                </c:pt>
                <c:pt idx="2">
                  <c:v>91722</c:v>
                </c:pt>
                <c:pt idx="3">
                  <c:v>150197</c:v>
                </c:pt>
                <c:pt idx="4">
                  <c:v>170241</c:v>
                </c:pt>
                <c:pt idx="5">
                  <c:v>154604</c:v>
                </c:pt>
                <c:pt idx="6">
                  <c:v>177297</c:v>
                </c:pt>
                <c:pt idx="7">
                  <c:v>214551</c:v>
                </c:pt>
                <c:pt idx="8">
                  <c:v>171673</c:v>
                </c:pt>
                <c:pt idx="9">
                  <c:v>157630</c:v>
                </c:pt>
                <c:pt idx="10">
                  <c:v>111479</c:v>
                </c:pt>
                <c:pt idx="11">
                  <c:v>109252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B-4CF0-97A6-A49CB4F6D961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PROV'!$C$86:$N$86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PROV'!$C$88:$N$88</c:f>
              <c:numCache>
                <c:formatCode>#,##0</c:formatCode>
                <c:ptCount val="12"/>
                <c:pt idx="0">
                  <c:v>95695</c:v>
                </c:pt>
                <c:pt idx="1">
                  <c:v>114407</c:v>
                </c:pt>
                <c:pt idx="2">
                  <c:v>137104</c:v>
                </c:pt>
                <c:pt idx="3">
                  <c:v>229899</c:v>
                </c:pt>
                <c:pt idx="4">
                  <c:v>241767</c:v>
                </c:pt>
                <c:pt idx="5">
                  <c:v>222632</c:v>
                </c:pt>
                <c:pt idx="6">
                  <c:v>297202</c:v>
                </c:pt>
                <c:pt idx="7">
                  <c:v>367025</c:v>
                </c:pt>
                <c:pt idx="8">
                  <c:v>259190</c:v>
                </c:pt>
                <c:pt idx="9">
                  <c:v>228953</c:v>
                </c:pt>
                <c:pt idx="10">
                  <c:v>166907</c:v>
                </c:pt>
                <c:pt idx="11">
                  <c:v>170408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9B-4CF0-97A6-A49CB4F6D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15216"/>
        <c:axId val="1"/>
      </c:barChart>
      <c:catAx>
        <c:axId val="62941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15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592422006793807"/>
          <c:y val="0.12915161920549406"/>
          <c:w val="0.29973505063180583"/>
          <c:h val="8.85611666962682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por tipo de alojamiento</a:t>
            </a:r>
          </a:p>
        </c:rich>
      </c:tx>
      <c:layout>
        <c:manualLayout>
          <c:xMode val="edge"/>
          <c:yMode val="edge"/>
          <c:x val="0.29602898752700157"/>
          <c:y val="4.065031127307433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743682310469315"/>
          <c:y val="0.40244062198544678"/>
          <c:w val="0.4711191335740072"/>
          <c:h val="0.42276590592410573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87A-4F56-BF86-A4EFEC23CFE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87A-4F56-BF86-A4EFEC23CFE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87A-4F56-BF86-A4EFEC23CFEC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87A-4F56-BF86-A4EFEC23C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987A-4F56-BF86-A4EFEC23C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987A-4F56-BF86-A4EFEC23CFEC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87A-4F56-BF86-A4EFEC23CFEC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87A-4F56-BF86-A4EFEC23CFEC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87A-4F56-BF86-A4EFEC23CFEC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87A-4F56-BF86-A4EFEC23CFEC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987A-4F56-BF86-A4EFEC23CFEC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987A-4F56-BF86-A4EFEC23CFEC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987A-4F56-BF86-A4EFEC23CFEC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987A-4F56-BF86-A4EFEC23CFEC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987A-4F56-BF86-A4EFEC23CFE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PROV'!$D$129:$I$129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PROV'!$D$136:$I$136</c:f>
              <c:numCache>
                <c:formatCode>0%</c:formatCode>
                <c:ptCount val="6"/>
                <c:pt idx="0">
                  <c:v>0.65086277215701061</c:v>
                </c:pt>
                <c:pt idx="1">
                  <c:v>5.0728649330990527E-2</c:v>
                </c:pt>
                <c:pt idx="2">
                  <c:v>7.9199996790680141E-2</c:v>
                </c:pt>
                <c:pt idx="3">
                  <c:v>0.14257737803915904</c:v>
                </c:pt>
                <c:pt idx="4">
                  <c:v>5.3837009341795243E-2</c:v>
                </c:pt>
                <c:pt idx="5">
                  <c:v>2.2794194340364417E-2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87A-4F56-BF86-A4EFEC23C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745399315973935E-2"/>
          <c:y val="0.28782339682202207"/>
          <c:w val="0.90185754263506324"/>
          <c:h val="0.575646793644044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CyL'!$A$55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PROV'!$C$140:$N$140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PROV'!$C$141:$N$141</c:f>
              <c:numCache>
                <c:formatCode>#,##0</c:formatCode>
                <c:ptCount val="12"/>
                <c:pt idx="0">
                  <c:v>54828</c:v>
                </c:pt>
                <c:pt idx="1">
                  <c:v>68629</c:v>
                </c:pt>
                <c:pt idx="2">
                  <c:v>78282</c:v>
                </c:pt>
                <c:pt idx="3">
                  <c:v>126738</c:v>
                </c:pt>
                <c:pt idx="4">
                  <c:v>174181</c:v>
                </c:pt>
                <c:pt idx="5">
                  <c:v>161681</c:v>
                </c:pt>
                <c:pt idx="6">
                  <c:v>163328</c:v>
                </c:pt>
                <c:pt idx="7">
                  <c:v>224010</c:v>
                </c:pt>
                <c:pt idx="8">
                  <c:v>147168</c:v>
                </c:pt>
                <c:pt idx="9">
                  <c:v>133993</c:v>
                </c:pt>
                <c:pt idx="10">
                  <c:v>84037</c:v>
                </c:pt>
                <c:pt idx="11">
                  <c:v>78769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FB-4601-B6F8-79831EB71BE7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PROV'!$C$140:$N$140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PROV'!$C$142:$N$142</c:f>
              <c:numCache>
                <c:formatCode>#,##0</c:formatCode>
                <c:ptCount val="12"/>
                <c:pt idx="0">
                  <c:v>88374</c:v>
                </c:pt>
                <c:pt idx="1">
                  <c:v>108584</c:v>
                </c:pt>
                <c:pt idx="2">
                  <c:v>131994</c:v>
                </c:pt>
                <c:pt idx="3">
                  <c:v>207349</c:v>
                </c:pt>
                <c:pt idx="4">
                  <c:v>247512</c:v>
                </c:pt>
                <c:pt idx="5">
                  <c:v>251686</c:v>
                </c:pt>
                <c:pt idx="6">
                  <c:v>289398</c:v>
                </c:pt>
                <c:pt idx="7">
                  <c:v>389814</c:v>
                </c:pt>
                <c:pt idx="8">
                  <c:v>225985</c:v>
                </c:pt>
                <c:pt idx="9">
                  <c:v>205214</c:v>
                </c:pt>
                <c:pt idx="10">
                  <c:v>137192</c:v>
                </c:pt>
                <c:pt idx="11">
                  <c:v>136506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FB-4601-B6F8-79831EB71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07672"/>
        <c:axId val="1"/>
      </c:barChart>
      <c:catAx>
        <c:axId val="629407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07672"/>
        <c:crosses val="autoZero"/>
        <c:crossBetween val="between"/>
        <c:min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388180242793645"/>
          <c:y val="0.11070116235470566"/>
          <c:w val="0.29973505063180589"/>
          <c:h val="8.8561166696268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por tipo de alojamiento</a:t>
            </a:r>
          </a:p>
        </c:rich>
      </c:tx>
      <c:layout>
        <c:manualLayout>
          <c:xMode val="edge"/>
          <c:yMode val="edge"/>
          <c:x val="0.29602898752700157"/>
          <c:y val="4.065031127307433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97111913357402"/>
          <c:y val="0.34959488374493358"/>
          <c:w val="0.57400722021660655"/>
          <c:h val="0.50813209846647323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F54-4B47-989B-4301983EB2C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54-4B47-989B-4301983EB2C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54-4B47-989B-4301983EB2C3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54-4B47-989B-4301983EB2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1F54-4B47-989B-4301983EB2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1F54-4B47-989B-4301983EB2C3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F54-4B47-989B-4301983EB2C3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F54-4B47-989B-4301983EB2C3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F54-4B47-989B-4301983EB2C3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1F54-4B47-989B-4301983EB2C3}"/>
                </c:ext>
              </c:extLst>
            </c:dLbl>
            <c:dLbl>
              <c:idx val="4"/>
              <c:layout>
                <c:manualLayout>
                  <c:x val="9.6027880621012886E-3"/>
                  <c:y val="-5.354772016163166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54-4B47-989B-4301983EB2C3}"/>
                </c:ext>
              </c:extLst>
            </c:dLbl>
            <c:dLbl>
              <c:idx val="5"/>
              <c:layout>
                <c:manualLayout>
                  <c:x val="0.1031031164153787"/>
                  <c:y val="-1.193187218351418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4-4B47-989B-4301983EB2C3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1F54-4B47-989B-4301983EB2C3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1F54-4B47-989B-4301983EB2C3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1F54-4B47-989B-4301983EB2C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PROV'!$D$183:$I$183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PROV'!$D$190:$I$190</c:f>
              <c:numCache>
                <c:formatCode>0%</c:formatCode>
                <c:ptCount val="6"/>
                <c:pt idx="0">
                  <c:v>0.67583395217270803</c:v>
                </c:pt>
                <c:pt idx="1">
                  <c:v>2.2876957806790943E-2</c:v>
                </c:pt>
                <c:pt idx="2">
                  <c:v>0.11804916440816741</c:v>
                </c:pt>
                <c:pt idx="3">
                  <c:v>0.12902536500944656</c:v>
                </c:pt>
                <c:pt idx="4">
                  <c:v>3.2651446391584633E-2</c:v>
                </c:pt>
                <c:pt idx="5">
                  <c:v>2.1563114211302439E-2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F54-4B47-989B-4301983EB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050443684415485E-2"/>
          <c:y val="0.28044330972402148"/>
          <c:w val="0.90451006481928398"/>
          <c:h val="0.586716924291044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CyL'!$A$55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PROV'!$C$194:$N$194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PROV'!$C$195:$N$195</c:f>
              <c:numCache>
                <c:formatCode>#,##0</c:formatCode>
                <c:ptCount val="12"/>
                <c:pt idx="0">
                  <c:v>14750</c:v>
                </c:pt>
                <c:pt idx="1">
                  <c:v>18954</c:v>
                </c:pt>
                <c:pt idx="2">
                  <c:v>25182</c:v>
                </c:pt>
                <c:pt idx="3">
                  <c:v>38731</c:v>
                </c:pt>
                <c:pt idx="4">
                  <c:v>56037</c:v>
                </c:pt>
                <c:pt idx="5">
                  <c:v>55008</c:v>
                </c:pt>
                <c:pt idx="6">
                  <c:v>48583</c:v>
                </c:pt>
                <c:pt idx="7">
                  <c:v>64313</c:v>
                </c:pt>
                <c:pt idx="8">
                  <c:v>53144</c:v>
                </c:pt>
                <c:pt idx="9">
                  <c:v>40918</c:v>
                </c:pt>
                <c:pt idx="10">
                  <c:v>32262</c:v>
                </c:pt>
                <c:pt idx="11">
                  <c:v>24777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8C-4460-A7AE-CD635F08AEBB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PROV'!$C$194:$N$194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PROV'!$C$196:$N$196</c:f>
              <c:numCache>
                <c:formatCode>#,##0</c:formatCode>
                <c:ptCount val="12"/>
                <c:pt idx="0">
                  <c:v>24511</c:v>
                </c:pt>
                <c:pt idx="1">
                  <c:v>31498</c:v>
                </c:pt>
                <c:pt idx="2">
                  <c:v>41984</c:v>
                </c:pt>
                <c:pt idx="3">
                  <c:v>67279</c:v>
                </c:pt>
                <c:pt idx="4">
                  <c:v>88663</c:v>
                </c:pt>
                <c:pt idx="5">
                  <c:v>80030</c:v>
                </c:pt>
                <c:pt idx="6">
                  <c:v>79531</c:v>
                </c:pt>
                <c:pt idx="7">
                  <c:v>118972</c:v>
                </c:pt>
                <c:pt idx="8">
                  <c:v>89107</c:v>
                </c:pt>
                <c:pt idx="9">
                  <c:v>70683</c:v>
                </c:pt>
                <c:pt idx="10">
                  <c:v>55512</c:v>
                </c:pt>
                <c:pt idx="11">
                  <c:v>51217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8C-4460-A7AE-CD635F08A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15544"/>
        <c:axId val="1"/>
      </c:barChart>
      <c:catAx>
        <c:axId val="629415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15544"/>
        <c:crosses val="autoZero"/>
        <c:crossBetween val="between"/>
        <c:min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565012341933613"/>
          <c:y val="9.5940969642945587E-2"/>
          <c:w val="0.29973505063180589"/>
          <c:h val="8.85609864804635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por tipo de alojamiento</a:t>
            </a:r>
          </a:p>
        </c:rich>
      </c:tx>
      <c:layout>
        <c:manualLayout>
          <c:xMode val="edge"/>
          <c:yMode val="edge"/>
          <c:x val="0.29602898752700157"/>
          <c:y val="4.065074510314309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67509025270758"/>
          <c:y val="0.39431050840998322"/>
          <c:w val="0.56498194945848379"/>
          <c:h val="0.50406704167874139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10F-4623-953D-AD2AFAFB9F2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10F-4623-953D-AD2AFAFB9F2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10F-4623-953D-AD2AFAFB9F2F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10F-4623-953D-AD2AFAFB9F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510F-4623-953D-AD2AFAFB9F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510F-4623-953D-AD2AFAFB9F2F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10F-4623-953D-AD2AFAFB9F2F}"/>
                </c:ext>
              </c:extLst>
            </c:dLbl>
            <c:dLbl>
              <c:idx val="1"/>
              <c:layout>
                <c:manualLayout>
                  <c:x val="2.1426315688918142E-3"/>
                  <c:y val="4.337844606093867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F-4623-953D-AD2AFAFB9F2F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510F-4623-953D-AD2AFAFB9F2F}"/>
                </c:ext>
              </c:extLst>
            </c:dLbl>
            <c:dLbl>
              <c:idx val="3"/>
              <c:layout>
                <c:manualLayout>
                  <c:x val="-6.5272623128732844E-3"/>
                  <c:y val="-4.358070476942715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0F-4623-953D-AD2AFAFB9F2F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510F-4623-953D-AD2AFAFB9F2F}"/>
                </c:ext>
              </c:extLst>
            </c:dLbl>
            <c:dLbl>
              <c:idx val="5"/>
              <c:layout>
                <c:manualLayout>
                  <c:x val="0.12160216169965996"/>
                  <c:y val="-2.028091857981858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0F-4623-953D-AD2AFAFB9F2F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510F-4623-953D-AD2AFAFB9F2F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510F-4623-953D-AD2AFAFB9F2F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510F-4623-953D-AD2AFAFB9F2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PROV'!$D$237:$I$237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PROV'!$D$244:$I$244</c:f>
              <c:numCache>
                <c:formatCode>0%</c:formatCode>
                <c:ptCount val="6"/>
                <c:pt idx="0">
                  <c:v>0.75062930768632896</c:v>
                </c:pt>
                <c:pt idx="1">
                  <c:v>5.9544165615731184E-2</c:v>
                </c:pt>
                <c:pt idx="2">
                  <c:v>5.6322411125959315E-2</c:v>
                </c:pt>
                <c:pt idx="3">
                  <c:v>8.7144071344938331E-3</c:v>
                </c:pt>
                <c:pt idx="4">
                  <c:v>5.0946343371334156E-2</c:v>
                </c:pt>
                <c:pt idx="5">
                  <c:v>7.3843365066152522E-2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10F-4623-953D-AD2AFAFB9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ESPAÑOLES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Comunidad Valenciana</c:v>
              </c:pt>
              <c:pt idx="11">
                <c:v>Asturias (Principado de)</c:v>
              </c:pt>
              <c:pt idx="12">
                <c:v>Castilla - La Mancha</c:v>
              </c:pt>
              <c:pt idx="13">
                <c:v>Andalucía</c:v>
              </c:pt>
              <c:pt idx="14">
                <c:v>País Vasco</c:v>
              </c:pt>
              <c:pt idx="15">
                <c:v>Cataluña</c:v>
              </c:pt>
              <c:pt idx="16">
                <c:v>Galicia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8.7839821278331285E-4</c:v>
              </c:pt>
              <c:pt idx="1">
                <c:v>9.0014134275506784E-4</c:v>
              </c:pt>
              <c:pt idx="2">
                <c:v>8.6631259441059469E-3</c:v>
              </c:pt>
              <c:pt idx="3">
                <c:v>9.5846991841299651E-3</c:v>
              </c:pt>
              <c:pt idx="4">
                <c:v>1.1303765517829795E-2</c:v>
              </c:pt>
              <c:pt idx="5">
                <c:v>1.2160730353846025E-2</c:v>
              </c:pt>
              <c:pt idx="6">
                <c:v>1.6234167570789135E-2</c:v>
              </c:pt>
              <c:pt idx="7">
                <c:v>2.1373223422586015E-2</c:v>
              </c:pt>
              <c:pt idx="8">
                <c:v>2.1956199173234971E-2</c:v>
              </c:pt>
              <c:pt idx="9">
                <c:v>2.854247552332425E-2</c:v>
              </c:pt>
              <c:pt idx="10">
                <c:v>3.894428153454467E-2</c:v>
              </c:pt>
              <c:pt idx="11">
                <c:v>4.1259110850697139E-2</c:v>
              </c:pt>
              <c:pt idx="12">
                <c:v>4.1311589350758571E-2</c:v>
              </c:pt>
              <c:pt idx="13">
                <c:v>5.1963641152434438E-2</c:v>
              </c:pt>
              <c:pt idx="14">
                <c:v>5.6291946763994967E-2</c:v>
              </c:pt>
              <c:pt idx="15">
                <c:v>6.103321868414293E-2</c:v>
              </c:pt>
              <c:pt idx="16">
                <c:v>7.1063145979747236E-2</c:v>
              </c:pt>
              <c:pt idx="17">
                <c:v>0.17643667488755541</c:v>
              </c:pt>
              <c:pt idx="18">
                <c:v>0.33009946455074013</c:v>
              </c:pt>
            </c:numLit>
          </c:val>
          <c:extLst>
            <c:ext xmlns:c16="http://schemas.microsoft.com/office/drawing/2014/chart" uri="{C3380CC4-5D6E-409C-BE32-E72D297353CC}">
              <c16:uniqueId val="{00000000-BCD4-4D13-8371-21CDDA93A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6653640"/>
        <c:axId val="306654032"/>
      </c:barChart>
      <c:catAx>
        <c:axId val="306653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654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654032"/>
        <c:scaling>
          <c:orientation val="minMax"/>
          <c:max val="0.4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653640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82095561601633E-2"/>
          <c:y val="0.2619930919790201"/>
          <c:w val="0.90804676106491167"/>
          <c:h val="0.612547229134046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CyL'!$A$55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PROV'!$C$248:$N$248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PROV'!$C$249:$N$249</c:f>
              <c:numCache>
                <c:formatCode>#,##0</c:formatCode>
                <c:ptCount val="12"/>
                <c:pt idx="0">
                  <c:v>85266</c:v>
                </c:pt>
                <c:pt idx="1">
                  <c:v>86706</c:v>
                </c:pt>
                <c:pt idx="2">
                  <c:v>107011</c:v>
                </c:pt>
                <c:pt idx="3">
                  <c:v>144264</c:v>
                </c:pt>
                <c:pt idx="4">
                  <c:v>147212</c:v>
                </c:pt>
                <c:pt idx="5">
                  <c:v>131589</c:v>
                </c:pt>
                <c:pt idx="6">
                  <c:v>153713</c:v>
                </c:pt>
                <c:pt idx="7">
                  <c:v>220456</c:v>
                </c:pt>
                <c:pt idx="8">
                  <c:v>156226</c:v>
                </c:pt>
                <c:pt idx="9">
                  <c:v>146194</c:v>
                </c:pt>
                <c:pt idx="10">
                  <c:v>102356</c:v>
                </c:pt>
                <c:pt idx="11">
                  <c:v>114411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9-4436-8FEF-6B659C6CB09A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PROV'!$C$248:$N$248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PROV'!$C$250:$N$250</c:f>
              <c:numCache>
                <c:formatCode>#,##0</c:formatCode>
                <c:ptCount val="12"/>
                <c:pt idx="0">
                  <c:v>126290</c:v>
                </c:pt>
                <c:pt idx="1">
                  <c:v>124406</c:v>
                </c:pt>
                <c:pt idx="2">
                  <c:v>173387</c:v>
                </c:pt>
                <c:pt idx="3">
                  <c:v>244060</c:v>
                </c:pt>
                <c:pt idx="4">
                  <c:v>251663</c:v>
                </c:pt>
                <c:pt idx="5">
                  <c:v>219579</c:v>
                </c:pt>
                <c:pt idx="6">
                  <c:v>242902</c:v>
                </c:pt>
                <c:pt idx="7">
                  <c:v>343734</c:v>
                </c:pt>
                <c:pt idx="8">
                  <c:v>260073</c:v>
                </c:pt>
                <c:pt idx="9">
                  <c:v>244540</c:v>
                </c:pt>
                <c:pt idx="10">
                  <c:v>182679</c:v>
                </c:pt>
                <c:pt idx="11">
                  <c:v>185381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C9-4436-8FEF-6B659C6CB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18824"/>
        <c:axId val="1"/>
      </c:barChart>
      <c:catAx>
        <c:axId val="629418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18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299759596600341"/>
          <c:y val="8.4870838513606842E-2"/>
          <c:w val="0.29973505063180583"/>
          <c:h val="8.8561166696268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por tipo de alojamiento</a:t>
            </a:r>
          </a:p>
        </c:rich>
      </c:tx>
      <c:layout>
        <c:manualLayout>
          <c:xMode val="edge"/>
          <c:yMode val="edge"/>
          <c:x val="0.29602898752700157"/>
          <c:y val="4.065074510314309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548736462093862"/>
          <c:y val="0.4187008491363739"/>
          <c:w val="0.54693140794223827"/>
          <c:h val="0.48780681452781427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F75-4998-B23A-E0EA378A15C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F75-4998-B23A-E0EA378A15C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F75-4998-B23A-E0EA378A15C8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F75-4998-B23A-E0EA378A15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3F75-4998-B23A-E0EA378A15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3F75-4998-B23A-E0EA378A15C8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F75-4998-B23A-E0EA378A15C8}"/>
                </c:ext>
              </c:extLst>
            </c:dLbl>
            <c:dLbl>
              <c:idx val="1"/>
              <c:layout>
                <c:manualLayout>
                  <c:x val="6.3076421087885168E-3"/>
                  <c:y val="4.941453377471623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5-4998-B23A-E0EA378A15C8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F75-4998-B23A-E0EA378A15C8}"/>
                </c:ext>
              </c:extLst>
            </c:dLbl>
            <c:dLbl>
              <c:idx val="3"/>
              <c:layout>
                <c:manualLayout>
                  <c:x val="2.7969124677219175E-2"/>
                  <c:y val="-3.373801773038110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75-4998-B23A-E0EA378A15C8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3F75-4998-B23A-E0EA378A15C8}"/>
                </c:ext>
              </c:extLst>
            </c:dLbl>
            <c:dLbl>
              <c:idx val="5"/>
              <c:layout>
                <c:manualLayout>
                  <c:x val="0.12204140210782949"/>
                  <c:y val="-8.178678336790498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75-4998-B23A-E0EA378A15C8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3F75-4998-B23A-E0EA378A15C8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F75-4998-B23A-E0EA378A15C8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3F75-4998-B23A-E0EA378A15C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PROV'!$D$291:$I$291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PROV'!$D$298:$I$298</c:f>
              <c:numCache>
                <c:formatCode>0%</c:formatCode>
                <c:ptCount val="6"/>
                <c:pt idx="0">
                  <c:v>0.66947230298905025</c:v>
                </c:pt>
                <c:pt idx="1">
                  <c:v>2.0966041210099109E-2</c:v>
                </c:pt>
                <c:pt idx="2">
                  <c:v>0.15016957755123722</c:v>
                </c:pt>
                <c:pt idx="3">
                  <c:v>3.3107951259241188E-2</c:v>
                </c:pt>
                <c:pt idx="4">
                  <c:v>9.2886005327331891E-2</c:v>
                </c:pt>
                <c:pt idx="5">
                  <c:v>3.3398121663040355E-2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F75-4998-B23A-E0EA378A1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82095561601633E-2"/>
          <c:y val="0.2619930919790201"/>
          <c:w val="0.90804676106491167"/>
          <c:h val="0.612547229134046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CyL'!$A$55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PROV'!$C$302:$N$302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PROV'!$C$303:$N$303</c:f>
              <c:numCache>
                <c:formatCode>#,##0</c:formatCode>
                <c:ptCount val="12"/>
                <c:pt idx="0">
                  <c:v>62754</c:v>
                </c:pt>
                <c:pt idx="1">
                  <c:v>62207</c:v>
                </c:pt>
                <c:pt idx="2">
                  <c:v>72159</c:v>
                </c:pt>
                <c:pt idx="3">
                  <c:v>87614</c:v>
                </c:pt>
                <c:pt idx="4">
                  <c:v>89173</c:v>
                </c:pt>
                <c:pt idx="5">
                  <c:v>87958</c:v>
                </c:pt>
                <c:pt idx="6">
                  <c:v>93041</c:v>
                </c:pt>
                <c:pt idx="7">
                  <c:v>114995</c:v>
                </c:pt>
                <c:pt idx="8">
                  <c:v>91426</c:v>
                </c:pt>
                <c:pt idx="9">
                  <c:v>85906</c:v>
                </c:pt>
                <c:pt idx="10">
                  <c:v>88085</c:v>
                </c:pt>
                <c:pt idx="11">
                  <c:v>81326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B-471A-A1CA-DB5B4D870677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PROV'!$C$302:$N$302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PROV'!$C$304:$N$304</c:f>
              <c:numCache>
                <c:formatCode>#,##0</c:formatCode>
                <c:ptCount val="12"/>
                <c:pt idx="0">
                  <c:v>91401</c:v>
                </c:pt>
                <c:pt idx="1">
                  <c:v>89990</c:v>
                </c:pt>
                <c:pt idx="2">
                  <c:v>105209</c:v>
                </c:pt>
                <c:pt idx="3">
                  <c:v>143548</c:v>
                </c:pt>
                <c:pt idx="4">
                  <c:v>147890</c:v>
                </c:pt>
                <c:pt idx="5">
                  <c:v>146892</c:v>
                </c:pt>
                <c:pt idx="6">
                  <c:v>156416</c:v>
                </c:pt>
                <c:pt idx="7">
                  <c:v>208404</c:v>
                </c:pt>
                <c:pt idx="8">
                  <c:v>144515</c:v>
                </c:pt>
                <c:pt idx="9">
                  <c:v>130673</c:v>
                </c:pt>
                <c:pt idx="10">
                  <c:v>132145</c:v>
                </c:pt>
                <c:pt idx="11">
                  <c:v>127939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B-471A-A1CA-DB5B4D870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25712"/>
        <c:axId val="1"/>
      </c:barChart>
      <c:catAx>
        <c:axId val="62942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25712"/>
        <c:crosses val="autoZero"/>
        <c:crossBetween val="between"/>
        <c:min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653432988126923"/>
          <c:y val="9.2251100191423449E-2"/>
          <c:w val="0.29973505063180578"/>
          <c:h val="8.8561166696268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por tipo de alojamiento</a:t>
            </a:r>
          </a:p>
        </c:rich>
      </c:tx>
      <c:layout>
        <c:manualLayout>
          <c:xMode val="edge"/>
          <c:yMode val="edge"/>
          <c:x val="0.29602898752700157"/>
          <c:y val="4.065031127307433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5812274368231047"/>
          <c:y val="0.37805028125905604"/>
          <c:w val="0.49638989169675091"/>
          <c:h val="0.44309118986276463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312-4153-9DC1-17E3EE221C0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312-4153-9DC1-17E3EE221C0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312-4153-9DC1-17E3EE221C07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312-4153-9DC1-17E3EE221C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F312-4153-9DC1-17E3EE221C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F312-4153-9DC1-17E3EE221C07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F312-4153-9DC1-17E3EE221C07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312-4153-9DC1-17E3EE221C07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312-4153-9DC1-17E3EE221C07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F312-4153-9DC1-17E3EE221C07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F312-4153-9DC1-17E3EE221C07}"/>
                </c:ext>
              </c:extLst>
            </c:dLbl>
            <c:dLbl>
              <c:idx val="5"/>
              <c:layout>
                <c:manualLayout>
                  <c:x val="0.11297890784417811"/>
                  <c:y val="-4.248880209881619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12-4153-9DC1-17E3EE221C07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F312-4153-9DC1-17E3EE221C07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F312-4153-9DC1-17E3EE221C07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F312-4153-9DC1-17E3EE221C0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PROV'!$D$345:$I$345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PROV'!$D$352:$I$352</c:f>
              <c:numCache>
                <c:formatCode>0%</c:formatCode>
                <c:ptCount val="6"/>
                <c:pt idx="0">
                  <c:v>0.59944976690652252</c:v>
                </c:pt>
                <c:pt idx="1">
                  <c:v>0.10066905694436394</c:v>
                </c:pt>
                <c:pt idx="2">
                  <c:v>0.1924201147664511</c:v>
                </c:pt>
                <c:pt idx="3">
                  <c:v>2.3296927140692408E-2</c:v>
                </c:pt>
                <c:pt idx="4">
                  <c:v>4.9067626089908667E-2</c:v>
                </c:pt>
                <c:pt idx="5">
                  <c:v>3.5096508152061411E-2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312-4153-9DC1-17E3EE221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9792150019471E-2"/>
          <c:y val="0.22878270003801754"/>
          <c:w val="0.91069928324913241"/>
          <c:h val="0.649447664624049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CyL'!$A$55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PROV'!$C$356:$N$356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PROV'!$C$357:$N$357</c:f>
              <c:numCache>
                <c:formatCode>#,##0</c:formatCode>
                <c:ptCount val="12"/>
                <c:pt idx="0">
                  <c:v>18118</c:v>
                </c:pt>
                <c:pt idx="1">
                  <c:v>25138</c:v>
                </c:pt>
                <c:pt idx="2">
                  <c:v>27244</c:v>
                </c:pt>
                <c:pt idx="3">
                  <c:v>45913</c:v>
                </c:pt>
                <c:pt idx="4">
                  <c:v>44135</c:v>
                </c:pt>
                <c:pt idx="5">
                  <c:v>45151</c:v>
                </c:pt>
                <c:pt idx="6">
                  <c:v>49429</c:v>
                </c:pt>
                <c:pt idx="7">
                  <c:v>71655</c:v>
                </c:pt>
                <c:pt idx="8">
                  <c:v>39858</c:v>
                </c:pt>
                <c:pt idx="9">
                  <c:v>52045</c:v>
                </c:pt>
                <c:pt idx="10">
                  <c:v>33833</c:v>
                </c:pt>
                <c:pt idx="11">
                  <c:v>30549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55-4EAC-93DD-EDF22CD6D57A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PROV'!$C$356:$N$356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PROV'!$C$358:$N$358</c:f>
              <c:numCache>
                <c:formatCode>#,##0</c:formatCode>
                <c:ptCount val="12"/>
                <c:pt idx="0">
                  <c:v>30835</c:v>
                </c:pt>
                <c:pt idx="1">
                  <c:v>41520</c:v>
                </c:pt>
                <c:pt idx="2">
                  <c:v>48077</c:v>
                </c:pt>
                <c:pt idx="3">
                  <c:v>82588</c:v>
                </c:pt>
                <c:pt idx="4">
                  <c:v>86384</c:v>
                </c:pt>
                <c:pt idx="5">
                  <c:v>77066</c:v>
                </c:pt>
                <c:pt idx="6">
                  <c:v>98847</c:v>
                </c:pt>
                <c:pt idx="7">
                  <c:v>157313</c:v>
                </c:pt>
                <c:pt idx="8">
                  <c:v>68577</c:v>
                </c:pt>
                <c:pt idx="9">
                  <c:v>79107</c:v>
                </c:pt>
                <c:pt idx="10">
                  <c:v>61560</c:v>
                </c:pt>
                <c:pt idx="11">
                  <c:v>53547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55-4EAC-93DD-EDF22CD6D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16528"/>
        <c:axId val="1"/>
      </c:barChart>
      <c:catAx>
        <c:axId val="62941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16528"/>
        <c:crosses val="autoZero"/>
        <c:crossBetween val="between"/>
        <c:min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190130130406205"/>
          <c:y val="6.6420640816124393E-2"/>
          <c:w val="0.29973505063180583"/>
          <c:h val="8.856098648046353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por tipo de alojamiento</a:t>
            </a:r>
          </a:p>
        </c:rich>
      </c:tx>
      <c:layout>
        <c:manualLayout>
          <c:xMode val="edge"/>
          <c:yMode val="edge"/>
          <c:x val="0.29602898752700157"/>
          <c:y val="3.58422897867693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314079422382671"/>
          <c:y val="0.4408617581686764"/>
          <c:w val="0.58664259927797835"/>
          <c:h val="0.4587829678503299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53B-4E72-8F66-E71970B24A7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53B-4E72-8F66-E71970B24A7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53B-4E72-8F66-E71970B24A7B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53B-4E72-8F66-E71970B24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553B-4E72-8F66-E71970B24A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553B-4E72-8F66-E71970B24A7B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53B-4E72-8F66-E71970B24A7B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53B-4E72-8F66-E71970B24A7B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553B-4E72-8F66-E71970B24A7B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553B-4E72-8F66-E71970B24A7B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553B-4E72-8F66-E71970B24A7B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553B-4E72-8F66-E71970B24A7B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553B-4E72-8F66-E71970B24A7B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553B-4E72-8F66-E71970B24A7B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553B-4E72-8F66-E71970B24A7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PROV'!$D$402:$I$402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PROV'!$D$409:$I$409</c:f>
              <c:numCache>
                <c:formatCode>0%</c:formatCode>
                <c:ptCount val="6"/>
                <c:pt idx="0">
                  <c:v>0.77439154337136895</c:v>
                </c:pt>
                <c:pt idx="1">
                  <c:v>3.5068162378532879E-2</c:v>
                </c:pt>
                <c:pt idx="2">
                  <c:v>8.750647294285778E-2</c:v>
                </c:pt>
                <c:pt idx="3">
                  <c:v>2.7090410980039711E-2</c:v>
                </c:pt>
                <c:pt idx="4">
                  <c:v>4.8433523720623449E-2</c:v>
                </c:pt>
                <c:pt idx="5">
                  <c:v>2.7509886606577185E-2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53B-4E72-8F66-E71970B24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9792150019471E-2"/>
          <c:y val="0.22878270003801754"/>
          <c:w val="0.91069928324913241"/>
          <c:h val="0.649447664624049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CyL'!$A$55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PROV'!$C$413:$N$413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PROV'!$C$414:$N$414</c:f>
              <c:numCache>
                <c:formatCode>#,##0</c:formatCode>
                <c:ptCount val="12"/>
                <c:pt idx="0">
                  <c:v>62346</c:v>
                </c:pt>
                <c:pt idx="1">
                  <c:v>71369</c:v>
                </c:pt>
                <c:pt idx="2">
                  <c:v>71540</c:v>
                </c:pt>
                <c:pt idx="3">
                  <c:v>86572</c:v>
                </c:pt>
                <c:pt idx="4">
                  <c:v>103428</c:v>
                </c:pt>
                <c:pt idx="5">
                  <c:v>99502</c:v>
                </c:pt>
                <c:pt idx="6">
                  <c:v>89942</c:v>
                </c:pt>
                <c:pt idx="7">
                  <c:v>106583</c:v>
                </c:pt>
                <c:pt idx="8">
                  <c:v>90209</c:v>
                </c:pt>
                <c:pt idx="9">
                  <c:v>97731</c:v>
                </c:pt>
                <c:pt idx="10">
                  <c:v>84925</c:v>
                </c:pt>
                <c:pt idx="11">
                  <c:v>72862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4-48AB-9EFC-4564769BE6C0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PROV'!$C$413:$N$413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PROV'!$C$415:$N$415</c:f>
              <c:numCache>
                <c:formatCode>#,##0</c:formatCode>
                <c:ptCount val="12"/>
                <c:pt idx="0">
                  <c:v>102653</c:v>
                </c:pt>
                <c:pt idx="1">
                  <c:v>116540</c:v>
                </c:pt>
                <c:pt idx="2">
                  <c:v>121500</c:v>
                </c:pt>
                <c:pt idx="3">
                  <c:v>151375</c:v>
                </c:pt>
                <c:pt idx="4">
                  <c:v>170704</c:v>
                </c:pt>
                <c:pt idx="5">
                  <c:v>166910</c:v>
                </c:pt>
                <c:pt idx="6">
                  <c:v>158257</c:v>
                </c:pt>
                <c:pt idx="7">
                  <c:v>185621</c:v>
                </c:pt>
                <c:pt idx="8">
                  <c:v>161002</c:v>
                </c:pt>
                <c:pt idx="9">
                  <c:v>160402</c:v>
                </c:pt>
                <c:pt idx="10">
                  <c:v>147476</c:v>
                </c:pt>
                <c:pt idx="11">
                  <c:v>122624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34-48AB-9EFC-4564769BE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34568"/>
        <c:axId val="1"/>
      </c:barChart>
      <c:catAx>
        <c:axId val="629434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34568"/>
        <c:crosses val="autoZero"/>
        <c:crossBetween val="between"/>
        <c:minorUnit val="2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190130130406205"/>
          <c:y val="6.6420776350324631E-2"/>
          <c:w val="0.29973505063180583"/>
          <c:h val="8.8561166696268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por tipo de alojamiento</a:t>
            </a:r>
          </a:p>
        </c:rich>
      </c:tx>
      <c:layout>
        <c:manualLayout>
          <c:xMode val="edge"/>
          <c:yMode val="edge"/>
          <c:x val="0.29602898752700157"/>
          <c:y val="4.065074510314309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48014440433213"/>
          <c:y val="0.35365994053266536"/>
          <c:w val="0.54151624548736466"/>
          <c:h val="0.48780681452781427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536-4646-A520-FB64DB58AD5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536-4646-A520-FB64DB58AD5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536-4646-A520-FB64DB58AD50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536-4646-A520-FB64DB58AD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7536-4646-A520-FB64DB58AD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7536-4646-A520-FB64DB58AD50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536-4646-A520-FB64DB58AD50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536-4646-A520-FB64DB58AD50}"/>
                </c:ext>
              </c:extLst>
            </c:dLbl>
            <c:dLbl>
              <c:idx val="2"/>
              <c:layout>
                <c:manualLayout>
                  <c:x val="6.117054852791709E-3"/>
                  <c:y val="4.882858845523973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36-4646-A520-FB64DB58AD50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7536-4646-A520-FB64DB58AD50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7536-4646-A520-FB64DB58AD50}"/>
                </c:ext>
              </c:extLst>
            </c:dLbl>
            <c:dLbl>
              <c:idx val="5"/>
              <c:layout>
                <c:manualLayout>
                  <c:x val="0.10828999307330056"/>
                  <c:y val="-1.103998925735189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36-4646-A520-FB64DB58AD50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7536-4646-A520-FB64DB58AD50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7536-4646-A520-FB64DB58AD50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7536-4646-A520-FB64DB58AD5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PROV'!$D$456:$I$456</c:f>
              <c:strCache>
                <c:ptCount val="6"/>
                <c:pt idx="0">
                  <c:v>ALOJ. HOTELEROS</c:v>
                </c:pt>
                <c:pt idx="1">
                  <c:v>CAMPINGS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</c:strCache>
            </c:strRef>
          </c:cat>
          <c:val>
            <c:numRef>
              <c:f>'M.V. PROV'!$D$463:$I$463</c:f>
              <c:numCache>
                <c:formatCode>0%</c:formatCode>
                <c:ptCount val="6"/>
                <c:pt idx="0">
                  <c:v>0.62696117408328045</c:v>
                </c:pt>
                <c:pt idx="1">
                  <c:v>2.92291754979595E-2</c:v>
                </c:pt>
                <c:pt idx="2">
                  <c:v>0.20604900709095333</c:v>
                </c:pt>
                <c:pt idx="3">
                  <c:v>1.3820712004956394E-2</c:v>
                </c:pt>
                <c:pt idx="4">
                  <c:v>8.2206899319499246E-2</c:v>
                </c:pt>
                <c:pt idx="5">
                  <c:v>4.1733032003351087E-2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536-4646-A520-FB64DB58A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629573377380858E-2"/>
          <c:y val="0.20664243874401583"/>
          <c:w val="0.91865684980179474"/>
          <c:h val="0.675277969467051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CyL'!$A$55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PROV'!$C$467:$N$467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PROV'!$C$468:$N$468</c:f>
              <c:numCache>
                <c:formatCode>#,##0</c:formatCode>
                <c:ptCount val="12"/>
                <c:pt idx="0">
                  <c:v>15403</c:v>
                </c:pt>
                <c:pt idx="1">
                  <c:v>21502</c:v>
                </c:pt>
                <c:pt idx="2">
                  <c:v>24509</c:v>
                </c:pt>
                <c:pt idx="3">
                  <c:v>31577</c:v>
                </c:pt>
                <c:pt idx="4">
                  <c:v>34091</c:v>
                </c:pt>
                <c:pt idx="5">
                  <c:v>40504</c:v>
                </c:pt>
                <c:pt idx="6">
                  <c:v>50020</c:v>
                </c:pt>
                <c:pt idx="7">
                  <c:v>62560</c:v>
                </c:pt>
                <c:pt idx="8">
                  <c:v>35786</c:v>
                </c:pt>
                <c:pt idx="9">
                  <c:v>32642</c:v>
                </c:pt>
                <c:pt idx="10">
                  <c:v>25358</c:v>
                </c:pt>
                <c:pt idx="11">
                  <c:v>24725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A-46F9-88D4-EEE9A14E43CC}"/>
            </c:ext>
          </c:extLst>
        </c:ser>
        <c:ser>
          <c:idx val="1"/>
          <c:order val="1"/>
          <c:tx>
            <c:strRef>
              <c:f>'M.V. CyL'!$A$58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PROV'!$C$467:$N$467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PROV'!$C$469:$N$469</c:f>
              <c:numCache>
                <c:formatCode>#,##0</c:formatCode>
                <c:ptCount val="12"/>
                <c:pt idx="0">
                  <c:v>22788</c:v>
                </c:pt>
                <c:pt idx="1">
                  <c:v>32537</c:v>
                </c:pt>
                <c:pt idx="2">
                  <c:v>39068</c:v>
                </c:pt>
                <c:pt idx="3">
                  <c:v>55960</c:v>
                </c:pt>
                <c:pt idx="4">
                  <c:v>52082</c:v>
                </c:pt>
                <c:pt idx="5">
                  <c:v>62088</c:v>
                </c:pt>
                <c:pt idx="6">
                  <c:v>74226</c:v>
                </c:pt>
                <c:pt idx="7">
                  <c:v>112020</c:v>
                </c:pt>
                <c:pt idx="8">
                  <c:v>58813</c:v>
                </c:pt>
                <c:pt idx="9">
                  <c:v>48196</c:v>
                </c:pt>
                <c:pt idx="10">
                  <c:v>37030</c:v>
                </c:pt>
                <c:pt idx="11">
                  <c:v>40435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DA-46F9-88D4-EEE9A14E4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34896"/>
        <c:axId val="1"/>
      </c:barChart>
      <c:catAx>
        <c:axId val="62943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34896"/>
        <c:crosses val="autoZero"/>
        <c:crossBetween val="between"/>
        <c:minorUnit val="1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793106903668565"/>
          <c:y val="5.1660647682197622E-2"/>
          <c:w val="0.29973505063180583"/>
          <c:h val="8.8561166696268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26000050781349182"/>
          <c:w val="0.82327586206896552"/>
          <c:h val="0.576001125002197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MESES'!$C$8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196-4C33-B899-0D5C258995AC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196-4C33-B899-0D5C258995AC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196-4C33-B899-0D5C258995AC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196-4C33-B899-0D5C258995AC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196-4C33-B899-0D5C258995AC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196-4C33-B899-0D5C258995AC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196-4C33-B899-0D5C258995AC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196-4C33-B899-0D5C258995AC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196-4C33-B899-0D5C258995AC}"/>
              </c:ext>
            </c:extLst>
          </c:dPt>
          <c:cat>
            <c:strRef>
              <c:f>'M.V. Y P. MESES'!$A$9:$B$11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MESES'!$C$9:$C$11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196-4C33-B899-0D5C258995AC}"/>
            </c:ext>
          </c:extLst>
        </c:ser>
        <c:ser>
          <c:idx val="1"/>
          <c:order val="1"/>
          <c:tx>
            <c:strRef>
              <c:f>'M.V. Y P. MESES'!$D$8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MESES'!$A$9:$B$11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MESES'!$D$9:$D$11</c:f>
              <c:numCache>
                <c:formatCode>#,##0</c:formatCode>
                <c:ptCount val="3"/>
                <c:pt idx="0">
                  <c:v>419622</c:v>
                </c:pt>
                <c:pt idx="1">
                  <c:v>340132</c:v>
                </c:pt>
                <c:pt idx="2">
                  <c:v>79490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196-4C33-B899-0D5C25899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54904"/>
        <c:axId val="1"/>
      </c:barChart>
      <c:catAx>
        <c:axId val="629454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54904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8710359408033828"/>
          <c:y val="1.865674063469339E-2"/>
          <c:w val="0.2452431289640592"/>
          <c:h val="7.462696253877355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EXTRANJEROS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Resto de América</c:v>
              </c:pt>
              <c:pt idx="1">
                <c:v>Resto del mundo</c:v>
              </c:pt>
              <c:pt idx="2">
                <c:v>Resto de Europa</c:v>
              </c:pt>
              <c:pt idx="3">
                <c:v>Canadá</c:v>
              </c:pt>
              <c:pt idx="4">
                <c:v>Méjico</c:v>
              </c:pt>
              <c:pt idx="5">
                <c:v>China</c:v>
              </c:pt>
              <c:pt idx="6">
                <c:v>Brasil</c:v>
              </c:pt>
              <c:pt idx="7">
                <c:v>Japón</c:v>
              </c:pt>
              <c:pt idx="8">
                <c:v>EEUU</c:v>
              </c:pt>
              <c:pt idx="9">
                <c:v>Italia</c:v>
              </c:pt>
              <c:pt idx="10">
                <c:v>Alemania</c:v>
              </c:pt>
              <c:pt idx="11">
                <c:v>Benelux (Bélgica, Holanda y Luxemburgo)</c:v>
              </c:pt>
              <c:pt idx="12">
                <c:v>Reino Unido</c:v>
              </c:pt>
              <c:pt idx="13">
                <c:v>Portugal</c:v>
              </c:pt>
              <c:pt idx="14">
                <c:v>Francia</c:v>
              </c:pt>
            </c:strLit>
          </c:cat>
          <c:val>
            <c:numLit>
              <c:formatCode>General</c:formatCode>
              <c:ptCount val="15"/>
              <c:pt idx="0">
                <c:v>5.0844738830172785E-2</c:v>
              </c:pt>
              <c:pt idx="1">
                <c:v>4.84529081048325E-2</c:v>
              </c:pt>
              <c:pt idx="2">
                <c:v>0.10505681169044685</c:v>
              </c:pt>
              <c:pt idx="3">
                <c:v>8.1416416683812217E-3</c:v>
              </c:pt>
              <c:pt idx="4">
                <c:v>9.1413083466514323E-3</c:v>
              </c:pt>
              <c:pt idx="5">
                <c:v>1.1558855136845176E-2</c:v>
              </c:pt>
              <c:pt idx="6">
                <c:v>1.717291884003385E-2</c:v>
              </c:pt>
              <c:pt idx="7">
                <c:v>3.0362893874226509E-2</c:v>
              </c:pt>
              <c:pt idx="8">
                <c:v>5.5756920210720609E-2</c:v>
              </c:pt>
              <c:pt idx="9">
                <c:v>6.1980060597804143E-2</c:v>
              </c:pt>
              <c:pt idx="10">
                <c:v>6.9456946470248151E-2</c:v>
              </c:pt>
              <c:pt idx="11">
                <c:v>6.9799710791300554E-2</c:v>
              </c:pt>
              <c:pt idx="12">
                <c:v>0.13083755485148268</c:v>
              </c:pt>
              <c:pt idx="13">
                <c:v>0.13530035876795066</c:v>
              </c:pt>
              <c:pt idx="14">
                <c:v>0.19613637181890289</c:v>
              </c:pt>
            </c:numLit>
          </c:val>
          <c:extLst>
            <c:ext xmlns:c16="http://schemas.microsoft.com/office/drawing/2014/chart" uri="{C3380CC4-5D6E-409C-BE32-E72D297353CC}">
              <c16:uniqueId val="{00000000-815A-4CC6-A683-BBED4C6CA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06654424"/>
        <c:axId val="306654816"/>
      </c:barChart>
      <c:catAx>
        <c:axId val="3066544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654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654816"/>
        <c:scaling>
          <c:orientation val="minMax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654424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3147410358565737"/>
          <c:w val="0.8280552134023409"/>
          <c:h val="0.581673306772908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MESES'!$C$8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F7D-43F0-89A3-C48F0338AFF6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F7D-43F0-89A3-C48F0338AFF6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F7D-43F0-89A3-C48F0338AFF6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F7D-43F0-89A3-C48F0338AFF6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F7D-43F0-89A3-C48F0338AFF6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F7D-43F0-89A3-C48F0338AFF6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F7D-43F0-89A3-C48F0338AFF6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F7D-43F0-89A3-C48F0338AFF6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F7D-43F0-89A3-C48F0338AFF6}"/>
              </c:ext>
            </c:extLst>
          </c:dPt>
          <c:cat>
            <c:strRef>
              <c:f>'M.V. Y P. MESES'!$A$12:$B$14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MESES'!$C$12:$C$14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F7D-43F0-89A3-C48F0338AFF6}"/>
            </c:ext>
          </c:extLst>
        </c:ser>
        <c:ser>
          <c:idx val="1"/>
          <c:order val="1"/>
          <c:tx>
            <c:strRef>
              <c:f>'M.V. Y P. MESES'!$D$8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MESES'!$A$12:$B$14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MESES'!$D$12:$D$14</c:f>
              <c:numCache>
                <c:formatCode>#,##0</c:formatCode>
                <c:ptCount val="3"/>
                <c:pt idx="0">
                  <c:v>644951</c:v>
                </c:pt>
                <c:pt idx="1">
                  <c:v>525482</c:v>
                </c:pt>
                <c:pt idx="2">
                  <c:v>119469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F7D-43F0-89A3-C48F0338A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65728"/>
        <c:axId val="1"/>
      </c:barChart>
      <c:catAx>
        <c:axId val="62946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65728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7.6923076923076927E-2"/>
          <c:y val="1.9920136442088707E-2"/>
          <c:w val="0.14479661761736795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33200064843876648"/>
          <c:w val="0.82327586206896552"/>
          <c:h val="0.564001101564651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MESES'!$C$26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324-4B48-865F-04024B5572A6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324-4B48-865F-04024B5572A6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324-4B48-865F-04024B5572A6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324-4B48-865F-04024B5572A6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324-4B48-865F-04024B5572A6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324-4B48-865F-04024B5572A6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324-4B48-865F-04024B5572A6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324-4B48-865F-04024B5572A6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324-4B48-865F-04024B5572A6}"/>
              </c:ext>
            </c:extLst>
          </c:dPt>
          <c:cat>
            <c:strRef>
              <c:f>'M.V. Y P. MESES'!$A$27:$B$29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MESES'!$C$27:$C$29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24-4B48-865F-04024B5572A6}"/>
            </c:ext>
          </c:extLst>
        </c:ser>
        <c:ser>
          <c:idx val="1"/>
          <c:order val="1"/>
          <c:tx>
            <c:strRef>
              <c:f>'M.V. Y P. MESES'!$D$26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MESES'!$A$27:$B$29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MESES'!$D$27:$D$29</c:f>
              <c:numCache>
                <c:formatCode>#,##0</c:formatCode>
                <c:ptCount val="3"/>
                <c:pt idx="0">
                  <c:v>490482</c:v>
                </c:pt>
                <c:pt idx="1">
                  <c:v>410939</c:v>
                </c:pt>
                <c:pt idx="2">
                  <c:v>79543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324-4B48-865F-04024B557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62448"/>
        <c:axId val="1"/>
      </c:barChart>
      <c:catAx>
        <c:axId val="62946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62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9827586206896552"/>
          <c:y val="0.02"/>
          <c:w val="0.24784482758620685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33466135458167329"/>
          <c:w val="0.8280552134023409"/>
          <c:h val="0.561752988047808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MESES'!$C$26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4EB-408A-8F85-F3A0BAA28721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4EB-408A-8F85-F3A0BAA28721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4EB-408A-8F85-F3A0BAA28721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4EB-408A-8F85-F3A0BAA28721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4EB-408A-8F85-F3A0BAA28721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4EB-408A-8F85-F3A0BAA28721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4EB-408A-8F85-F3A0BAA28721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4EB-408A-8F85-F3A0BAA28721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4EB-408A-8F85-F3A0BAA28721}"/>
              </c:ext>
            </c:extLst>
          </c:dPt>
          <c:cat>
            <c:strRef>
              <c:f>'M.V. Y P. MESES'!$A$30:$B$32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MESES'!$C$30:$C$32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4EB-408A-8F85-F3A0BAA28721}"/>
            </c:ext>
          </c:extLst>
        </c:ser>
        <c:ser>
          <c:idx val="1"/>
          <c:order val="1"/>
          <c:tx>
            <c:strRef>
              <c:f>'M.V. Y P. MESES'!$D$26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MESES'!$A$30:$B$32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MESES'!$D$30:$D$32</c:f>
              <c:numCache>
                <c:formatCode>#,##0</c:formatCode>
                <c:ptCount val="3"/>
                <c:pt idx="0">
                  <c:v>748500</c:v>
                </c:pt>
                <c:pt idx="1">
                  <c:v>625413</c:v>
                </c:pt>
                <c:pt idx="2">
                  <c:v>123087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4EB-408A-8F85-F3A0BAA28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64416"/>
        <c:axId val="1"/>
      </c:barChart>
      <c:catAx>
        <c:axId val="62946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64416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7.4660633484162894E-2"/>
          <c:y val="1.9920136442088707E-2"/>
          <c:w val="0.20814503390696071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28800056250109862"/>
          <c:w val="0.84051724137931039"/>
          <c:h val="0.608001187502319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MESES'!$C$44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B98-4B94-A881-7FDF27149316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B98-4B94-A881-7FDF27149316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B98-4B94-A881-7FDF27149316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B98-4B94-A881-7FDF27149316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B98-4B94-A881-7FDF27149316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B98-4B94-A881-7FDF27149316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B98-4B94-A881-7FDF27149316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B98-4B94-A881-7FDF27149316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B98-4B94-A881-7FDF27149316}"/>
              </c:ext>
            </c:extLst>
          </c:dPt>
          <c:cat>
            <c:strRef>
              <c:f>'M.V. Y P. MESES'!$A$45:$B$47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MESES'!$C$45:$C$47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B98-4B94-A881-7FDF27149316}"/>
            </c:ext>
          </c:extLst>
        </c:ser>
        <c:ser>
          <c:idx val="1"/>
          <c:order val="1"/>
          <c:tx>
            <c:strRef>
              <c:f>'M.V. Y P. MESES'!$D$44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MESES'!$A$45:$B$47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MESES'!$D$45:$D$47</c:f>
              <c:numCache>
                <c:formatCode>#,##0</c:formatCode>
                <c:ptCount val="3"/>
                <c:pt idx="0">
                  <c:v>550001</c:v>
                </c:pt>
                <c:pt idx="1">
                  <c:v>442194</c:v>
                </c:pt>
                <c:pt idx="2">
                  <c:v>107807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B98-4B94-A881-7FDF27149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59824"/>
        <c:axId val="1"/>
      </c:barChart>
      <c:catAx>
        <c:axId val="62945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59824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0474137931034486"/>
          <c:y val="0.02"/>
          <c:w val="0.2306034482758621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29482071713147412"/>
          <c:w val="0.84389233497014526"/>
          <c:h val="0.601593625498007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MESES'!$C$44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A02-4E68-9CF4-46190377286C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A02-4E68-9CF4-46190377286C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A02-4E68-9CF4-46190377286C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A02-4E68-9CF4-46190377286C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A02-4E68-9CF4-46190377286C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A02-4E68-9CF4-46190377286C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A02-4E68-9CF4-46190377286C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A02-4E68-9CF4-46190377286C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A02-4E68-9CF4-46190377286C}"/>
              </c:ext>
            </c:extLst>
          </c:dPt>
          <c:cat>
            <c:strRef>
              <c:f>'M.V. Y P. MESES'!$A$48:$B$50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MESES'!$C$48:$C$50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A02-4E68-9CF4-46190377286C}"/>
            </c:ext>
          </c:extLst>
        </c:ser>
        <c:ser>
          <c:idx val="1"/>
          <c:order val="1"/>
          <c:tx>
            <c:strRef>
              <c:f>'M.V. Y P. MESES'!$D$44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MESES'!$A$48:$B$50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MESES'!$D$48:$D$50</c:f>
              <c:numCache>
                <c:formatCode>#,##0</c:formatCode>
                <c:ptCount val="3"/>
                <c:pt idx="0">
                  <c:v>881234</c:v>
                </c:pt>
                <c:pt idx="1">
                  <c:v>717038</c:v>
                </c:pt>
                <c:pt idx="2">
                  <c:v>164196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A02-4E68-9CF4-461903772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69336"/>
        <c:axId val="1"/>
      </c:barChart>
      <c:catAx>
        <c:axId val="629469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69336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7.4660633484162894E-2"/>
          <c:y val="1.9920136442088707E-2"/>
          <c:w val="0.12669707010605574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34000066406379698"/>
          <c:w val="0.82974137931034486"/>
          <c:h val="0.556001085939620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MESES'!$C$62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CBC-435E-BBE6-70338B785802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CBC-435E-BBE6-70338B785802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CBC-435E-BBE6-70338B785802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CBC-435E-BBE6-70338B785802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CBC-435E-BBE6-70338B785802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CBC-435E-BBE6-70338B785802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CBC-435E-BBE6-70338B785802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CBC-435E-BBE6-70338B785802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CBC-435E-BBE6-70338B785802}"/>
              </c:ext>
            </c:extLst>
          </c:dPt>
          <c:cat>
            <c:strRef>
              <c:f>'M.V. Y P. MESES'!$A$63:$B$65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MESES'!$C$63:$C$65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CBC-435E-BBE6-70338B785802}"/>
            </c:ext>
          </c:extLst>
        </c:ser>
        <c:ser>
          <c:idx val="1"/>
          <c:order val="1"/>
          <c:tx>
            <c:strRef>
              <c:f>'M.V. Y P. MESES'!$D$62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MESES'!$A$63:$B$65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MESES'!$D$63:$D$65</c:f>
              <c:numCache>
                <c:formatCode>#,##0</c:formatCode>
                <c:ptCount val="3"/>
                <c:pt idx="0">
                  <c:v>787656</c:v>
                </c:pt>
                <c:pt idx="1">
                  <c:v>587432</c:v>
                </c:pt>
                <c:pt idx="2">
                  <c:v>200224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CBC-435E-BBE6-70338B785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68024"/>
        <c:axId val="1"/>
      </c:barChart>
      <c:catAx>
        <c:axId val="629468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68024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5732758620689657"/>
          <c:y val="0.02"/>
          <c:w val="0.2262931034482758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3386454183266932"/>
          <c:w val="0.8371049971553719"/>
          <c:h val="0.557768924302788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MESES'!$C$62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7EE-425D-BC4B-89A789C9D143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7EE-425D-BC4B-89A789C9D143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7EE-425D-BC4B-89A789C9D143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7EE-425D-BC4B-89A789C9D143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7EE-425D-BC4B-89A789C9D143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7EE-425D-BC4B-89A789C9D143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7EE-425D-BC4B-89A789C9D143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7EE-425D-BC4B-89A789C9D143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7EE-425D-BC4B-89A789C9D143}"/>
              </c:ext>
            </c:extLst>
          </c:dPt>
          <c:cat>
            <c:strRef>
              <c:f>'M.V. Y P. MESES'!$A$66:$B$68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MESES'!$C$66:$C$68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7EE-425D-BC4B-89A789C9D143}"/>
            </c:ext>
          </c:extLst>
        </c:ser>
        <c:ser>
          <c:idx val="1"/>
          <c:order val="1"/>
          <c:tx>
            <c:strRef>
              <c:f>'M.V. Y P. MESES'!$D$62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MESES'!$A$66:$B$68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MESES'!$D$66:$D$68</c:f>
              <c:numCache>
                <c:formatCode>#,##0</c:formatCode>
                <c:ptCount val="3"/>
                <c:pt idx="0">
                  <c:v>1311891</c:v>
                </c:pt>
                <c:pt idx="1">
                  <c:v>1022271</c:v>
                </c:pt>
                <c:pt idx="2">
                  <c:v>289620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7EE-425D-BC4B-89A789C9D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44696"/>
        <c:axId val="1"/>
      </c:barChart>
      <c:catAx>
        <c:axId val="629344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44696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859752259474352"/>
          <c:y val="1.9920136442088707E-2"/>
          <c:w val="0.10859752259474352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30800060156367493"/>
          <c:w val="0.84051724137931039"/>
          <c:h val="0.588001148439743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MESES'!$C$80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C4-40E7-BBC3-B3BEC0B93F1B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C4-40E7-BBC3-B3BEC0B93F1B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C4-40E7-BBC3-B3BEC0B93F1B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4C4-40E7-BBC3-B3BEC0B93F1B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4C4-40E7-BBC3-B3BEC0B93F1B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4C4-40E7-BBC3-B3BEC0B93F1B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4C4-40E7-BBC3-B3BEC0B93F1B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4C4-40E7-BBC3-B3BEC0B93F1B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4C4-40E7-BBC3-B3BEC0B93F1B}"/>
              </c:ext>
            </c:extLst>
          </c:dPt>
          <c:cat>
            <c:strRef>
              <c:f>'M.V. Y P. MESES'!$A$81:$B$83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MESES'!$C$81:$C$83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4C4-40E7-BBC3-B3BEC0B93F1B}"/>
            </c:ext>
          </c:extLst>
        </c:ser>
        <c:ser>
          <c:idx val="1"/>
          <c:order val="1"/>
          <c:tx>
            <c:strRef>
              <c:f>'M.V. Y P. MESES'!$D$80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MESES'!$A$81:$B$83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MESES'!$D$81:$D$83</c:f>
              <c:numCache>
                <c:formatCode>#,##0</c:formatCode>
                <c:ptCount val="3"/>
                <c:pt idx="0">
                  <c:v>908492</c:v>
                </c:pt>
                <c:pt idx="1">
                  <c:v>614863</c:v>
                </c:pt>
                <c:pt idx="2">
                  <c:v>293629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4C4-40E7-BBC3-B3BEC0B93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47320"/>
        <c:axId val="1"/>
      </c:barChart>
      <c:catAx>
        <c:axId val="629347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47320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1551724137931039"/>
          <c:y val="0.02"/>
          <c:w val="0.22629310344827591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30677290836653387"/>
          <c:w val="0.8416298890318874"/>
          <c:h val="0.589641434262948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MESES'!$C$80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B91-4868-8045-1C89F1088FA9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91-4868-8045-1C89F1088FA9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91-4868-8045-1C89F1088FA9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91-4868-8045-1C89F1088FA9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91-4868-8045-1C89F1088FA9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91-4868-8045-1C89F1088FA9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91-4868-8045-1C89F1088FA9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B91-4868-8045-1C89F1088FA9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B91-4868-8045-1C89F1088FA9}"/>
              </c:ext>
            </c:extLst>
          </c:dPt>
          <c:cat>
            <c:strRef>
              <c:f>'M.V. Y P. MESES'!$A$84:$B$86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MESES'!$C$84:$C$86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91-4868-8045-1C89F1088FA9}"/>
            </c:ext>
          </c:extLst>
        </c:ser>
        <c:ser>
          <c:idx val="1"/>
          <c:order val="1"/>
          <c:tx>
            <c:strRef>
              <c:f>'M.V. Y P. MESES'!$D$80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MESES'!$A$84:$B$86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MESES'!$D$84:$D$86</c:f>
              <c:numCache>
                <c:formatCode>#,##0</c:formatCode>
                <c:ptCount val="3"/>
                <c:pt idx="0">
                  <c:v>1423881</c:v>
                </c:pt>
                <c:pt idx="1">
                  <c:v>1023855</c:v>
                </c:pt>
                <c:pt idx="2">
                  <c:v>400026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B91-4868-8045-1C89F1088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46992"/>
        <c:axId val="1"/>
      </c:barChart>
      <c:catAx>
        <c:axId val="62934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46992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7.2398190045248875E-2"/>
          <c:y val="1.9920136442088707E-2"/>
          <c:w val="0.11538485291148561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31600061718870542"/>
          <c:w val="0.84051724137931039"/>
          <c:h val="0.58000113281471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MESES'!$C$98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3FA-4D9C-93AB-BBE14C762234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3FA-4D9C-93AB-BBE14C762234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3FA-4D9C-93AB-BBE14C762234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3FA-4D9C-93AB-BBE14C762234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3FA-4D9C-93AB-BBE14C762234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3FA-4D9C-93AB-BBE14C762234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3FA-4D9C-93AB-BBE14C762234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3FA-4D9C-93AB-BBE14C762234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3FA-4D9C-93AB-BBE14C762234}"/>
              </c:ext>
            </c:extLst>
          </c:dPt>
          <c:cat>
            <c:strRef>
              <c:f>'M.V. Y P. MESES'!$A$99:$B$101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MESES'!$C$99:$C$101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3FA-4D9C-93AB-BBE14C762234}"/>
            </c:ext>
          </c:extLst>
        </c:ser>
        <c:ser>
          <c:idx val="1"/>
          <c:order val="1"/>
          <c:tx>
            <c:strRef>
              <c:f>'M.V. Y P. MESES'!$D$98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MESES'!$A$99:$B$101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MESES'!$D$99:$D$101</c:f>
              <c:numCache>
                <c:formatCode>#,##0</c:formatCode>
                <c:ptCount val="3"/>
                <c:pt idx="0">
                  <c:v>860068</c:v>
                </c:pt>
                <c:pt idx="1">
                  <c:v>615708</c:v>
                </c:pt>
                <c:pt idx="2">
                  <c:v>244360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3FA-4D9C-93AB-BBE14C762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43712"/>
        <c:axId val="1"/>
      </c:barChart>
      <c:catAx>
        <c:axId val="62934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43712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7887931034482762"/>
          <c:y val="0.02"/>
          <c:w val="0.2262931034482758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49478</c:v>
              </c:pt>
              <c:pt idx="1">
                <c:v>66502</c:v>
              </c:pt>
              <c:pt idx="2">
                <c:v>76125</c:v>
              </c:pt>
              <c:pt idx="3">
                <c:v>104745</c:v>
              </c:pt>
              <c:pt idx="4">
                <c:v>95354</c:v>
              </c:pt>
              <c:pt idx="5">
                <c:v>107924</c:v>
              </c:pt>
              <c:pt idx="6">
                <c:v>96473</c:v>
              </c:pt>
              <c:pt idx="7">
                <c:v>143178</c:v>
              </c:pt>
              <c:pt idx="8">
                <c:v>111706</c:v>
              </c:pt>
              <c:pt idx="9">
                <c:v>112208</c:v>
              </c:pt>
              <c:pt idx="10">
                <c:v>77749</c:v>
              </c:pt>
              <c:pt idx="11">
                <c:v>78020</c:v>
              </c:pt>
            </c:numLit>
          </c:val>
          <c:extLst>
            <c:ext xmlns:c16="http://schemas.microsoft.com/office/drawing/2014/chart" uri="{C3380CC4-5D6E-409C-BE32-E72D297353CC}">
              <c16:uniqueId val="{00000000-9DE2-481C-8739-9730C4628CA2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80406</c:v>
              </c:pt>
              <c:pt idx="1">
                <c:v>103641</c:v>
              </c:pt>
              <c:pt idx="2">
                <c:v>131971</c:v>
              </c:pt>
              <c:pt idx="3">
                <c:v>180189</c:v>
              </c:pt>
              <c:pt idx="4">
                <c:v>185204</c:v>
              </c:pt>
              <c:pt idx="5">
                <c:v>173553</c:v>
              </c:pt>
              <c:pt idx="6">
                <c:v>179035</c:v>
              </c:pt>
              <c:pt idx="7">
                <c:v>268459</c:v>
              </c:pt>
              <c:pt idx="8">
                <c:v>208550</c:v>
              </c:pt>
              <c:pt idx="9">
                <c:v>178485</c:v>
              </c:pt>
              <c:pt idx="10">
                <c:v>133939</c:v>
              </c:pt>
              <c:pt idx="11">
                <c:v>130614</c:v>
              </c:pt>
            </c:numLit>
          </c:val>
          <c:extLst>
            <c:ext xmlns:c16="http://schemas.microsoft.com/office/drawing/2014/chart" uri="{C3380CC4-5D6E-409C-BE32-E72D297353CC}">
              <c16:uniqueId val="{00000001-9DE2-481C-8739-9730C4628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655600"/>
        <c:axId val="306655992"/>
      </c:barChart>
      <c:catAx>
        <c:axId val="30665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6559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6655992"/>
        <c:scaling>
          <c:orientation val="minMax"/>
          <c:max val="3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6655600"/>
        <c:crosses val="autoZero"/>
        <c:crossBetween val="between"/>
        <c:majorUnit val="5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31075697211155379"/>
          <c:w val="0.8416298890318874"/>
          <c:h val="0.585657370517928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MESES'!$C$98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ED1-4A78-BC86-158527E6C49D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ED1-4A78-BC86-158527E6C49D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ED1-4A78-BC86-158527E6C49D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ED1-4A78-BC86-158527E6C49D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ED1-4A78-BC86-158527E6C49D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ED1-4A78-BC86-158527E6C49D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ED1-4A78-BC86-158527E6C49D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ED1-4A78-BC86-158527E6C49D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ED1-4A78-BC86-158527E6C49D}"/>
              </c:ext>
            </c:extLst>
          </c:dPt>
          <c:cat>
            <c:strRef>
              <c:f>'M.V. Y P. MESES'!$A$102:$B$104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MESES'!$C$102:$C$104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D1-4A78-BC86-158527E6C49D}"/>
            </c:ext>
          </c:extLst>
        </c:ser>
        <c:ser>
          <c:idx val="1"/>
          <c:order val="1"/>
          <c:tx>
            <c:strRef>
              <c:f>'M.V. Y P. MESES'!$D$98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MESES'!$A$102:$B$104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MESES'!$D$102:$D$104</c:f>
              <c:numCache>
                <c:formatCode>#,##0</c:formatCode>
                <c:ptCount val="3"/>
                <c:pt idx="0">
                  <c:v>1358932</c:v>
                </c:pt>
                <c:pt idx="1">
                  <c:v>1012706</c:v>
                </c:pt>
                <c:pt idx="2">
                  <c:v>346226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D1-4A78-BC86-158527E6C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52240"/>
        <c:axId val="1"/>
      </c:barChart>
      <c:catAx>
        <c:axId val="62935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52240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407239819004525"/>
          <c:y val="1.9920136442088707E-2"/>
          <c:w val="0.10633484162895927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39600077343901063"/>
          <c:w val="0.80387931034482762"/>
          <c:h val="0.50000097656440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MESES'!$C$116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EA8-4517-8377-2D14E59C13FD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EA8-4517-8377-2D14E59C13FD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EA8-4517-8377-2D14E59C13FD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EA8-4517-8377-2D14E59C13FD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EA8-4517-8377-2D14E59C13FD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EA8-4517-8377-2D14E59C13FD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EA8-4517-8377-2D14E59C13FD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EA8-4517-8377-2D14E59C13FD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EA8-4517-8377-2D14E59C13FD}"/>
              </c:ext>
            </c:extLst>
          </c:dPt>
          <c:cat>
            <c:strRef>
              <c:f>'M.V. Y P. MESES'!$A$117:$B$119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MESES'!$C$117:$C$119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A8-4517-8377-2D14E59C13FD}"/>
            </c:ext>
          </c:extLst>
        </c:ser>
        <c:ser>
          <c:idx val="1"/>
          <c:order val="1"/>
          <c:tx>
            <c:strRef>
              <c:f>'M.V. Y P. MESES'!$D$116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MESES'!$A$117:$B$119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MESES'!$D$117:$D$119</c:f>
              <c:numCache>
                <c:formatCode>#,##0</c:formatCode>
                <c:ptCount val="3"/>
                <c:pt idx="0">
                  <c:v>902579</c:v>
                </c:pt>
                <c:pt idx="1">
                  <c:v>638527</c:v>
                </c:pt>
                <c:pt idx="2">
                  <c:v>264052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EA8-4517-8377-2D14E59C1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61096"/>
        <c:axId val="1"/>
      </c:barChart>
      <c:catAx>
        <c:axId val="629361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61096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55603448275862066"/>
          <c:y val="0.02"/>
          <c:w val="0.22413793103448276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39442231075697209"/>
          <c:w val="0.79864341620499002"/>
          <c:h val="0.501992031872509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MESES'!$C$116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F69-4ECB-9B1A-08086FEC78EC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69-4ECB-9B1A-08086FEC78EC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69-4ECB-9B1A-08086FEC78EC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69-4ECB-9B1A-08086FEC78EC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69-4ECB-9B1A-08086FEC78EC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69-4ECB-9B1A-08086FEC78EC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F69-4ECB-9B1A-08086FEC78EC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F69-4ECB-9B1A-08086FEC78EC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F69-4ECB-9B1A-08086FEC78EC}"/>
              </c:ext>
            </c:extLst>
          </c:dPt>
          <c:cat>
            <c:strRef>
              <c:f>'M.V. Y P. MESES'!$A$120:$B$122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MESES'!$C$120:$C$122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F69-4ECB-9B1A-08086FEC78EC}"/>
            </c:ext>
          </c:extLst>
        </c:ser>
        <c:ser>
          <c:idx val="1"/>
          <c:order val="1"/>
          <c:tx>
            <c:strRef>
              <c:f>'M.V. Y P. MESES'!$D$116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MESES'!$A$120:$B$122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MESES'!$D$120:$D$122</c:f>
              <c:numCache>
                <c:formatCode>#,##0</c:formatCode>
                <c:ptCount val="3"/>
                <c:pt idx="0">
                  <c:v>1542542</c:v>
                </c:pt>
                <c:pt idx="1">
                  <c:v>1141235</c:v>
                </c:pt>
                <c:pt idx="2">
                  <c:v>401307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F69-4ECB-9B1A-08086FEC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59784"/>
        <c:axId val="1"/>
      </c:barChart>
      <c:catAx>
        <c:axId val="629359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59784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9230792983456252"/>
          <c:y val="1.9920136442088707E-2"/>
          <c:w val="0.10633484162895929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77586206896552"/>
          <c:y val="0.40800079687655638"/>
          <c:w val="0.76077586206896552"/>
          <c:h val="0.48800095312686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MESES'!$C$134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9AB-4DC2-8861-C4F3DDAE70A9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9AB-4DC2-8861-C4F3DDAE70A9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9AB-4DC2-8861-C4F3DDAE70A9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9AB-4DC2-8861-C4F3DDAE70A9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9AB-4DC2-8861-C4F3DDAE70A9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9AB-4DC2-8861-C4F3DDAE70A9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9AB-4DC2-8861-C4F3DDAE70A9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9AB-4DC2-8861-C4F3DDAE70A9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9AB-4DC2-8861-C4F3DDAE70A9}"/>
              </c:ext>
            </c:extLst>
          </c:dPt>
          <c:cat>
            <c:strRef>
              <c:f>'M.V. Y P. MESES'!$A$135:$B$137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MESES'!$C$135:$C$137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9AB-4DC2-8861-C4F3DDAE70A9}"/>
            </c:ext>
          </c:extLst>
        </c:ser>
        <c:ser>
          <c:idx val="1"/>
          <c:order val="1"/>
          <c:tx>
            <c:strRef>
              <c:f>'M.V. Y P. MESES'!$D$134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MESES'!$A$135:$B$137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MESES'!$D$135:$D$137</c:f>
              <c:numCache>
                <c:formatCode>#,##0</c:formatCode>
                <c:ptCount val="3"/>
                <c:pt idx="0">
                  <c:v>1199886</c:v>
                </c:pt>
                <c:pt idx="1">
                  <c:v>897340</c:v>
                </c:pt>
                <c:pt idx="2">
                  <c:v>302546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9AB-4DC2-8861-C4F3DDAE7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61752"/>
        <c:axId val="1"/>
      </c:barChart>
      <c:catAx>
        <c:axId val="629361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61752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58405172413793105"/>
          <c:y val="3.2000082020997377E-2"/>
          <c:w val="0.18965517241379315"/>
          <c:h val="7.99999999999999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4063745019920319"/>
          <c:w val="0.7760189568224124"/>
          <c:h val="0.490039840637450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MESES'!$C$134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E94-49FE-8709-149E89555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94-49FE-8709-149E895550C4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94-49FE-8709-149E895550C4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94-49FE-8709-149E895550C4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94-49FE-8709-149E89555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94-49FE-8709-149E895550C4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E94-49FE-8709-149E895550C4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E94-49FE-8709-149E895550C4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E94-49FE-8709-149E895550C4}"/>
              </c:ext>
            </c:extLst>
          </c:dPt>
          <c:cat>
            <c:strRef>
              <c:f>'M.V. Y P. MESES'!$A$138:$B$140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MESES'!$C$138:$C$140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E94-49FE-8709-149E895550C4}"/>
            </c:ext>
          </c:extLst>
        </c:ser>
        <c:ser>
          <c:idx val="1"/>
          <c:order val="1"/>
          <c:tx>
            <c:strRef>
              <c:f>'M.V. Y P. MESES'!$D$134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MESES'!$A$138:$B$140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MESES'!$D$138:$D$140</c:f>
              <c:numCache>
                <c:formatCode>#,##0</c:formatCode>
                <c:ptCount val="3"/>
                <c:pt idx="0">
                  <c:v>2095637</c:v>
                </c:pt>
                <c:pt idx="1">
                  <c:v>1642271</c:v>
                </c:pt>
                <c:pt idx="2">
                  <c:v>453366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E94-49FE-8709-149E89555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56832"/>
        <c:axId val="1"/>
      </c:barChart>
      <c:catAx>
        <c:axId val="6293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56832"/>
        <c:crosses val="autoZero"/>
        <c:crossBetween val="between"/>
        <c:majorUnit val="4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063372168976614"/>
          <c:y val="3.1872708518439083E-2"/>
          <c:w val="0.14253417417845393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40800079687655638"/>
          <c:w val="0.78017241379310343"/>
          <c:h val="0.48800095312686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MESES'!$C$152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10A-44FE-AEC7-9140C9AF8B8A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0A-44FE-AEC7-9140C9AF8B8A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0A-44FE-AEC7-9140C9AF8B8A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0A-44FE-AEC7-9140C9AF8B8A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0A-44FE-AEC7-9140C9AF8B8A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0A-44FE-AEC7-9140C9AF8B8A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10A-44FE-AEC7-9140C9AF8B8A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10A-44FE-AEC7-9140C9AF8B8A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10A-44FE-AEC7-9140C9AF8B8A}"/>
              </c:ext>
            </c:extLst>
          </c:dPt>
          <c:cat>
            <c:strRef>
              <c:f>'M.V. Y P. MESES'!$A$153:$B$155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MESES'!$C$153:$C$155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10A-44FE-AEC7-9140C9AF8B8A}"/>
            </c:ext>
          </c:extLst>
        </c:ser>
        <c:ser>
          <c:idx val="1"/>
          <c:order val="1"/>
          <c:tx>
            <c:strRef>
              <c:f>'M.V. Y P. MESES'!$D$152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MESES'!$A$153:$B$155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MESES'!$D$153:$D$155</c:f>
              <c:numCache>
                <c:formatCode>#,##0</c:formatCode>
                <c:ptCount val="3"/>
                <c:pt idx="0">
                  <c:v>862961</c:v>
                </c:pt>
                <c:pt idx="1">
                  <c:v>601855</c:v>
                </c:pt>
                <c:pt idx="2">
                  <c:v>261106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10A-44FE-AEC7-9140C9AF8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66016"/>
        <c:axId val="1"/>
      </c:barChart>
      <c:catAx>
        <c:axId val="62936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66016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58836206896551724"/>
          <c:y val="3.2000082020997377E-2"/>
          <c:w val="0.18965517241379304"/>
          <c:h val="7.99999999999999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4063745019920319"/>
          <c:w val="0.7760189568224124"/>
          <c:h val="0.490039840637450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MESES'!$C$152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DA1-4F6B-A560-57161AA33319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A1-4F6B-A560-57161AA33319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A1-4F6B-A560-57161AA33319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A1-4F6B-A560-57161AA33319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A1-4F6B-A560-57161AA33319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A1-4F6B-A560-57161AA33319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DA1-4F6B-A560-57161AA33319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DA1-4F6B-A560-57161AA33319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DA1-4F6B-A560-57161AA33319}"/>
              </c:ext>
            </c:extLst>
          </c:dPt>
          <c:cat>
            <c:strRef>
              <c:f>'M.V. Y P. MESES'!$A$156:$B$158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MESES'!$C$156:$C$158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DA1-4F6B-A560-57161AA33319}"/>
            </c:ext>
          </c:extLst>
        </c:ser>
        <c:ser>
          <c:idx val="1"/>
          <c:order val="1"/>
          <c:tx>
            <c:strRef>
              <c:f>'M.V. Y P. MESES'!$D$152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MESES'!$A$156:$B$158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MESES'!$D$156:$D$158</c:f>
              <c:numCache>
                <c:formatCode>#,##0</c:formatCode>
                <c:ptCount val="3"/>
                <c:pt idx="0">
                  <c:v>1397900</c:v>
                </c:pt>
                <c:pt idx="1">
                  <c:v>1002293</c:v>
                </c:pt>
                <c:pt idx="2">
                  <c:v>395607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DA1-4F6B-A560-57161AA33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72576"/>
        <c:axId val="1"/>
      </c:barChart>
      <c:catAx>
        <c:axId val="62937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72576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3348440042279783"/>
          <c:y val="3.5856490701308245E-2"/>
          <c:w val="0.2375567986128431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40800079687655638"/>
          <c:w val="0.78017241379310343"/>
          <c:h val="0.48800095312686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MESES'!$C$170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72B-4EB7-A8E0-06D65853A9B7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72B-4EB7-A8E0-06D65853A9B7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72B-4EB7-A8E0-06D65853A9B7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72B-4EB7-A8E0-06D65853A9B7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72B-4EB7-A8E0-06D65853A9B7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72B-4EB7-A8E0-06D65853A9B7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72B-4EB7-A8E0-06D65853A9B7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72B-4EB7-A8E0-06D65853A9B7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72B-4EB7-A8E0-06D65853A9B7}"/>
              </c:ext>
            </c:extLst>
          </c:dPt>
          <c:cat>
            <c:strRef>
              <c:f>'M.V. Y P. MESES'!$A$171:$B$173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MESES'!$C$171:$C$173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72B-4EB7-A8E0-06D65853A9B7}"/>
            </c:ext>
          </c:extLst>
        </c:ser>
        <c:ser>
          <c:idx val="1"/>
          <c:order val="1"/>
          <c:tx>
            <c:strRef>
              <c:f>'M.V. Y P. MESES'!$D$170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MESES'!$A$171:$B$173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MESES'!$D$171:$D$173</c:f>
              <c:numCache>
                <c:formatCode>#,##0</c:formatCode>
                <c:ptCount val="3"/>
                <c:pt idx="0">
                  <c:v>827814</c:v>
                </c:pt>
                <c:pt idx="1">
                  <c:v>596786</c:v>
                </c:pt>
                <c:pt idx="2">
                  <c:v>231028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72B-4EB7-A8E0-06D65853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65032"/>
        <c:axId val="1"/>
      </c:barChart>
      <c:catAx>
        <c:axId val="629365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65032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58620689655172409"/>
          <c:y val="2.7999917979002625E-2"/>
          <c:w val="0.18965517241379304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4063745019920319"/>
          <c:w val="0.77828140276067015"/>
          <c:h val="0.490039840637450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MESES'!$C$170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862-414F-86DF-A807C0370116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862-414F-86DF-A807C0370116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862-414F-86DF-A807C0370116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862-414F-86DF-A807C0370116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862-414F-86DF-A807C0370116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862-414F-86DF-A807C0370116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862-414F-86DF-A807C0370116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862-414F-86DF-A807C0370116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862-414F-86DF-A807C0370116}"/>
              </c:ext>
            </c:extLst>
          </c:dPt>
          <c:cat>
            <c:strRef>
              <c:f>'M.V. Y P. MESES'!$A$174:$B$176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MESES'!$C$174:$C$176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862-414F-86DF-A807C0370116}"/>
            </c:ext>
          </c:extLst>
        </c:ser>
        <c:ser>
          <c:idx val="1"/>
          <c:order val="1"/>
          <c:tx>
            <c:strRef>
              <c:f>'M.V. Y P. MESES'!$D$170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MESES'!$A$174:$B$176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MESES'!$D$174:$D$176</c:f>
              <c:numCache>
                <c:formatCode>#,##0</c:formatCode>
                <c:ptCount val="3"/>
                <c:pt idx="0">
                  <c:v>1295865</c:v>
                </c:pt>
                <c:pt idx="1">
                  <c:v>971168</c:v>
                </c:pt>
                <c:pt idx="2">
                  <c:v>324697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862-414F-86DF-A807C0370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63720"/>
        <c:axId val="1"/>
      </c:barChart>
      <c:catAx>
        <c:axId val="629363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63720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561088348119381"/>
          <c:y val="3.5856490701308245E-2"/>
          <c:w val="0.19683281671239056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40800079687655638"/>
          <c:w val="0.78017241379310343"/>
          <c:h val="0.48800095312686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MESES'!$C$188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2-4BF3-9793-87E82A01EEB1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2-4BF3-9793-87E82A01EEB1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2-4BF3-9793-87E82A01EEB1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402-4BF3-9793-87E82A01EEB1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402-4BF3-9793-87E82A01EEB1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402-4BF3-9793-87E82A01EEB1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402-4BF3-9793-87E82A01EEB1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402-4BF3-9793-87E82A01EEB1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402-4BF3-9793-87E82A01EEB1}"/>
              </c:ext>
            </c:extLst>
          </c:dPt>
          <c:cat>
            <c:strRef>
              <c:f>'M.V. Y P. MESES'!$A$189:$B$191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MESES'!$C$189:$C$191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402-4BF3-9793-87E82A01EEB1}"/>
            </c:ext>
          </c:extLst>
        </c:ser>
        <c:ser>
          <c:idx val="1"/>
          <c:order val="1"/>
          <c:tx>
            <c:strRef>
              <c:f>'M.V. Y P. MESES'!$D$188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MESES'!$A$189:$B$191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MESES'!$D$189:$D$191</c:f>
              <c:numCache>
                <c:formatCode>#,##0</c:formatCode>
                <c:ptCount val="3"/>
                <c:pt idx="0">
                  <c:v>626545</c:v>
                </c:pt>
                <c:pt idx="1">
                  <c:v>514626</c:v>
                </c:pt>
                <c:pt idx="2">
                  <c:v>111919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402-4BF3-9793-87E82A01E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371592"/>
        <c:axId val="1"/>
      </c:barChart>
      <c:catAx>
        <c:axId val="629371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71592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58620689655172409"/>
          <c:y val="2.7999917979002625E-2"/>
          <c:w val="0.18965517241379304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ESPAÑOLES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Comunidad Valenciana</c:v>
              </c:pt>
              <c:pt idx="11">
                <c:v>Asturias (Principado de)</c:v>
              </c:pt>
              <c:pt idx="12">
                <c:v>Castilla - La Mancha</c:v>
              </c:pt>
              <c:pt idx="13">
                <c:v>Andalucía</c:v>
              </c:pt>
              <c:pt idx="14">
                <c:v>País Vasco</c:v>
              </c:pt>
              <c:pt idx="15">
                <c:v>Cataluña</c:v>
              </c:pt>
              <c:pt idx="16">
                <c:v>Galicia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8.7839821278331285E-4</c:v>
              </c:pt>
              <c:pt idx="1">
                <c:v>9.0014134275506784E-4</c:v>
              </c:pt>
              <c:pt idx="2">
                <c:v>8.6631259441059469E-3</c:v>
              </c:pt>
              <c:pt idx="3">
                <c:v>9.5846991841299651E-3</c:v>
              </c:pt>
              <c:pt idx="4">
                <c:v>1.1303765517829795E-2</c:v>
              </c:pt>
              <c:pt idx="5">
                <c:v>1.2160730353846025E-2</c:v>
              </c:pt>
              <c:pt idx="6">
                <c:v>1.6234167570789135E-2</c:v>
              </c:pt>
              <c:pt idx="7">
                <c:v>2.1373223422586015E-2</c:v>
              </c:pt>
              <c:pt idx="8">
                <c:v>2.1956199173234971E-2</c:v>
              </c:pt>
              <c:pt idx="9">
                <c:v>2.854247552332425E-2</c:v>
              </c:pt>
              <c:pt idx="10">
                <c:v>3.894428153454467E-2</c:v>
              </c:pt>
              <c:pt idx="11">
                <c:v>4.1259110850697139E-2</c:v>
              </c:pt>
              <c:pt idx="12">
                <c:v>4.1311589350758571E-2</c:v>
              </c:pt>
              <c:pt idx="13">
                <c:v>5.1963641152434438E-2</c:v>
              </c:pt>
              <c:pt idx="14">
                <c:v>5.6291946763994967E-2</c:v>
              </c:pt>
              <c:pt idx="15">
                <c:v>6.103321868414293E-2</c:v>
              </c:pt>
              <c:pt idx="16">
                <c:v>7.1063145979747236E-2</c:v>
              </c:pt>
              <c:pt idx="17">
                <c:v>0.17643667488755541</c:v>
              </c:pt>
              <c:pt idx="18">
                <c:v>0.33009946455074013</c:v>
              </c:pt>
            </c:numLit>
          </c:val>
          <c:extLst>
            <c:ext xmlns:c16="http://schemas.microsoft.com/office/drawing/2014/chart" uri="{C3380CC4-5D6E-409C-BE32-E72D297353CC}">
              <c16:uniqueId val="{00000000-2125-45B8-914E-1B867C802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7199696"/>
        <c:axId val="307200088"/>
      </c:barChart>
      <c:catAx>
        <c:axId val="307199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200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200088"/>
        <c:scaling>
          <c:orientation val="minMax"/>
          <c:max val="0.4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199696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4063745019920319"/>
          <c:w val="0.77828140276067015"/>
          <c:h val="0.490039840637450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MESES'!$C$188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47E-4EC4-9FE1-D2732FA6CB62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47E-4EC4-9FE1-D2732FA6CB62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47E-4EC4-9FE1-D2732FA6CB62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47E-4EC4-9FE1-D2732FA6CB62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47E-4EC4-9FE1-D2732FA6CB62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47E-4EC4-9FE1-D2732FA6CB62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47E-4EC4-9FE1-D2732FA6CB62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47E-4EC4-9FE1-D2732FA6CB62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47E-4EC4-9FE1-D2732FA6CB62}"/>
              </c:ext>
            </c:extLst>
          </c:dPt>
          <c:cat>
            <c:strRef>
              <c:f>'M.V. Y P. MESES'!$A$192:$B$194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MESES'!$C$192:$C$194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47E-4EC4-9FE1-D2732FA6CB62}"/>
            </c:ext>
          </c:extLst>
        </c:ser>
        <c:ser>
          <c:idx val="1"/>
          <c:order val="1"/>
          <c:tx>
            <c:strRef>
              <c:f>'M.V. Y P. MESES'!$D$188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MESES'!$A$192:$B$194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MESES'!$D$192:$D$194</c:f>
              <c:numCache>
                <c:formatCode>#,##0</c:formatCode>
                <c:ptCount val="3"/>
                <c:pt idx="0">
                  <c:v>1021711</c:v>
                </c:pt>
                <c:pt idx="1">
                  <c:v>850376</c:v>
                </c:pt>
                <c:pt idx="2">
                  <c:v>171335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47E-4EC4-9FE1-D2732FA6C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3504232"/>
        <c:axId val="1"/>
      </c:barChart>
      <c:catAx>
        <c:axId val="633504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33504232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1085996603365755"/>
          <c:y val="3.5856490701308245E-2"/>
          <c:w val="0.23303191173501503"/>
          <c:h val="7.968136278685009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931034482758"/>
          <c:y val="0.40800079687655638"/>
          <c:w val="0.78017241379310343"/>
          <c:h val="0.48800095312686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MESES'!$C$206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791-4C8E-8EF1-F79A6F8B53B0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91-4C8E-8EF1-F79A6F8B53B0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91-4C8E-8EF1-F79A6F8B53B0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91-4C8E-8EF1-F79A6F8B53B0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91-4C8E-8EF1-F79A6F8B53B0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91-4C8E-8EF1-F79A6F8B53B0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91-4C8E-8EF1-F79A6F8B53B0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791-4C8E-8EF1-F79A6F8B53B0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791-4C8E-8EF1-F79A6F8B53B0}"/>
              </c:ext>
            </c:extLst>
          </c:dPt>
          <c:cat>
            <c:strRef>
              <c:f>'M.V. Y P. MESES'!$A$207:$B$209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MESES'!$C$207:$C$209</c:f>
              <c:numCache>
                <c:formatCode>#,##0</c:formatCode>
                <c:ptCount val="3"/>
                <c:pt idx="0">
                  <c:v>753194</c:v>
                </c:pt>
                <c:pt idx="1">
                  <c:v>562210.5</c:v>
                </c:pt>
                <c:pt idx="2">
                  <c:v>190983.5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91-4C8E-8EF1-F79A6F8B53B0}"/>
            </c:ext>
          </c:extLst>
        </c:ser>
        <c:ser>
          <c:idx val="1"/>
          <c:order val="1"/>
          <c:tx>
            <c:strRef>
              <c:f>'M.V. Y P. MESES'!$D$206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MESES'!$A$207:$B$209</c:f>
              <c:strCache>
                <c:ptCount val="3"/>
                <c:pt idx="0">
                  <c:v>TOTAL VIAJEROS</c:v>
                </c:pt>
                <c:pt idx="1">
                  <c:v>     V. ESPAÑOLES</c:v>
                </c:pt>
                <c:pt idx="2">
                  <c:v>     V. EXTRANJEROS</c:v>
                </c:pt>
              </c:strCache>
            </c:strRef>
          </c:cat>
          <c:val>
            <c:numRef>
              <c:f>'M.V. Y P. MESES'!$D$207:$D$209</c:f>
              <c:numCache>
                <c:formatCode>#,##0</c:formatCode>
                <c:ptCount val="3"/>
                <c:pt idx="0">
                  <c:v>602222</c:v>
                </c:pt>
                <c:pt idx="1">
                  <c:v>486124</c:v>
                </c:pt>
                <c:pt idx="2">
                  <c:v>116098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791-4C8E-8EF1-F79A6F8B5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3507840"/>
        <c:axId val="1"/>
      </c:barChart>
      <c:catAx>
        <c:axId val="63350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33507840"/>
        <c:crosses val="autoZero"/>
        <c:crossBetween val="between"/>
        <c:majorUnit val="10000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58620689655172409"/>
          <c:y val="2.7999917979002625E-2"/>
          <c:w val="0.18965517241379304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orientation="portrait"/>
  </c:printSettings>
</c:chartSpace>
</file>

<file path=xl/charts/chart3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53409411023901"/>
          <c:y val="0.40800079687655638"/>
          <c:w val="0.77828140276067015"/>
          <c:h val="0.48800095312686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'M.V. Y P. MESES'!$C$206</c:f>
              <c:strCache>
                <c:ptCount val="1"/>
                <c:pt idx="0">
                  <c:v>MEDIA ANUAL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D44-42A1-8B3B-C159D9FBC01F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44-42A1-8B3B-C159D9FBC01F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44-42A1-8B3B-C159D9FBC01F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44-42A1-8B3B-C159D9FBC01F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44-42A1-8B3B-C159D9FBC01F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44-42A1-8B3B-C159D9FBC01F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D44-42A1-8B3B-C159D9FBC01F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D44-42A1-8B3B-C159D9FBC01F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D44-42A1-8B3B-C159D9FBC01F}"/>
              </c:ext>
            </c:extLst>
          </c:dPt>
          <c:cat>
            <c:strRef>
              <c:f>'M.V. Y P. MESES'!$A$210:$B$212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MESES'!$C$210:$C$212</c:f>
              <c:numCache>
                <c:formatCode>#,##0</c:formatCode>
                <c:ptCount val="3"/>
                <c:pt idx="0">
                  <c:v>1227147.5</c:v>
                </c:pt>
                <c:pt idx="1">
                  <c:v>947053.5</c:v>
                </c:pt>
                <c:pt idx="2">
                  <c:v>280094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D44-42A1-8B3B-C159D9FBC01F}"/>
            </c:ext>
          </c:extLst>
        </c:ser>
        <c:ser>
          <c:idx val="1"/>
          <c:order val="1"/>
          <c:tx>
            <c:strRef>
              <c:f>'M.V. Y P. MESES'!$D$206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Y P. MESES'!$A$210:$B$212</c:f>
              <c:strCache>
                <c:ptCount val="3"/>
                <c:pt idx="0">
                  <c:v>TOTAL PERNOCT.</c:v>
                </c:pt>
                <c:pt idx="1">
                  <c:v>     P. ESPAÑOLES</c:v>
                </c:pt>
                <c:pt idx="2">
                  <c:v>     P. EXTRANJEROS</c:v>
                </c:pt>
              </c:strCache>
            </c:strRef>
          </c:cat>
          <c:val>
            <c:numRef>
              <c:f>'M.V. Y P. MESES'!$D$210:$D$212</c:f>
              <c:numCache>
                <c:formatCode>#,##0</c:formatCode>
                <c:ptCount val="3"/>
                <c:pt idx="0">
                  <c:v>1002726</c:v>
                </c:pt>
                <c:pt idx="1">
                  <c:v>830534</c:v>
                </c:pt>
                <c:pt idx="2">
                  <c:v>172192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D44-42A1-8B3B-C159D9FBC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3504560"/>
        <c:axId val="1"/>
      </c:barChart>
      <c:catAx>
        <c:axId val="63350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33504560"/>
        <c:crosses val="autoZero"/>
        <c:crossBetween val="between"/>
        <c:majorUnit val="20000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669707010605574"/>
          <c:y val="2.7999917979002625E-2"/>
          <c:w val="0.29638032802460779"/>
          <c:h val="0.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</a:t>
            </a:r>
          </a:p>
        </c:rich>
      </c:tx>
      <c:layout>
        <c:manualLayout>
          <c:xMode val="edge"/>
          <c:yMode val="edge"/>
          <c:x val="0.44486018482662343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797086377655087"/>
          <c:y val="0.23505976095617531"/>
          <c:w val="0.71846499234549277"/>
          <c:h val="0.6215139442231075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95-4C77-99FE-D06152E6252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0495-4C77-99FE-D06152E625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0495-4C77-99FE-D06152E6252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0495-4C77-99FE-D06152E6252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495-4C77-99FE-D06152E6252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0495-4C77-99FE-D06152E6252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0495-4C77-99FE-D06152E6252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0495-4C77-99FE-D06152E6252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0495-4C77-99FE-D06152E6252A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0495-4C77-99FE-D06152E6252A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495-4C77-99FE-D06152E6252A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495-4C77-99FE-D06152E6252A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95-4C77-99FE-D06152E6252A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95-4C77-99FE-D06152E6252A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95-4C77-99FE-D06152E6252A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95-4C77-99FE-D06152E6252A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95-4C77-99FE-D06152E6252A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95-4C77-99FE-D06152E625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ALOJ.'!$C$46:$N$46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ALOJ.'!$C$55:$N$55</c:f>
              <c:numCache>
                <c:formatCode>0.00%</c:formatCode>
                <c:ptCount val="12"/>
                <c:pt idx="0">
                  <c:v>5.3463037686282126E-2</c:v>
                </c:pt>
                <c:pt idx="1">
                  <c:v>5.978811281131307E-2</c:v>
                </c:pt>
                <c:pt idx="2">
                  <c:v>6.7563620054989657E-2</c:v>
                </c:pt>
                <c:pt idx="3">
                  <c:v>8.5555199929732484E-2</c:v>
                </c:pt>
                <c:pt idx="4">
                  <c:v>9.9012827815292234E-2</c:v>
                </c:pt>
                <c:pt idx="5">
                  <c:v>9.0565087954177059E-2</c:v>
                </c:pt>
                <c:pt idx="6">
                  <c:v>9.3685205492578E-2</c:v>
                </c:pt>
                <c:pt idx="7">
                  <c:v>0.12154867356743419</c:v>
                </c:pt>
                <c:pt idx="8">
                  <c:v>9.4627429087027926E-2</c:v>
                </c:pt>
                <c:pt idx="9">
                  <c:v>9.1665845991690337E-2</c:v>
                </c:pt>
                <c:pt idx="10">
                  <c:v>7.2985897255041829E-2</c:v>
                </c:pt>
                <c:pt idx="11">
                  <c:v>6.95390623544411E-2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495-4C77-99FE-D06152E62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39821429728691321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398243395882361"/>
          <c:y val="0.27091633466135456"/>
          <c:w val="0.68318643112765409"/>
          <c:h val="0.6095617529880478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9F-44EE-B0E4-AAB4C82564F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B9F-44EE-B0E4-AAB4C82564F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B9F-44EE-B0E4-AAB4C82564F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B9F-44EE-B0E4-AAB4C82564F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B9F-44EE-B0E4-AAB4C82564FE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B9F-44EE-B0E4-AAB4C82564FE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EB9F-44EE-B0E4-AAB4C82564FE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EB9F-44EE-B0E4-AAB4C82564FE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EB9F-44EE-B0E4-AAB4C82564FE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EB9F-44EE-B0E4-AAB4C82564FE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B9F-44EE-B0E4-AAB4C82564FE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B9F-44EE-B0E4-AAB4C82564FE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9F-44EE-B0E4-AAB4C82564FE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9F-44EE-B0E4-AAB4C82564FE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9F-44EE-B0E4-AAB4C82564FE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9F-44EE-B0E4-AAB4C82564FE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9F-44EE-B0E4-AAB4C82564FE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9F-44EE-B0E4-AAB4C82564FE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9F-44EE-B0E4-AAB4C82564FE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9F-44EE-B0E4-AAB4C82564FE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9F-44EE-B0E4-AAB4C82564F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ALOJ.'!$C$46:$N$46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ALOJ.'!$C$56:$N$56</c:f>
              <c:numCache>
                <c:formatCode>0.00%</c:formatCode>
                <c:ptCount val="12"/>
                <c:pt idx="0">
                  <c:v>5.2229509410194316E-2</c:v>
                </c:pt>
                <c:pt idx="1">
                  <c:v>5.7664021013341442E-2</c:v>
                </c:pt>
                <c:pt idx="2">
                  <c:v>6.9054299905079164E-2</c:v>
                </c:pt>
                <c:pt idx="3">
                  <c:v>8.9820532465342148E-2</c:v>
                </c:pt>
                <c:pt idx="4">
                  <c:v>9.8145885548474227E-2</c:v>
                </c:pt>
                <c:pt idx="5">
                  <c:v>9.1034911941697369E-2</c:v>
                </c:pt>
                <c:pt idx="6">
                  <c:v>9.3631882231674665E-2</c:v>
                </c:pt>
                <c:pt idx="7">
                  <c:v>0.11758194097266932</c:v>
                </c:pt>
                <c:pt idx="8">
                  <c:v>9.4648463791678572E-2</c:v>
                </c:pt>
                <c:pt idx="9">
                  <c:v>9.1558827094923717E-2</c:v>
                </c:pt>
                <c:pt idx="10">
                  <c:v>7.5618531260159993E-2</c:v>
                </c:pt>
                <c:pt idx="11">
                  <c:v>6.9011194364765063E-2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B9F-44EE-B0E4-AAB4C8256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orientation="portrait"/>
  </c:printSettings>
</c:chartSpace>
</file>

<file path=xl/charts/chart3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36290438533429"/>
          <c:y val="0.16806768663473454"/>
          <c:w val="0.83863465132997839"/>
          <c:h val="0.719889924418779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'M.V. CyL'!$A$22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ALOJ.'!$C$88:$K$88</c:f>
              <c:numCache>
                <c:formatCode>#,##0</c:formatCode>
                <c:ptCount val="9"/>
                <c:pt idx="0">
                  <c:v>524680</c:v>
                </c:pt>
                <c:pt idx="1">
                  <c:v>1081936</c:v>
                </c:pt>
                <c:pt idx="2">
                  <c:v>927429</c:v>
                </c:pt>
                <c:pt idx="3">
                  <c:v>58292</c:v>
                </c:pt>
                <c:pt idx="4">
                  <c:v>1183194</c:v>
                </c:pt>
                <c:pt idx="5">
                  <c:v>660895</c:v>
                </c:pt>
                <c:pt idx="6">
                  <c:v>281661</c:v>
                </c:pt>
                <c:pt idx="7">
                  <c:v>790952</c:v>
                </c:pt>
                <c:pt idx="8">
                  <c:v>244610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1-49A3-ABA5-3C4BDF69816E}"/>
            </c:ext>
          </c:extLst>
        </c:ser>
        <c:ser>
          <c:idx val="1"/>
          <c:order val="1"/>
          <c:tx>
            <c:strRef>
              <c:f>'M.V. CyL'!$A$25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ALOJ.'!$C$91:$K$91</c:f>
              <c:numCache>
                <c:formatCode>#,##0</c:formatCode>
                <c:ptCount val="9"/>
                <c:pt idx="0">
                  <c:v>780073</c:v>
                </c:pt>
                <c:pt idx="1">
                  <c:v>1536102</c:v>
                </c:pt>
                <c:pt idx="2">
                  <c:v>1434710</c:v>
                </c:pt>
                <c:pt idx="3">
                  <c:v>91607</c:v>
                </c:pt>
                <c:pt idx="4">
                  <c:v>1776222</c:v>
                </c:pt>
                <c:pt idx="5">
                  <c:v>909472</c:v>
                </c:pt>
                <c:pt idx="6">
                  <c:v>442406</c:v>
                </c:pt>
                <c:pt idx="7">
                  <c:v>1280629</c:v>
                </c:pt>
                <c:pt idx="8">
                  <c:v>349406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1-49A3-ABA5-3C4BDF698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32272"/>
        <c:axId val="1"/>
      </c:barChart>
      <c:catAx>
        <c:axId val="629432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32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406468156997616"/>
          <c:y val="4.4818147731533559E-2"/>
          <c:w val="0.39376438290041332"/>
          <c:h val="7.00282656975570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43294139469315451"/>
          <c:y val="3.351954989366166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'M.V. CyL'!$A$25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TIPO ALOJ.'!$C$226:$N$226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ALOJ.'!$C$230:$N$230</c:f>
              <c:numCache>
                <c:formatCode>#,##0</c:formatCode>
                <c:ptCount val="12"/>
                <c:pt idx="0">
                  <c:v>11289</c:v>
                </c:pt>
                <c:pt idx="1">
                  <c:v>10798</c:v>
                </c:pt>
                <c:pt idx="2">
                  <c:v>20504</c:v>
                </c:pt>
                <c:pt idx="3">
                  <c:v>63809</c:v>
                </c:pt>
                <c:pt idx="4">
                  <c:v>73677</c:v>
                </c:pt>
                <c:pt idx="5">
                  <c:v>106096</c:v>
                </c:pt>
                <c:pt idx="6">
                  <c:v>171812</c:v>
                </c:pt>
                <c:pt idx="7">
                  <c:v>236072</c:v>
                </c:pt>
                <c:pt idx="8">
                  <c:v>84427</c:v>
                </c:pt>
                <c:pt idx="9">
                  <c:v>53043</c:v>
                </c:pt>
                <c:pt idx="10">
                  <c:v>18458</c:v>
                </c:pt>
                <c:pt idx="11">
                  <c:v>13359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D-4240-84F5-818A0C945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44408"/>
        <c:axId val="1"/>
      </c:barChart>
      <c:catAx>
        <c:axId val="6294444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44408"/>
        <c:crosses val="autoZero"/>
        <c:crossBetween val="between"/>
        <c:majorUnit val="5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</a:t>
            </a:r>
          </a:p>
        </c:rich>
      </c:tx>
      <c:layout>
        <c:manualLayout>
          <c:xMode val="edge"/>
          <c:yMode val="edge"/>
          <c:x val="0.44486018482662343"/>
          <c:y val="3.984066697545159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59610535101383"/>
          <c:y val="0.26294820717131473"/>
          <c:w val="0.65996402604764093"/>
          <c:h val="0.5697211155378486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EE-46A5-8E7C-376E8AB387F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25EE-46A5-8E7C-376E8AB387F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25EE-46A5-8E7C-376E8AB387F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25EE-46A5-8E7C-376E8AB387F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5EE-46A5-8E7C-376E8AB387F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25EE-46A5-8E7C-376E8AB387F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25EE-46A5-8E7C-376E8AB387F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25EE-46A5-8E7C-376E8AB387F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25EE-46A5-8E7C-376E8AB387F7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25EE-46A5-8E7C-376E8AB387F7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5EE-46A5-8E7C-376E8AB387F7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5EE-46A5-8E7C-376E8AB387F7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EE-46A5-8E7C-376E8AB387F7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E-46A5-8E7C-376E8AB387F7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EE-46A5-8E7C-376E8AB387F7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EE-46A5-8E7C-376E8AB387F7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EE-46A5-8E7C-376E8AB387F7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EE-46A5-8E7C-376E8AB387F7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EE-46A5-8E7C-376E8AB387F7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EE-46A5-8E7C-376E8AB387F7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EE-46A5-8E7C-376E8AB387F7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EE-46A5-8E7C-376E8AB387F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ALOJ.'!$C$313:$N$313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ALOJ.'!$C$322:$N$322</c:f>
              <c:numCache>
                <c:formatCode>0.00%</c:formatCode>
                <c:ptCount val="12"/>
                <c:pt idx="0">
                  <c:v>4.0379473146511857E-2</c:v>
                </c:pt>
                <c:pt idx="1">
                  <c:v>4.8836614161328479E-2</c:v>
                </c:pt>
                <c:pt idx="2">
                  <c:v>5.0020452699857131E-2</c:v>
                </c:pt>
                <c:pt idx="3">
                  <c:v>9.2589271501026665E-2</c:v>
                </c:pt>
                <c:pt idx="4">
                  <c:v>9.9349745197645625E-2</c:v>
                </c:pt>
                <c:pt idx="5">
                  <c:v>0.10003486026675157</c:v>
                </c:pt>
                <c:pt idx="6">
                  <c:v>0.10010034920718081</c:v>
                </c:pt>
                <c:pt idx="7">
                  <c:v>0.14902864788511022</c:v>
                </c:pt>
                <c:pt idx="8">
                  <c:v>8.9450839971225174E-2</c:v>
                </c:pt>
                <c:pt idx="9">
                  <c:v>8.8985364733097302E-2</c:v>
                </c:pt>
                <c:pt idx="10">
                  <c:v>6.9682247661037311E-2</c:v>
                </c:pt>
                <c:pt idx="11">
                  <c:v>7.1542133569227853E-2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5EE-46A5-8E7C-376E8AB38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39821429728691321"/>
          <c:y val="3.984066697545159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690278182278574"/>
          <c:y val="0.25099601593625498"/>
          <c:w val="0.66902712685557841"/>
          <c:h val="0.5976095617529880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80-48B7-B4AA-116C0532F4B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3580-48B7-B4AA-116C0532F4B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3580-48B7-B4AA-116C0532F4B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580-48B7-B4AA-116C0532F4B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3580-48B7-B4AA-116C0532F4B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3580-48B7-B4AA-116C0532F4B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3580-48B7-B4AA-116C0532F4B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3580-48B7-B4AA-116C0532F4B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3580-48B7-B4AA-116C0532F4B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3580-48B7-B4AA-116C0532F4B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580-48B7-B4AA-116C0532F4B8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580-48B7-B4AA-116C0532F4B8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80-48B7-B4AA-116C0532F4B8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80-48B7-B4AA-116C0532F4B8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80-48B7-B4AA-116C0532F4B8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80-48B7-B4AA-116C0532F4B8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80-48B7-B4AA-116C0532F4B8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80-48B7-B4AA-116C0532F4B8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80-48B7-B4AA-116C0532F4B8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80-48B7-B4AA-116C0532F4B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ALOJ.'!$C$313:$N$313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ALOJ.'!$C$323:$N$323</c:f>
              <c:numCache>
                <c:formatCode>0.00%</c:formatCode>
                <c:ptCount val="12"/>
                <c:pt idx="0">
                  <c:v>3.5724476649171201E-2</c:v>
                </c:pt>
                <c:pt idx="1">
                  <c:v>4.4237304256846147E-2</c:v>
                </c:pt>
                <c:pt idx="2">
                  <c:v>4.4526973860560835E-2</c:v>
                </c:pt>
                <c:pt idx="3">
                  <c:v>9.4093442226046056E-2</c:v>
                </c:pt>
                <c:pt idx="4">
                  <c:v>8.879183996402909E-2</c:v>
                </c:pt>
                <c:pt idx="5">
                  <c:v>8.5492524794853392E-2</c:v>
                </c:pt>
                <c:pt idx="6">
                  <c:v>0.10686106235246305</c:v>
                </c:pt>
                <c:pt idx="7">
                  <c:v>0.18876027894750494</c:v>
                </c:pt>
                <c:pt idx="8">
                  <c:v>8.6733888749578464E-2</c:v>
                </c:pt>
                <c:pt idx="9">
                  <c:v>8.1243676988127872E-2</c:v>
                </c:pt>
                <c:pt idx="10">
                  <c:v>6.4482831671696259E-2</c:v>
                </c:pt>
                <c:pt idx="11">
                  <c:v>7.9051699539122694E-2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580-48B7-B4AA-116C0532F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34309623430964E-2"/>
          <c:y val="0.17318459375080983"/>
          <c:w val="0.86087866108786615"/>
          <c:h val="0.71508477419689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'M.V. CyL'!$A$22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ALOJ.'!$C$352:$K$352</c:f>
              <c:numCache>
                <c:formatCode>#,##0</c:formatCode>
                <c:ptCount val="9"/>
                <c:pt idx="0">
                  <c:v>121218</c:v>
                </c:pt>
                <c:pt idx="1">
                  <c:v>188694</c:v>
                </c:pt>
                <c:pt idx="2">
                  <c:v>118455</c:v>
                </c:pt>
                <c:pt idx="3">
                  <c:v>55797</c:v>
                </c:pt>
                <c:pt idx="4">
                  <c:v>89857</c:v>
                </c:pt>
                <c:pt idx="5">
                  <c:v>152669</c:v>
                </c:pt>
                <c:pt idx="6">
                  <c:v>92952</c:v>
                </c:pt>
                <c:pt idx="7">
                  <c:v>90745</c:v>
                </c:pt>
                <c:pt idx="8">
                  <c:v>82147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2-4210-8E8D-17E1388AEE8F}"/>
            </c:ext>
          </c:extLst>
        </c:ser>
        <c:ser>
          <c:idx val="1"/>
          <c:order val="1"/>
          <c:tx>
            <c:strRef>
              <c:f>'M.V. CyL'!$A$25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ALOJ.'!$C$355:$K$355</c:f>
              <c:numCache>
                <c:formatCode>#,##0</c:formatCode>
                <c:ptCount val="9"/>
                <c:pt idx="0">
                  <c:v>247649</c:v>
                </c:pt>
                <c:pt idx="1">
                  <c:v>308256</c:v>
                </c:pt>
                <c:pt idx="2">
                  <c:v>225991</c:v>
                </c:pt>
                <c:pt idx="3">
                  <c:v>124318</c:v>
                </c:pt>
                <c:pt idx="4">
                  <c:v>179400</c:v>
                </c:pt>
                <c:pt idx="5">
                  <c:v>281953</c:v>
                </c:pt>
                <c:pt idx="6">
                  <c:v>187915</c:v>
                </c:pt>
                <c:pt idx="7">
                  <c:v>149251</c:v>
                </c:pt>
                <c:pt idx="8">
                  <c:v>145651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F2-4210-8E8D-17E1388AE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38504"/>
        <c:axId val="1"/>
      </c:barChart>
      <c:catAx>
        <c:axId val="6294385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38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504643546987539"/>
          <c:y val="4.4692769568187539E-2"/>
          <c:w val="0.35046263536402883"/>
          <c:h val="6.983238054147339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EXTRANJEROS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Resto de América</c:v>
              </c:pt>
              <c:pt idx="1">
                <c:v>Resto del mundo</c:v>
              </c:pt>
              <c:pt idx="2">
                <c:v>Resto de Europa</c:v>
              </c:pt>
              <c:pt idx="3">
                <c:v>Canadá</c:v>
              </c:pt>
              <c:pt idx="4">
                <c:v>Méjico</c:v>
              </c:pt>
              <c:pt idx="5">
                <c:v>China</c:v>
              </c:pt>
              <c:pt idx="6">
                <c:v>Brasil</c:v>
              </c:pt>
              <c:pt idx="7">
                <c:v>Japón</c:v>
              </c:pt>
              <c:pt idx="8">
                <c:v>EEUU</c:v>
              </c:pt>
              <c:pt idx="9">
                <c:v>Italia</c:v>
              </c:pt>
              <c:pt idx="10">
                <c:v>Alemania</c:v>
              </c:pt>
              <c:pt idx="11">
                <c:v>Benelux (Bélgica, Holanda y Luxemburgo)</c:v>
              </c:pt>
              <c:pt idx="12">
                <c:v>Reino Unido</c:v>
              </c:pt>
              <c:pt idx="13">
                <c:v>Portugal</c:v>
              </c:pt>
              <c:pt idx="14">
                <c:v>Francia</c:v>
              </c:pt>
            </c:strLit>
          </c:cat>
          <c:val>
            <c:numLit>
              <c:formatCode>General</c:formatCode>
              <c:ptCount val="15"/>
              <c:pt idx="0">
                <c:v>5.0844738830172785E-2</c:v>
              </c:pt>
              <c:pt idx="1">
                <c:v>4.84529081048325E-2</c:v>
              </c:pt>
              <c:pt idx="2">
                <c:v>0.10505681169044685</c:v>
              </c:pt>
              <c:pt idx="3">
                <c:v>8.1416416683812217E-3</c:v>
              </c:pt>
              <c:pt idx="4">
                <c:v>9.1413083466514323E-3</c:v>
              </c:pt>
              <c:pt idx="5">
                <c:v>1.1558855136845176E-2</c:v>
              </c:pt>
              <c:pt idx="6">
                <c:v>1.717291884003385E-2</c:v>
              </c:pt>
              <c:pt idx="7">
                <c:v>3.0362893874226509E-2</c:v>
              </c:pt>
              <c:pt idx="8">
                <c:v>5.5756920210720609E-2</c:v>
              </c:pt>
              <c:pt idx="9">
                <c:v>6.1980060597804143E-2</c:v>
              </c:pt>
              <c:pt idx="10">
                <c:v>6.9456946470248151E-2</c:v>
              </c:pt>
              <c:pt idx="11">
                <c:v>6.9799710791300554E-2</c:v>
              </c:pt>
              <c:pt idx="12">
                <c:v>0.13083755485148268</c:v>
              </c:pt>
              <c:pt idx="13">
                <c:v>0.13530035876795066</c:v>
              </c:pt>
              <c:pt idx="14">
                <c:v>0.19613637181890289</c:v>
              </c:pt>
            </c:numLit>
          </c:val>
          <c:extLst>
            <c:ext xmlns:c16="http://schemas.microsoft.com/office/drawing/2014/chart" uri="{C3380CC4-5D6E-409C-BE32-E72D297353CC}">
              <c16:uniqueId val="{00000000-1964-4EBA-8EB2-E30EC067F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07200872"/>
        <c:axId val="307201264"/>
      </c:barChart>
      <c:catAx>
        <c:axId val="307200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201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201264"/>
        <c:scaling>
          <c:orientation val="minMax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200872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</a:t>
            </a:r>
          </a:p>
        </c:rich>
      </c:tx>
      <c:layout>
        <c:manualLayout>
          <c:xMode val="edge"/>
          <c:yMode val="edge"/>
          <c:x val="0.44486018482662343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83008779251153"/>
          <c:y val="0.21912350597609562"/>
          <c:w val="0.69652712998379829"/>
          <c:h val="0.60159362549800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E4-4CCB-8F3B-AFF1F390B68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CE4-4CCB-8F3B-AFF1F390B68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CE4-4CCB-8F3B-AFF1F390B68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CE4-4CCB-8F3B-AFF1F390B68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CE4-4CCB-8F3B-AFF1F390B68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CE4-4CCB-8F3B-AFF1F390B68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ECE4-4CCB-8F3B-AFF1F390B68D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ECE4-4CCB-8F3B-AFF1F390B68D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ECE4-4CCB-8F3B-AFF1F390B68D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ECE4-4CCB-8F3B-AFF1F390B68D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CE4-4CCB-8F3B-AFF1F390B68D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CE4-4CCB-8F3B-AFF1F390B68D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E4-4CCB-8F3B-AFF1F390B68D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4-4CCB-8F3B-AFF1F390B68D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E4-4CCB-8F3B-AFF1F390B68D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E4-4CCB-8F3B-AFF1F390B68D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E4-4CCB-8F3B-AFF1F390B68D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E4-4CCB-8F3B-AFF1F390B68D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E4-4CCB-8F3B-AFF1F390B68D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E4-4CCB-8F3B-AFF1F390B68D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E4-4CCB-8F3B-AFF1F390B68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ALOJ.'!$C$398:$N$398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ALOJ.'!$C$407:$N$407</c:f>
              <c:numCache>
                <c:formatCode>0.00%</c:formatCode>
                <c:ptCount val="12"/>
                <c:pt idx="0">
                  <c:v>1.7115102921902707E-2</c:v>
                </c:pt>
                <c:pt idx="1">
                  <c:v>2.3312359523908362E-2</c:v>
                </c:pt>
                <c:pt idx="2">
                  <c:v>3.8739278350719254E-2</c:v>
                </c:pt>
                <c:pt idx="3">
                  <c:v>0.10989406348283844</c:v>
                </c:pt>
                <c:pt idx="4">
                  <c:v>0.15378684995522557</c:v>
                </c:pt>
                <c:pt idx="5">
                  <c:v>0.13018192456940433</c:v>
                </c:pt>
                <c:pt idx="6">
                  <c:v>9.1499973313249078E-2</c:v>
                </c:pt>
                <c:pt idx="7">
                  <c:v>0.10625675817257037</c:v>
                </c:pt>
                <c:pt idx="8">
                  <c:v>0.12492364624042983</c:v>
                </c:pt>
                <c:pt idx="9">
                  <c:v>0.1100798823410804</c:v>
                </c:pt>
                <c:pt idx="10">
                  <c:v>5.7200579596694008E-2</c:v>
                </c:pt>
                <c:pt idx="11">
                  <c:v>3.7009581531977649E-2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CE4-4CCB-8F3B-AFF1F390B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39821429728691321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398243395882361"/>
          <c:y val="0.24701195219123506"/>
          <c:w val="0.67433686595760678"/>
          <c:h val="0.60159362549800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9B-4316-9059-990EE9CF949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A19B-4316-9059-990EE9CF949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19B-4316-9059-990EE9CF949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A19B-4316-9059-990EE9CF949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19B-4316-9059-990EE9CF949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A19B-4316-9059-990EE9CF9495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A19B-4316-9059-990EE9CF949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A19B-4316-9059-990EE9CF9495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A19B-4316-9059-990EE9CF9495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A19B-4316-9059-990EE9CF9495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19B-4316-9059-990EE9CF9495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19B-4316-9059-990EE9CF9495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9B-4316-9059-990EE9CF9495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B-4316-9059-990EE9CF9495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9B-4316-9059-990EE9CF9495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B-4316-9059-990EE9CF9495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9B-4316-9059-990EE9CF9495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9B-4316-9059-990EE9CF9495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9B-4316-9059-990EE9CF949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ALOJ.'!$C$398:$N$398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ALOJ.'!$C$408:$N$408</c:f>
              <c:numCache>
                <c:formatCode>0.00%</c:formatCode>
                <c:ptCount val="12"/>
                <c:pt idx="0">
                  <c:v>1.8584141214540537E-2</c:v>
                </c:pt>
                <c:pt idx="1">
                  <c:v>2.2379746163945731E-2</c:v>
                </c:pt>
                <c:pt idx="2">
                  <c:v>4.2348447674495707E-2</c:v>
                </c:pt>
                <c:pt idx="3">
                  <c:v>0.10678752834767848</c:v>
                </c:pt>
                <c:pt idx="4">
                  <c:v>0.14395581077675954</c:v>
                </c:pt>
                <c:pt idx="5">
                  <c:v>0.12091296102277098</c:v>
                </c:pt>
                <c:pt idx="6">
                  <c:v>0.11150617349442329</c:v>
                </c:pt>
                <c:pt idx="7">
                  <c:v>0.13413657281540523</c:v>
                </c:pt>
                <c:pt idx="8">
                  <c:v>0.10351975385594737</c:v>
                </c:pt>
                <c:pt idx="9">
                  <c:v>9.6516053737914942E-2</c:v>
                </c:pt>
                <c:pt idx="10">
                  <c:v>5.593278782011326E-2</c:v>
                </c:pt>
                <c:pt idx="11">
                  <c:v>4.3420023076004934E-2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19B-4316-9059-990EE9CF9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34309623430964E-2"/>
          <c:y val="0.17318459375080983"/>
          <c:w val="0.86087866108786615"/>
          <c:h val="0.71508477419689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'M.V. CyL'!$A$22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ALOJ.'!$C$437:$K$437</c:f>
              <c:numCache>
                <c:formatCode>#,##0</c:formatCode>
                <c:ptCount val="9"/>
                <c:pt idx="0">
                  <c:v>18177</c:v>
                </c:pt>
                <c:pt idx="1">
                  <c:v>121043</c:v>
                </c:pt>
                <c:pt idx="2">
                  <c:v>213245</c:v>
                </c:pt>
                <c:pt idx="3">
                  <c:v>60985</c:v>
                </c:pt>
                <c:pt idx="4">
                  <c:v>13903</c:v>
                </c:pt>
                <c:pt idx="5">
                  <c:v>33659</c:v>
                </c:pt>
                <c:pt idx="6">
                  <c:v>11254</c:v>
                </c:pt>
                <c:pt idx="7">
                  <c:v>28093</c:v>
                </c:pt>
                <c:pt idx="8">
                  <c:v>5510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2-4912-8862-B4D4C6355BF3}"/>
            </c:ext>
          </c:extLst>
        </c:ser>
        <c:ser>
          <c:idx val="1"/>
          <c:order val="1"/>
          <c:tx>
            <c:strRef>
              <c:f>'M.V. CyL'!$A$25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ALOJ.'!$C$440:$K$440</c:f>
              <c:numCache>
                <c:formatCode>#,##0</c:formatCode>
                <c:ptCount val="9"/>
                <c:pt idx="0">
                  <c:v>35973</c:v>
                </c:pt>
                <c:pt idx="1">
                  <c:v>194307</c:v>
                </c:pt>
                <c:pt idx="2">
                  <c:v>278142</c:v>
                </c:pt>
                <c:pt idx="3">
                  <c:v>69755</c:v>
                </c:pt>
                <c:pt idx="4">
                  <c:v>19714</c:v>
                </c:pt>
                <c:pt idx="5">
                  <c:v>67562</c:v>
                </c:pt>
                <c:pt idx="6">
                  <c:v>22312</c:v>
                </c:pt>
                <c:pt idx="7">
                  <c:v>60751</c:v>
                </c:pt>
                <c:pt idx="8">
                  <c:v>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22-4912-8862-B4D4C6355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43752"/>
        <c:axId val="1"/>
      </c:barChart>
      <c:catAx>
        <c:axId val="6294437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43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401870313805448"/>
          <c:y val="4.7485995757379648E-2"/>
          <c:w val="0.35046263536402877"/>
          <c:h val="6.983238054147340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</a:t>
            </a:r>
          </a:p>
        </c:rich>
      </c:tx>
      <c:layout>
        <c:manualLayout>
          <c:xMode val="edge"/>
          <c:yMode val="edge"/>
          <c:x val="0.44486018482662343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2266983856354128E-2"/>
          <c:y val="0.22310756972111553"/>
          <c:w val="0.75868440667526593"/>
          <c:h val="0.6573705179282868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83-4BA0-A0C2-C4C9AAB9374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883-4BA0-A0C2-C4C9AAB9374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883-4BA0-A0C2-C4C9AAB9374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F883-4BA0-A0C2-C4C9AAB93742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883-4BA0-A0C2-C4C9AAB93742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F883-4BA0-A0C2-C4C9AAB93742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F883-4BA0-A0C2-C4C9AAB93742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F883-4BA0-A0C2-C4C9AAB93742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F883-4BA0-A0C2-C4C9AAB93742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F883-4BA0-A0C2-C4C9AAB93742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883-4BA0-A0C2-C4C9AAB93742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883-4BA0-A0C2-C4C9AAB93742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3-4BA0-A0C2-C4C9AAB93742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3-4BA0-A0C2-C4C9AAB93742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3-4BA0-A0C2-C4C9AAB93742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83-4BA0-A0C2-C4C9AAB9374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ALOJ.'!$C$135:$N$135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ALOJ.'!$C$144:$N$144</c:f>
              <c:numCache>
                <c:formatCode>0.00%</c:formatCode>
                <c:ptCount val="12"/>
                <c:pt idx="0">
                  <c:v>3.1440543662198825E-2</c:v>
                </c:pt>
                <c:pt idx="1">
                  <c:v>4.7953208520239599E-2</c:v>
                </c:pt>
                <c:pt idx="2">
                  <c:v>5.3593972440839133E-2</c:v>
                </c:pt>
                <c:pt idx="3">
                  <c:v>9.0735716779929629E-2</c:v>
                </c:pt>
                <c:pt idx="4">
                  <c:v>0.13879636842246637</c:v>
                </c:pt>
                <c:pt idx="5">
                  <c:v>8.3953369684923049E-2</c:v>
                </c:pt>
                <c:pt idx="6">
                  <c:v>0.10649627978189047</c:v>
                </c:pt>
                <c:pt idx="7">
                  <c:v>0.14910419296784763</c:v>
                </c:pt>
                <c:pt idx="8">
                  <c:v>9.6712240457707696E-2</c:v>
                </c:pt>
                <c:pt idx="9">
                  <c:v>9.2582395444411617E-2</c:v>
                </c:pt>
                <c:pt idx="10">
                  <c:v>6.2155846248891991E-2</c:v>
                </c:pt>
                <c:pt idx="11">
                  <c:v>4.6475865588654006E-2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883-4BA0-A0C2-C4C9AAB93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39821429728691321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743373844868158"/>
          <c:y val="0.25099601593625498"/>
          <c:w val="0.7292041700119003"/>
          <c:h val="0.649402390438246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E5-4DA0-8430-3F0835B1E82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3E5-4DA0-8430-3F0835B1E82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3E5-4DA0-8430-3F0835B1E82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3E5-4DA0-8430-3F0835B1E82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3E5-4DA0-8430-3F0835B1E82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3E5-4DA0-8430-3F0835B1E82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E3E5-4DA0-8430-3F0835B1E82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E3E5-4DA0-8430-3F0835B1E82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E3E5-4DA0-8430-3F0835B1E82C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E3E5-4DA0-8430-3F0835B1E82C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3E5-4DA0-8430-3F0835B1E82C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3E5-4DA0-8430-3F0835B1E82C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E5-4DA0-8430-3F0835B1E82C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E5-4DA0-8430-3F0835B1E82C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E5-4DA0-8430-3F0835B1E82C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E5-4DA0-8430-3F0835B1E82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ALOJ.'!$C$135:$N$135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ALOJ.'!$C$145:$N$145</c:f>
              <c:numCache>
                <c:formatCode>0.00%</c:formatCode>
                <c:ptCount val="12"/>
                <c:pt idx="0">
                  <c:v>2.9839738235042438E-2</c:v>
                </c:pt>
                <c:pt idx="1">
                  <c:v>5.1203898765743994E-2</c:v>
                </c:pt>
                <c:pt idx="2">
                  <c:v>5.6965661685906499E-2</c:v>
                </c:pt>
                <c:pt idx="3">
                  <c:v>9.62181809291352E-2</c:v>
                </c:pt>
                <c:pt idx="4">
                  <c:v>0.12358044260444723</c:v>
                </c:pt>
                <c:pt idx="5">
                  <c:v>8.3806349348643699E-2</c:v>
                </c:pt>
                <c:pt idx="6">
                  <c:v>0.10465708546071692</c:v>
                </c:pt>
                <c:pt idx="7">
                  <c:v>0.12976598440982678</c:v>
                </c:pt>
                <c:pt idx="8">
                  <c:v>0.1037158073598983</c:v>
                </c:pt>
                <c:pt idx="9">
                  <c:v>9.4095211706076751E-2</c:v>
                </c:pt>
                <c:pt idx="10">
                  <c:v>6.8811096487117529E-2</c:v>
                </c:pt>
                <c:pt idx="11">
                  <c:v>5.7340543007444657E-2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E5-4DA0-8430-3F0835B1E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36290438533429"/>
          <c:y val="0.16806768663473454"/>
          <c:w val="0.83863465132997839"/>
          <c:h val="0.719889924418779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'M.V. CyL'!$A$22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ALOJ.'!$C$177:$K$177</c:f>
              <c:numCache>
                <c:formatCode>#,##0</c:formatCode>
                <c:ptCount val="9"/>
                <c:pt idx="0">
                  <c:v>2620</c:v>
                </c:pt>
                <c:pt idx="1">
                  <c:v>37341</c:v>
                </c:pt>
                <c:pt idx="2">
                  <c:v>46030</c:v>
                </c:pt>
                <c:pt idx="3">
                  <c:v>3484</c:v>
                </c:pt>
                <c:pt idx="4">
                  <c:v>14363</c:v>
                </c:pt>
                <c:pt idx="5">
                  <c:v>19720</c:v>
                </c:pt>
                <c:pt idx="6">
                  <c:v>7914</c:v>
                </c:pt>
                <c:pt idx="7">
                  <c:v>12099</c:v>
                </c:pt>
                <c:pt idx="8">
                  <c:v>5345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6E-437D-9AF1-E6A9A83E91D4}"/>
            </c:ext>
          </c:extLst>
        </c:ser>
        <c:ser>
          <c:idx val="1"/>
          <c:order val="1"/>
          <c:tx>
            <c:strRef>
              <c:f>'M.V. CyL'!$A$25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ALOJ.'!$C$180:$K$180</c:f>
              <c:numCache>
                <c:formatCode>#,##0</c:formatCode>
                <c:ptCount val="9"/>
                <c:pt idx="0">
                  <c:v>4196</c:v>
                </c:pt>
                <c:pt idx="1">
                  <c:v>58857</c:v>
                </c:pt>
                <c:pt idx="2">
                  <c:v>62739</c:v>
                </c:pt>
                <c:pt idx="3">
                  <c:v>7150</c:v>
                </c:pt>
                <c:pt idx="4">
                  <c:v>23939</c:v>
                </c:pt>
                <c:pt idx="5">
                  <c:v>31624</c:v>
                </c:pt>
                <c:pt idx="6">
                  <c:v>11960</c:v>
                </c:pt>
                <c:pt idx="7">
                  <c:v>35481</c:v>
                </c:pt>
                <c:pt idx="8">
                  <c:v>9465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6E-437D-9AF1-E6A9A83E9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51296"/>
        <c:axId val="1"/>
      </c:barChart>
      <c:catAx>
        <c:axId val="629451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51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406468156997616"/>
          <c:y val="4.4818147731533559E-2"/>
          <c:w val="0.39376438290041332"/>
          <c:h val="7.00282656975570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</a:t>
            </a:r>
          </a:p>
        </c:rich>
      </c:tx>
      <c:layout>
        <c:manualLayout>
          <c:xMode val="edge"/>
          <c:yMode val="edge"/>
          <c:x val="0.44486018482662343"/>
          <c:y val="3.984066697545159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65824298931939"/>
          <c:y val="0.25896414342629481"/>
          <c:w val="0.73126207872314786"/>
          <c:h val="0.6334661354581673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84-4312-80F1-E7FDBAE2F03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7884-4312-80F1-E7FDBAE2F03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7884-4312-80F1-E7FDBAE2F03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7884-4312-80F1-E7FDBAE2F03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7884-4312-80F1-E7FDBAE2F03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7884-4312-80F1-E7FDBAE2F03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7884-4312-80F1-E7FDBAE2F03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7884-4312-80F1-E7FDBAE2F03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7884-4312-80F1-E7FDBAE2F030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7884-4312-80F1-E7FDBAE2F030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884-4312-80F1-E7FDBAE2F030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884-4312-80F1-E7FDBAE2F030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84-4312-80F1-E7FDBAE2F030}"/>
                </c:ext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84-4312-80F1-E7FDBAE2F030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84-4312-80F1-E7FDBAE2F030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84-4312-80F1-E7FDBAE2F030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84-4312-80F1-E7FDBAE2F030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84-4312-80F1-E7FDBAE2F030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84-4312-80F1-E7FDBAE2F030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84-4312-80F1-E7FDBAE2F030}"/>
                </c:ext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84-4312-80F1-E7FDBAE2F03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ALOJ.'!$C$226:$N$226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ALOJ.'!$C$235:$N$235</c:f>
              <c:numCache>
                <c:formatCode>0.00%</c:formatCode>
                <c:ptCount val="12"/>
                <c:pt idx="0">
                  <c:v>1.7925436307763668E-2</c:v>
                </c:pt>
                <c:pt idx="1">
                  <c:v>1.639473531628689E-2</c:v>
                </c:pt>
                <c:pt idx="2">
                  <c:v>2.9250304400765349E-2</c:v>
                </c:pt>
                <c:pt idx="3">
                  <c:v>8.4227981677972977E-2</c:v>
                </c:pt>
                <c:pt idx="4">
                  <c:v>9.0452832376645212E-2</c:v>
                </c:pt>
                <c:pt idx="5">
                  <c:v>0.1257656404012292</c:v>
                </c:pt>
                <c:pt idx="6">
                  <c:v>0.1892433466689859</c:v>
                </c:pt>
                <c:pt idx="7">
                  <c:v>0.24702035136545486</c:v>
                </c:pt>
                <c:pt idx="8">
                  <c:v>9.0932915869426562E-2</c:v>
                </c:pt>
                <c:pt idx="9">
                  <c:v>6.8612512320983365E-2</c:v>
                </c:pt>
                <c:pt idx="10">
                  <c:v>2.3855743027772946E-2</c:v>
                </c:pt>
                <c:pt idx="11">
                  <c:v>1.6318200266713052E-2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84-4312-80F1-E7FDBAE2F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39821429728691321"/>
          <c:y val="3.984066697545159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982312968674787"/>
          <c:y val="0.24701195219123506"/>
          <c:w val="0.68672625719567304"/>
          <c:h val="0.6135458167330677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A7-493A-8C29-77B0D221FFA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88A7-493A-8C29-77B0D221FFA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88A7-493A-8C29-77B0D221FFA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8A7-493A-8C29-77B0D221FFA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8A7-493A-8C29-77B0D221FFA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88A7-493A-8C29-77B0D221FFA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88A7-493A-8C29-77B0D221FFA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88A7-493A-8C29-77B0D221FFA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88A7-493A-8C29-77B0D221FFAA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88A7-493A-8C29-77B0D221FFAA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8A7-493A-8C29-77B0D221FFAA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8A7-493A-8C29-77B0D221FFAA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A7-493A-8C29-77B0D221FFAA}"/>
                </c:ext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A7-493A-8C29-77B0D221FFAA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A7-493A-8C29-77B0D221FFAA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A7-493A-8C29-77B0D221FFAA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A7-493A-8C29-77B0D221FFAA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A7-493A-8C29-77B0D221FFAA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A7-493A-8C29-77B0D221FFAA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A7-493A-8C29-77B0D221FFAA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A7-493A-8C29-77B0D221FFAA}"/>
                </c:ext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A7-493A-8C29-77B0D221FFA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ALOJ.'!$C$226:$N$226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ALOJ.'!$C$236:$N$236</c:f>
              <c:numCache>
                <c:formatCode>0.00%</c:formatCode>
                <c:ptCount val="12"/>
                <c:pt idx="0">
                  <c:v>1.3075900220537815E-2</c:v>
                </c:pt>
                <c:pt idx="1">
                  <c:v>1.2507181378454012E-2</c:v>
                </c:pt>
                <c:pt idx="2">
                  <c:v>2.3749513519524083E-2</c:v>
                </c:pt>
                <c:pt idx="3">
                  <c:v>7.3909125447098725E-2</c:v>
                </c:pt>
                <c:pt idx="4">
                  <c:v>8.5339100057451031E-2</c:v>
                </c:pt>
                <c:pt idx="5">
                  <c:v>0.1228896013639986</c:v>
                </c:pt>
                <c:pt idx="6">
                  <c:v>0.19900757982912953</c:v>
                </c:pt>
                <c:pt idx="7">
                  <c:v>0.27343909264441518</c:v>
                </c:pt>
                <c:pt idx="8">
                  <c:v>9.7790683667228817E-2</c:v>
                </c:pt>
                <c:pt idx="9">
                  <c:v>6.1439009247762189E-2</c:v>
                </c:pt>
                <c:pt idx="10">
                  <c:v>2.1379658629700329E-2</c:v>
                </c:pt>
                <c:pt idx="11">
                  <c:v>1.547355399469968E-2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8A7-493A-8C29-77B0D221F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36290438533429"/>
          <c:y val="0.16806768663473454"/>
          <c:w val="0.83863465132997839"/>
          <c:h val="0.719889924418779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'M.V. CyL'!$A$22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ALOJ.'!$C$267:$K$267</c:f>
              <c:numCache>
                <c:formatCode>#,##0</c:formatCode>
                <c:ptCount val="9"/>
                <c:pt idx="0">
                  <c:v>57830</c:v>
                </c:pt>
                <c:pt idx="1">
                  <c:v>73699</c:v>
                </c:pt>
                <c:pt idx="2">
                  <c:v>75872</c:v>
                </c:pt>
                <c:pt idx="3">
                  <c:v>10813</c:v>
                </c:pt>
                <c:pt idx="4">
                  <c:v>94997</c:v>
                </c:pt>
                <c:pt idx="5">
                  <c:v>21315</c:v>
                </c:pt>
                <c:pt idx="6">
                  <c:v>48630</c:v>
                </c:pt>
                <c:pt idx="7">
                  <c:v>36366</c:v>
                </c:pt>
                <c:pt idx="8">
                  <c:v>11653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2-4BD6-9271-52C2DCD83D89}"/>
            </c:ext>
          </c:extLst>
        </c:ser>
        <c:ser>
          <c:idx val="1"/>
          <c:order val="1"/>
          <c:tx>
            <c:strRef>
              <c:f>'M.V. CyL'!$A$25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ALOJ.'!$C$270:$K$270</c:f>
              <c:numCache>
                <c:formatCode>#,##0</c:formatCode>
                <c:ptCount val="9"/>
                <c:pt idx="0">
                  <c:v>107400</c:v>
                </c:pt>
                <c:pt idx="1">
                  <c:v>142750</c:v>
                </c:pt>
                <c:pt idx="2">
                  <c:v>166926</c:v>
                </c:pt>
                <c:pt idx="3">
                  <c:v>20818</c:v>
                </c:pt>
                <c:pt idx="4">
                  <c:v>178235</c:v>
                </c:pt>
                <c:pt idx="5">
                  <c:v>42287</c:v>
                </c:pt>
                <c:pt idx="6">
                  <c:v>117585</c:v>
                </c:pt>
                <c:pt idx="7">
                  <c:v>67361</c:v>
                </c:pt>
                <c:pt idx="8">
                  <c:v>19982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C2-4BD6-9271-52C2DCD83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53920"/>
        <c:axId val="1"/>
      </c:barChart>
      <c:catAx>
        <c:axId val="6294539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539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558892207439588"/>
          <c:y val="4.4818147731533559E-2"/>
          <c:w val="0.39376438290041338"/>
          <c:h val="7.00282656975570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</a:t>
            </a:r>
          </a:p>
        </c:rich>
      </c:tx>
      <c:layout>
        <c:manualLayout>
          <c:xMode val="edge"/>
          <c:yMode val="edge"/>
          <c:x val="0.44486018482662343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83008779251153"/>
          <c:y val="0.21912350597609562"/>
          <c:w val="0.69652712998379829"/>
          <c:h val="0.60159362549800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81-4128-AE5F-DB1483BD558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A981-4128-AE5F-DB1483BD558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981-4128-AE5F-DB1483BD558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A981-4128-AE5F-DB1483BD558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981-4128-AE5F-DB1483BD558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A981-4128-AE5F-DB1483BD558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A981-4128-AE5F-DB1483BD558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A981-4128-AE5F-DB1483BD558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A981-4128-AE5F-DB1483BD558C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A981-4128-AE5F-DB1483BD558C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981-4128-AE5F-DB1483BD558C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981-4128-AE5F-DB1483BD558C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1-4128-AE5F-DB1483BD558C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1-4128-AE5F-DB1483BD558C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81-4128-AE5F-DB1483BD558C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81-4128-AE5F-DB1483BD558C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81-4128-AE5F-DB1483BD558C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81-4128-AE5F-DB1483BD558C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81-4128-AE5F-DB1483BD558C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81-4128-AE5F-DB1483BD558C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81-4128-AE5F-DB1483BD558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ALOJ.'!$C$398:$N$398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ALOJ.'!$C$407:$N$407</c:f>
              <c:numCache>
                <c:formatCode>0.00%</c:formatCode>
                <c:ptCount val="12"/>
                <c:pt idx="0">
                  <c:v>1.7115102921902707E-2</c:v>
                </c:pt>
                <c:pt idx="1">
                  <c:v>2.3312359523908362E-2</c:v>
                </c:pt>
                <c:pt idx="2">
                  <c:v>3.8739278350719254E-2</c:v>
                </c:pt>
                <c:pt idx="3">
                  <c:v>0.10989406348283844</c:v>
                </c:pt>
                <c:pt idx="4">
                  <c:v>0.15378684995522557</c:v>
                </c:pt>
                <c:pt idx="5">
                  <c:v>0.13018192456940433</c:v>
                </c:pt>
                <c:pt idx="6">
                  <c:v>9.1499973313249078E-2</c:v>
                </c:pt>
                <c:pt idx="7">
                  <c:v>0.10625675817257037</c:v>
                </c:pt>
                <c:pt idx="8">
                  <c:v>0.12492364624042983</c:v>
                </c:pt>
                <c:pt idx="9">
                  <c:v>0.1100798823410804</c:v>
                </c:pt>
                <c:pt idx="10">
                  <c:v>5.7200579596694008E-2</c:v>
                </c:pt>
                <c:pt idx="11">
                  <c:v>3.7009581531977649E-2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981-4128-AE5F-DB1483BD5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Total viajeros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171-4E91-8514-9BDD5447A25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171-4E91-8514-9BDD5447A25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171-4E91-8514-9BDD5447A25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171-4E91-8514-9BDD5447A25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171-4E91-8514-9BDD5447A25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171-4E91-8514-9BDD5447A25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171-4E91-8514-9BDD5447A259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171-4E91-8514-9BDD5447A259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171-4E91-8514-9BDD5447A259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1-4E91-8514-9BDD5447A259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1-4E91-8514-9BDD5447A259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1-4E91-8514-9BDD5447A259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1-4E91-8514-9BDD5447A259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1-4E91-8514-9BDD5447A259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1-4E91-8514-9BDD5447A259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1-4E91-8514-9BDD5447A259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71-4E91-8514-9BDD5447A259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71-4E91-8514-9BDD5447A25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24097</c:v>
              </c:pt>
              <c:pt idx="1">
                <c:v>52771</c:v>
              </c:pt>
              <c:pt idx="2">
                <c:v>55914</c:v>
              </c:pt>
              <c:pt idx="3">
                <c:v>16323</c:v>
              </c:pt>
              <c:pt idx="4">
                <c:v>71143</c:v>
              </c:pt>
              <c:pt idx="5">
                <c:v>29841</c:v>
              </c:pt>
              <c:pt idx="6">
                <c:v>15737</c:v>
              </c:pt>
              <c:pt idx="7">
                <c:v>47058</c:v>
              </c:pt>
              <c:pt idx="8">
                <c:v>18173</c:v>
              </c:pt>
            </c:numLit>
          </c:val>
          <c:extLst>
            <c:ext xmlns:c16="http://schemas.microsoft.com/office/drawing/2014/chart" uri="{C3380CC4-5D6E-409C-BE32-E72D297353CC}">
              <c16:uniqueId val="{00000012-F171-4E91-8514-9BDD5447A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21217</c:v>
              </c:pt>
              <c:pt idx="1">
                <c:v>34897</c:v>
              </c:pt>
              <c:pt idx="2">
                <c:v>41105</c:v>
              </c:pt>
              <c:pt idx="3">
                <c:v>54871</c:v>
              </c:pt>
              <c:pt idx="4">
                <c:v>50417</c:v>
              </c:pt>
              <c:pt idx="5">
                <c:v>53325</c:v>
              </c:pt>
              <c:pt idx="6">
                <c:v>60967</c:v>
              </c:pt>
              <c:pt idx="7">
                <c:v>65757</c:v>
              </c:pt>
              <c:pt idx="8">
                <c:v>59189</c:v>
              </c:pt>
              <c:pt idx="9">
                <c:v>60243</c:v>
              </c:pt>
              <c:pt idx="10">
                <c:v>38088</c:v>
              </c:pt>
              <c:pt idx="11">
                <c:v>41420</c:v>
              </c:pt>
            </c:numLit>
          </c:val>
          <c:extLst>
            <c:ext xmlns:c16="http://schemas.microsoft.com/office/drawing/2014/chart" uri="{C3380CC4-5D6E-409C-BE32-E72D297353CC}">
              <c16:uniqueId val="{00000000-438E-41DB-93D1-714EA7853FB2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35786</c:v>
              </c:pt>
              <c:pt idx="1">
                <c:v>53634</c:v>
              </c:pt>
              <c:pt idx="2">
                <c:v>64851</c:v>
              </c:pt>
              <c:pt idx="3">
                <c:v>89589</c:v>
              </c:pt>
              <c:pt idx="4">
                <c:v>79099</c:v>
              </c:pt>
              <c:pt idx="5">
                <c:v>83045</c:v>
              </c:pt>
              <c:pt idx="6">
                <c:v>96730</c:v>
              </c:pt>
              <c:pt idx="7">
                <c:v>124557</c:v>
              </c:pt>
              <c:pt idx="8">
                <c:v>89233</c:v>
              </c:pt>
              <c:pt idx="9">
                <c:v>100078</c:v>
              </c:pt>
              <c:pt idx="10">
                <c:v>60934</c:v>
              </c:pt>
              <c:pt idx="11">
                <c:v>65777</c:v>
              </c:pt>
            </c:numLit>
          </c:val>
          <c:extLst>
            <c:ext xmlns:c16="http://schemas.microsoft.com/office/drawing/2014/chart" uri="{C3380CC4-5D6E-409C-BE32-E72D297353CC}">
              <c16:uniqueId val="{00000001-438E-41DB-93D1-714EA7853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202048"/>
        <c:axId val="307202440"/>
      </c:barChart>
      <c:catAx>
        <c:axId val="30720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202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7202440"/>
        <c:scaling>
          <c:orientation val="minMax"/>
          <c:max val="15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202048"/>
        <c:crosses val="autoZero"/>
        <c:crossBetween val="between"/>
        <c:majorUnit val="3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39821429728691321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398243395882361"/>
          <c:y val="0.24701195219123506"/>
          <c:w val="0.67433686595760678"/>
          <c:h val="0.60159362549800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6F-4DB7-A164-AD0AD1FF91A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16F-4DB7-A164-AD0AD1FF91A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16F-4DB7-A164-AD0AD1FF91A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16F-4DB7-A164-AD0AD1FF91A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16F-4DB7-A164-AD0AD1FF91A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16F-4DB7-A164-AD0AD1FF91A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E16F-4DB7-A164-AD0AD1FF91A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E16F-4DB7-A164-AD0AD1FF91A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E16F-4DB7-A164-AD0AD1FF91A0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E16F-4DB7-A164-AD0AD1FF91A0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16F-4DB7-A164-AD0AD1FF91A0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16F-4DB7-A164-AD0AD1FF91A0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6F-4DB7-A164-AD0AD1FF91A0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6F-4DB7-A164-AD0AD1FF91A0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6F-4DB7-A164-AD0AD1FF91A0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6F-4DB7-A164-AD0AD1FF91A0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6F-4DB7-A164-AD0AD1FF91A0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6F-4DB7-A164-AD0AD1FF91A0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6F-4DB7-A164-AD0AD1FF91A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ALOJ.'!$C$398:$N$398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ALOJ.'!$C$408:$N$408</c:f>
              <c:numCache>
                <c:formatCode>0.00%</c:formatCode>
                <c:ptCount val="12"/>
                <c:pt idx="0">
                  <c:v>1.8584141214540537E-2</c:v>
                </c:pt>
                <c:pt idx="1">
                  <c:v>2.2379746163945731E-2</c:v>
                </c:pt>
                <c:pt idx="2">
                  <c:v>4.2348447674495707E-2</c:v>
                </c:pt>
                <c:pt idx="3">
                  <c:v>0.10678752834767848</c:v>
                </c:pt>
                <c:pt idx="4">
                  <c:v>0.14395581077675954</c:v>
                </c:pt>
                <c:pt idx="5">
                  <c:v>0.12091296102277098</c:v>
                </c:pt>
                <c:pt idx="6">
                  <c:v>0.11150617349442329</c:v>
                </c:pt>
                <c:pt idx="7">
                  <c:v>0.13413657281540523</c:v>
                </c:pt>
                <c:pt idx="8">
                  <c:v>0.10351975385594737</c:v>
                </c:pt>
                <c:pt idx="9">
                  <c:v>9.6516053737914942E-2</c:v>
                </c:pt>
                <c:pt idx="10">
                  <c:v>5.593278782011326E-2</c:v>
                </c:pt>
                <c:pt idx="11">
                  <c:v>4.3420023076004934E-2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16F-4DB7-A164-AD0AD1FF9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34309623430964E-2"/>
          <c:y val="0.17318459375080983"/>
          <c:w val="0.86087866108786615"/>
          <c:h val="0.71508477419689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'M.V. CyL'!$A$22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ALOJ.'!$C$522:$K$522</c:f>
              <c:numCache>
                <c:formatCode>#,##0</c:formatCode>
                <c:ptCount val="9"/>
                <c:pt idx="0">
                  <c:v>113279</c:v>
                </c:pt>
                <c:pt idx="1">
                  <c:v>102458</c:v>
                </c:pt>
                <c:pt idx="2">
                  <c:v>80521</c:v>
                </c:pt>
                <c:pt idx="3">
                  <c:v>15433</c:v>
                </c:pt>
                <c:pt idx="4">
                  <c:v>81280</c:v>
                </c:pt>
                <c:pt idx="5">
                  <c:v>94432</c:v>
                </c:pt>
                <c:pt idx="6">
                  <c:v>23703</c:v>
                </c:pt>
                <c:pt idx="7">
                  <c:v>50226</c:v>
                </c:pt>
                <c:pt idx="8">
                  <c:v>32774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9-45BF-ACF0-A8548956B9DF}"/>
            </c:ext>
          </c:extLst>
        </c:ser>
        <c:ser>
          <c:idx val="1"/>
          <c:order val="1"/>
          <c:tx>
            <c:strRef>
              <c:f>'M.V. CyL'!$A$25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ALOJ.'!$C$525:$K$525</c:f>
              <c:numCache>
                <c:formatCode>#,##0</c:formatCode>
                <c:ptCount val="9"/>
                <c:pt idx="0">
                  <c:v>210796</c:v>
                </c:pt>
                <c:pt idx="1">
                  <c:v>188617</c:v>
                </c:pt>
                <c:pt idx="2">
                  <c:v>172645</c:v>
                </c:pt>
                <c:pt idx="3">
                  <c:v>33055</c:v>
                </c:pt>
                <c:pt idx="4">
                  <c:v>193815</c:v>
                </c:pt>
                <c:pt idx="5">
                  <c:v>205696</c:v>
                </c:pt>
                <c:pt idx="6">
                  <c:v>59800</c:v>
                </c:pt>
                <c:pt idx="7">
                  <c:v>130442</c:v>
                </c:pt>
                <c:pt idx="8">
                  <c:v>70558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9-45BF-ACF0-A8548956B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43752"/>
        <c:axId val="1"/>
      </c:barChart>
      <c:catAx>
        <c:axId val="6294437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43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401870313805448"/>
          <c:y val="4.7485995757379648E-2"/>
          <c:w val="0.35046263536402877"/>
          <c:h val="6.983238054147340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</a:t>
            </a:r>
          </a:p>
        </c:rich>
      </c:tx>
      <c:layout>
        <c:manualLayout>
          <c:xMode val="edge"/>
          <c:yMode val="edge"/>
          <c:x val="0.44486018482662343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83008779251153"/>
          <c:y val="0.21912350597609562"/>
          <c:w val="0.69652712998379829"/>
          <c:h val="0.60159362549800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6E-484F-9E55-83DDA3A631A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6F6E-484F-9E55-83DDA3A631A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6F6E-484F-9E55-83DDA3A631A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6F6E-484F-9E55-83DDA3A631A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6F6E-484F-9E55-83DDA3A631A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6F6E-484F-9E55-83DDA3A631A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6F6E-484F-9E55-83DDA3A631A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6F6E-484F-9E55-83DDA3A631A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6F6E-484F-9E55-83DDA3A631A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6F6E-484F-9E55-83DDA3A631A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F6E-484F-9E55-83DDA3A631A1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F6E-484F-9E55-83DDA3A631A1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6E-484F-9E55-83DDA3A631A1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6E-484F-9E55-83DDA3A631A1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E-484F-9E55-83DDA3A631A1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E-484F-9E55-83DDA3A631A1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6E-484F-9E55-83DDA3A631A1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6E-484F-9E55-83DDA3A631A1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6E-484F-9E55-83DDA3A631A1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6E-484F-9E55-83DDA3A631A1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6E-484F-9E55-83DDA3A631A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ALOJ.'!$C$398:$N$398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ALOJ.'!$C$407:$N$407</c:f>
              <c:numCache>
                <c:formatCode>0.00%</c:formatCode>
                <c:ptCount val="12"/>
                <c:pt idx="0">
                  <c:v>1.7115102921902707E-2</c:v>
                </c:pt>
                <c:pt idx="1">
                  <c:v>2.3312359523908362E-2</c:v>
                </c:pt>
                <c:pt idx="2">
                  <c:v>3.8739278350719254E-2</c:v>
                </c:pt>
                <c:pt idx="3">
                  <c:v>0.10989406348283844</c:v>
                </c:pt>
                <c:pt idx="4">
                  <c:v>0.15378684995522557</c:v>
                </c:pt>
                <c:pt idx="5">
                  <c:v>0.13018192456940433</c:v>
                </c:pt>
                <c:pt idx="6">
                  <c:v>9.1499973313249078E-2</c:v>
                </c:pt>
                <c:pt idx="7">
                  <c:v>0.10625675817257037</c:v>
                </c:pt>
                <c:pt idx="8">
                  <c:v>0.12492364624042983</c:v>
                </c:pt>
                <c:pt idx="9">
                  <c:v>0.1100798823410804</c:v>
                </c:pt>
                <c:pt idx="10">
                  <c:v>5.7200579596694008E-2</c:v>
                </c:pt>
                <c:pt idx="11">
                  <c:v>3.7009581531977649E-2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F6E-484F-9E55-83DDA3A63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39821429728691321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398243395882361"/>
          <c:y val="0.24701195219123506"/>
          <c:w val="0.67433686595760678"/>
          <c:h val="0.60159362549800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CD-4E46-A6CD-DA1BC57EB99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3CD-4E46-A6CD-DA1BC57EB99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3CD-4E46-A6CD-DA1BC57EB99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3CD-4E46-A6CD-DA1BC57EB99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3CD-4E46-A6CD-DA1BC57EB99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3CD-4E46-A6CD-DA1BC57EB99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E3CD-4E46-A6CD-DA1BC57EB99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E3CD-4E46-A6CD-DA1BC57EB99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E3CD-4E46-A6CD-DA1BC57EB99C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E3CD-4E46-A6CD-DA1BC57EB99C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3CD-4E46-A6CD-DA1BC57EB99C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3CD-4E46-A6CD-DA1BC57EB99C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D-4E46-A6CD-DA1BC57EB99C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CD-4E46-A6CD-DA1BC57EB99C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CD-4E46-A6CD-DA1BC57EB99C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CD-4E46-A6CD-DA1BC57EB99C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CD-4E46-A6CD-DA1BC57EB99C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CD-4E46-A6CD-DA1BC57EB99C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CD-4E46-A6CD-DA1BC57EB99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TIPO ALOJ.'!$C$398:$N$398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'M.V. TIPO ALOJ.'!$C$408:$N$408</c:f>
              <c:numCache>
                <c:formatCode>0.00%</c:formatCode>
                <c:ptCount val="12"/>
                <c:pt idx="0">
                  <c:v>1.8584141214540537E-2</c:v>
                </c:pt>
                <c:pt idx="1">
                  <c:v>2.2379746163945731E-2</c:v>
                </c:pt>
                <c:pt idx="2">
                  <c:v>4.2348447674495707E-2</c:v>
                </c:pt>
                <c:pt idx="3">
                  <c:v>0.10678752834767848</c:v>
                </c:pt>
                <c:pt idx="4">
                  <c:v>0.14395581077675954</c:v>
                </c:pt>
                <c:pt idx="5">
                  <c:v>0.12091296102277098</c:v>
                </c:pt>
                <c:pt idx="6">
                  <c:v>0.11150617349442329</c:v>
                </c:pt>
                <c:pt idx="7">
                  <c:v>0.13413657281540523</c:v>
                </c:pt>
                <c:pt idx="8">
                  <c:v>0.10351975385594737</c:v>
                </c:pt>
                <c:pt idx="9">
                  <c:v>9.6516053737914942E-2</c:v>
                </c:pt>
                <c:pt idx="10">
                  <c:v>5.593278782011326E-2</c:v>
                </c:pt>
                <c:pt idx="11">
                  <c:v>4.3420023076004934E-2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CD-4E46-A6CD-DA1BC57EB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34309623430964E-2"/>
          <c:y val="0.17318459375080983"/>
          <c:w val="0.86087866108786615"/>
          <c:h val="0.71508477419689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'M.V. CyL'!$A$22</c:f>
              <c:strCache>
                <c:ptCount val="1"/>
                <c:pt idx="0">
                  <c:v>VIAJEROS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ALOJ.'!$C$607:$K$607</c:f>
              <c:numCache>
                <c:formatCode>#,##0</c:formatCode>
                <c:ptCount val="9"/>
                <c:pt idx="0">
                  <c:v>48439</c:v>
                </c:pt>
                <c:pt idx="1">
                  <c:v>47809</c:v>
                </c:pt>
                <c:pt idx="2">
                  <c:v>34092</c:v>
                </c:pt>
                <c:pt idx="3">
                  <c:v>10192</c:v>
                </c:pt>
                <c:pt idx="4">
                  <c:v>117810</c:v>
                </c:pt>
                <c:pt idx="5">
                  <c:v>33954</c:v>
                </c:pt>
                <c:pt idx="6">
                  <c:v>16954</c:v>
                </c:pt>
                <c:pt idx="7">
                  <c:v>28528</c:v>
                </c:pt>
                <c:pt idx="8">
                  <c:v>16638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B7-4374-BB83-484B68F2A09A}"/>
            </c:ext>
          </c:extLst>
        </c:ser>
        <c:ser>
          <c:idx val="1"/>
          <c:order val="1"/>
          <c:tx>
            <c:strRef>
              <c:f>'M.V. CyL'!$A$25</c:f>
              <c:strCache>
                <c:ptCount val="1"/>
                <c:pt idx="0">
                  <c:v>PERNOCTACIONES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'M.V. TIPO ALOJ.'!$C$610:$K$610</c:f>
              <c:numCache>
                <c:formatCode>#,##0</c:formatCode>
                <c:ptCount val="9"/>
                <c:pt idx="0">
                  <c:v>80455</c:v>
                </c:pt>
                <c:pt idx="1">
                  <c:v>102300</c:v>
                </c:pt>
                <c:pt idx="2">
                  <c:v>78455</c:v>
                </c:pt>
                <c:pt idx="3">
                  <c:v>28549</c:v>
                </c:pt>
                <c:pt idx="4">
                  <c:v>227369</c:v>
                </c:pt>
                <c:pt idx="5">
                  <c:v>86428</c:v>
                </c:pt>
                <c:pt idx="6">
                  <c:v>43443</c:v>
                </c:pt>
                <c:pt idx="7">
                  <c:v>41149</c:v>
                </c:pt>
                <c:pt idx="8">
                  <c:v>34667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B7-4374-BB83-484B68F2A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443752"/>
        <c:axId val="1"/>
      </c:barChart>
      <c:catAx>
        <c:axId val="6294437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43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401870313805448"/>
          <c:y val="4.7485995757379648E-2"/>
          <c:w val="0.35046263536402877"/>
          <c:h val="6.983238054147340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Viajeros </a:t>
            </a:r>
          </a:p>
        </c:rich>
      </c:tx>
      <c:layout>
        <c:manualLayout>
          <c:xMode val="edge"/>
          <c:yMode val="edge"/>
          <c:x val="0.46042218849422606"/>
          <c:y val="3.98404691601049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885897836993651"/>
          <c:y val="0.3147410358565737"/>
          <c:w val="0.42412505082311275"/>
          <c:h val="0.51394422310756971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BBF-4F0D-A501-79899BCA114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BBF-4F0D-A501-79899BCA114C}"/>
              </c:ext>
            </c:extLst>
          </c:dPt>
          <c:dLbls>
            <c:dLbl>
              <c:idx val="0"/>
              <c:layout>
                <c:manualLayout>
                  <c:x val="8.7322211372654945E-2"/>
                  <c:y val="-0.260299693613995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BF-4F0D-A501-79899BCA114C}"/>
                </c:ext>
              </c:extLst>
            </c:dLbl>
            <c:dLbl>
              <c:idx val="1"/>
              <c:layout>
                <c:manualLayout>
                  <c:x val="0.10967222764700585"/>
                  <c:y val="-0.1157302548336836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F-4F0D-A501-79899BCA114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812664907651715"/>
                  <c:y val="0.290836653386454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BF-4F0D-A501-79899BCA114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3825857519788922"/>
                  <c:y val="0.4382470119521912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F-4F0D-A501-79899BCA114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237467018469657"/>
                  <c:y val="0.6653386454183266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BF-4F0D-A501-79899BCA114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525065963060686"/>
                  <c:y val="0.7928286852589641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BF-4F0D-A501-79899BCA114C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5092348284960423"/>
                  <c:y val="0.836653386454183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BF-4F0D-A501-79899BCA114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7810026385224276"/>
                  <c:y val="0.7848605577689242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BF-4F0D-A501-79899BCA114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5.4089709762532981E-2"/>
                  <c:y val="0.5737051792828685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BF-4F0D-A501-79899BCA114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24142480211081793"/>
                  <c:y val="0.1992031872509960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BF-4F0D-A501-79899BCA114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PROC'!$C$17:$D$17</c:f>
              <c:strCache>
                <c:ptCount val="2"/>
                <c:pt idx="0">
                  <c:v>VIAJEROS ESPAÑOLES</c:v>
                </c:pt>
                <c:pt idx="1">
                  <c:v>VIAJEROS EXTRANJEROS</c:v>
                </c:pt>
              </c:strCache>
            </c:strRef>
          </c:cat>
          <c:val>
            <c:numRef>
              <c:f>'M.V. PROC'!$C$18:$D$18</c:f>
              <c:numCache>
                <c:formatCode>0.00%</c:formatCode>
                <c:ptCount val="2"/>
                <c:pt idx="0">
                  <c:v>0.74643518137425413</c:v>
                </c:pt>
                <c:pt idx="1">
                  <c:v>0.25356481862574581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BBF-4F0D-A501-79899BCA114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BBF-4F0D-A501-79899BCA11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BBF-4F0D-A501-79899BCA114C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PROC'!$C$17:$D$17</c:f>
              <c:strCache>
                <c:ptCount val="2"/>
                <c:pt idx="0">
                  <c:v>VIAJEROS ESPAÑOLES</c:v>
                </c:pt>
                <c:pt idx="1">
                  <c:v>VIAJEROS EXTRANJEROS</c:v>
                </c:pt>
              </c:strCache>
            </c:strRef>
          </c:cat>
          <c:val>
            <c:numRef>
              <c:f>'M.V. PROC'!$C$18:$D$18</c:f>
              <c:numCache>
                <c:formatCode>0.00%</c:formatCode>
                <c:ptCount val="2"/>
                <c:pt idx="0">
                  <c:v>0.74643518137425413</c:v>
                </c:pt>
                <c:pt idx="1">
                  <c:v>0.25356481862574581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BBF-4F0D-A501-79899BCA1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Procedencia de los viajeros españoles según el tipo de alojamiento utilizado</a:t>
            </a:r>
          </a:p>
        </c:rich>
      </c:tx>
      <c:layout>
        <c:manualLayout>
          <c:xMode val="edge"/>
          <c:yMode val="edge"/>
          <c:x val="0.25562563988012138"/>
          <c:y val="3.70370756635553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305153061515993E-2"/>
          <c:y val="0.35690353043300987"/>
          <c:w val="0.9414945631990479"/>
          <c:h val="0.5555573822777983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'M.V. PROC'!$A$143</c:f>
              <c:strCache>
                <c:ptCount val="1"/>
                <c:pt idx="0">
                  <c:v>Madrid (Comunidad de)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PROC'!$B$143:$J$143</c:f>
              <c:numCache>
                <c:formatCode>0.00%</c:formatCode>
                <c:ptCount val="9"/>
                <c:pt idx="0">
                  <c:v>0.24937970794268877</c:v>
                </c:pt>
                <c:pt idx="1">
                  <c:v>0.19638897274352318</c:v>
                </c:pt>
                <c:pt idx="2">
                  <c:v>0.18245456776599867</c:v>
                </c:pt>
                <c:pt idx="3">
                  <c:v>0.32208998582717246</c:v>
                </c:pt>
                <c:pt idx="4">
                  <c:v>0.42495917340498435</c:v>
                </c:pt>
                <c:pt idx="5">
                  <c:v>0.30251587686961312</c:v>
                </c:pt>
                <c:pt idx="6">
                  <c:v>0.48372630753558626</c:v>
                </c:pt>
                <c:pt idx="7">
                  <c:v>0.23422594900630589</c:v>
                </c:pt>
                <c:pt idx="8">
                  <c:v>0.2855936553670701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EB-482E-9FA4-3A0A808F575A}"/>
            </c:ext>
          </c:extLst>
        </c:ser>
        <c:ser>
          <c:idx val="1"/>
          <c:order val="1"/>
          <c:tx>
            <c:strRef>
              <c:f>'M.V. PROC'!$A$144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Ref>
              <c:f>'M.V. PROC'!$B$142:$J$142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PROC'!$B$144:$J$144</c:f>
              <c:numCache>
                <c:formatCode>0.00%</c:formatCode>
                <c:ptCount val="9"/>
                <c:pt idx="0">
                  <c:v>0.13735865854879459</c:v>
                </c:pt>
                <c:pt idx="1">
                  <c:v>0.2007320449348661</c:v>
                </c:pt>
                <c:pt idx="2">
                  <c:v>0.20433703705837683</c:v>
                </c:pt>
                <c:pt idx="3">
                  <c:v>0.12182451374966451</c:v>
                </c:pt>
                <c:pt idx="4">
                  <c:v>0.14557054773026812</c:v>
                </c:pt>
                <c:pt idx="5">
                  <c:v>0.23358575587657024</c:v>
                </c:pt>
                <c:pt idx="6">
                  <c:v>0.13105335303637067</c:v>
                </c:pt>
                <c:pt idx="7">
                  <c:v>0.17419104592817733</c:v>
                </c:pt>
                <c:pt idx="8">
                  <c:v>0.15185155615793725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EB-482E-9FA4-3A0A808F575A}"/>
            </c:ext>
          </c:extLst>
        </c:ser>
        <c:ser>
          <c:idx val="2"/>
          <c:order val="2"/>
          <c:tx>
            <c:strRef>
              <c:f>'M.V. PROC'!$A$145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val>
            <c:numRef>
              <c:f>'M.V. PROC'!$B$145:$J$145</c:f>
              <c:numCache>
                <c:formatCode>0.00%</c:formatCode>
                <c:ptCount val="9"/>
                <c:pt idx="0">
                  <c:v>8.9047023725192229E-2</c:v>
                </c:pt>
                <c:pt idx="1">
                  <c:v>7.9552304982403843E-2</c:v>
                </c:pt>
                <c:pt idx="2">
                  <c:v>8.5257945846629268E-2</c:v>
                </c:pt>
                <c:pt idx="3">
                  <c:v>4.6724504704279454E-2</c:v>
                </c:pt>
                <c:pt idx="4">
                  <c:v>5.111406922889989E-2</c:v>
                </c:pt>
                <c:pt idx="5">
                  <c:v>5.702875232650674E-2</c:v>
                </c:pt>
                <c:pt idx="6">
                  <c:v>4.8485377617174148E-2</c:v>
                </c:pt>
                <c:pt idx="7">
                  <c:v>0.10457743743637672</c:v>
                </c:pt>
                <c:pt idx="8">
                  <c:v>7.7637114402970747E-2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EB-482E-9FA4-3A0A808F575A}"/>
            </c:ext>
          </c:extLst>
        </c:ser>
        <c:ser>
          <c:idx val="3"/>
          <c:order val="3"/>
          <c:tx>
            <c:strRef>
              <c:f>'M.V. PROC'!$A$146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Ref>
              <c:f>'M.V. PROC'!$B$146:$J$146</c:f>
              <c:numCache>
                <c:formatCode>0.00%</c:formatCode>
                <c:ptCount val="9"/>
                <c:pt idx="0">
                  <c:v>8.2674927172659174E-2</c:v>
                </c:pt>
                <c:pt idx="1">
                  <c:v>4.8523694093552658E-2</c:v>
                </c:pt>
                <c:pt idx="2">
                  <c:v>7.8809966942836901E-2</c:v>
                </c:pt>
                <c:pt idx="3">
                  <c:v>4.377893059893672E-2</c:v>
                </c:pt>
                <c:pt idx="4">
                  <c:v>5.8103430211053235E-2</c:v>
                </c:pt>
                <c:pt idx="5">
                  <c:v>8.4370671219367185E-2</c:v>
                </c:pt>
                <c:pt idx="6">
                  <c:v>3.9872315719599295E-2</c:v>
                </c:pt>
                <c:pt idx="7">
                  <c:v>4.2781620544900624E-2</c:v>
                </c:pt>
                <c:pt idx="8">
                  <c:v>6.8758791856782422E-2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EB-482E-9FA4-3A0A808F575A}"/>
            </c:ext>
          </c:extLst>
        </c:ser>
        <c:ser>
          <c:idx val="4"/>
          <c:order val="4"/>
          <c:tx>
            <c:strRef>
              <c:f>'M.V. PROC'!$A$147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val>
            <c:numRef>
              <c:f>'M.V. PROC'!$B$147:$J$147</c:f>
              <c:numCache>
                <c:formatCode>0.00%</c:formatCode>
                <c:ptCount val="9"/>
                <c:pt idx="0">
                  <c:v>5.952320004576122E-2</c:v>
                </c:pt>
                <c:pt idx="1">
                  <c:v>5.7456852389766222E-2</c:v>
                </c:pt>
                <c:pt idx="2">
                  <c:v>7.0523841731367332E-2</c:v>
                </c:pt>
                <c:pt idx="3">
                  <c:v>0.10234450216335761</c:v>
                </c:pt>
                <c:pt idx="4">
                  <c:v>7.259919860594917E-2</c:v>
                </c:pt>
                <c:pt idx="5">
                  <c:v>8.2858969136295368E-2</c:v>
                </c:pt>
                <c:pt idx="6">
                  <c:v>6.0793334622297843E-2</c:v>
                </c:pt>
                <c:pt idx="7">
                  <c:v>5.7909120315728486E-2</c:v>
                </c:pt>
                <c:pt idx="8">
                  <c:v>6.3715617281168521E-2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EB-482E-9FA4-3A0A808F575A}"/>
            </c:ext>
          </c:extLst>
        </c:ser>
        <c:ser>
          <c:idx val="5"/>
          <c:order val="5"/>
          <c:tx>
            <c:strRef>
              <c:f>'M.V. PROC'!$A$148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val>
            <c:numRef>
              <c:f>'M.V. PROC'!$B$148:$J$148</c:f>
              <c:numCache>
                <c:formatCode>0.00%</c:formatCode>
                <c:ptCount val="9"/>
                <c:pt idx="0">
                  <c:v>6.3183464191093289E-2</c:v>
                </c:pt>
                <c:pt idx="1">
                  <c:v>8.3620823155002938E-2</c:v>
                </c:pt>
                <c:pt idx="2">
                  <c:v>8.0208813444237664E-2</c:v>
                </c:pt>
                <c:pt idx="3">
                  <c:v>2.3770669976296725E-2</c:v>
                </c:pt>
                <c:pt idx="4">
                  <c:v>4.3870168580650903E-2</c:v>
                </c:pt>
                <c:pt idx="5">
                  <c:v>3.0315453317233568E-2</c:v>
                </c:pt>
                <c:pt idx="6">
                  <c:v>4.4373859035357038E-2</c:v>
                </c:pt>
                <c:pt idx="7">
                  <c:v>6.6332344882782987E-2</c:v>
                </c:pt>
                <c:pt idx="8">
                  <c:v>5.9536767110805591E-2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EB-482E-9FA4-3A0A808F575A}"/>
            </c:ext>
          </c:extLst>
        </c:ser>
        <c:ser>
          <c:idx val="6"/>
          <c:order val="6"/>
          <c:tx>
            <c:strRef>
              <c:f>'M.V. PROC'!$A$149</c:f>
              <c:strCache>
                <c:ptCount val="1"/>
                <c:pt idx="0">
                  <c:v>Comunidad Valenciana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val>
            <c:numRef>
              <c:f>'M.V. PROC'!$B$149:$J$149</c:f>
              <c:numCache>
                <c:formatCode>0.00%</c:formatCode>
                <c:ptCount val="9"/>
                <c:pt idx="0">
                  <c:v>6.5081391980770578E-2</c:v>
                </c:pt>
                <c:pt idx="1">
                  <c:v>5.6833327608312285E-2</c:v>
                </c:pt>
                <c:pt idx="2">
                  <c:v>6.0596861597412559E-2</c:v>
                </c:pt>
                <c:pt idx="3">
                  <c:v>4.0931371685319344E-2</c:v>
                </c:pt>
                <c:pt idx="4">
                  <c:v>3.8845811177594697E-2</c:v>
                </c:pt>
                <c:pt idx="5">
                  <c:v>3.5425804156976E-2</c:v>
                </c:pt>
                <c:pt idx="6">
                  <c:v>3.527579854022473E-2</c:v>
                </c:pt>
                <c:pt idx="7">
                  <c:v>4.2653900881354553E-2</c:v>
                </c:pt>
                <c:pt idx="8">
                  <c:v>5.534889689532884E-2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EB-482E-9FA4-3A0A808F575A}"/>
            </c:ext>
          </c:extLst>
        </c:ser>
        <c:ser>
          <c:idx val="7"/>
          <c:order val="7"/>
          <c:tx>
            <c:strRef>
              <c:f>'M.V. PROC'!$A$150</c:f>
              <c:strCache>
                <c:ptCount val="1"/>
                <c:pt idx="0">
                  <c:v>Castilla - La Mancha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val>
            <c:numRef>
              <c:f>'M.V. PROC'!$B$150:$J$150</c:f>
              <c:numCache>
                <c:formatCode>0.00%</c:formatCode>
                <c:ptCount val="9"/>
                <c:pt idx="0">
                  <c:v>4.8448696134968411E-2</c:v>
                </c:pt>
                <c:pt idx="1">
                  <c:v>5.2799300197042695E-2</c:v>
                </c:pt>
                <c:pt idx="2">
                  <c:v>4.497615198520484E-2</c:v>
                </c:pt>
                <c:pt idx="3">
                  <c:v>3.9120310179434022E-2</c:v>
                </c:pt>
                <c:pt idx="4">
                  <c:v>3.4011035102226993E-2</c:v>
                </c:pt>
                <c:pt idx="5">
                  <c:v>1.8445861162849748E-2</c:v>
                </c:pt>
                <c:pt idx="6">
                  <c:v>4.2168511710259635E-2</c:v>
                </c:pt>
                <c:pt idx="7">
                  <c:v>6.5070337703314871E-2</c:v>
                </c:pt>
                <c:pt idx="8">
                  <c:v>4.5806183337676887E-2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EB-482E-9FA4-3A0A808F575A}"/>
            </c:ext>
          </c:extLst>
        </c:ser>
        <c:ser>
          <c:idx val="8"/>
          <c:order val="8"/>
          <c:tx>
            <c:strRef>
              <c:f>'M.V. PROC'!$A$151</c:f>
              <c:strCache>
                <c:ptCount val="1"/>
                <c:pt idx="0">
                  <c:v>Asturias (Principado de)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val>
            <c:numRef>
              <c:f>'M.V. PROC'!$B$151:$J$151</c:f>
              <c:numCache>
                <c:formatCode>0.00%</c:formatCode>
                <c:ptCount val="9"/>
                <c:pt idx="0">
                  <c:v>4.4330250608920353E-2</c:v>
                </c:pt>
                <c:pt idx="1">
                  <c:v>5.3661204771684873E-2</c:v>
                </c:pt>
                <c:pt idx="2">
                  <c:v>4.8992562313101243E-2</c:v>
                </c:pt>
                <c:pt idx="3">
                  <c:v>0.12630135138917825</c:v>
                </c:pt>
                <c:pt idx="4">
                  <c:v>3.202328894354052E-2</c:v>
                </c:pt>
                <c:pt idx="5">
                  <c:v>4.5148348451612828E-2</c:v>
                </c:pt>
                <c:pt idx="6">
                  <c:v>2.7372986040003083E-2</c:v>
                </c:pt>
                <c:pt idx="7">
                  <c:v>3.7317685532753234E-2</c:v>
                </c:pt>
                <c:pt idx="8">
                  <c:v>4.5753499029575755E-2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EB-482E-9FA4-3A0A808F575A}"/>
            </c:ext>
          </c:extLst>
        </c:ser>
        <c:ser>
          <c:idx val="9"/>
          <c:order val="9"/>
          <c:tx>
            <c:strRef>
              <c:f>'M.V. PROC'!$A$152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val>
            <c:numRef>
              <c:f>'M.V. PROC'!$B$152:$J$152</c:f>
              <c:numCache>
                <c:formatCode>0.00%</c:formatCode>
                <c:ptCount val="9"/>
                <c:pt idx="0">
                  <c:v>3.3242564045173201E-2</c:v>
                </c:pt>
                <c:pt idx="1">
                  <c:v>3.4685805480712449E-2</c:v>
                </c:pt>
                <c:pt idx="2">
                  <c:v>2.8090417191841258E-2</c:v>
                </c:pt>
                <c:pt idx="3">
                  <c:v>2.7742033589022774E-2</c:v>
                </c:pt>
                <c:pt idx="4">
                  <c:v>1.77258580084892E-2</c:v>
                </c:pt>
                <c:pt idx="5">
                  <c:v>3.2956457923379409E-2</c:v>
                </c:pt>
                <c:pt idx="6">
                  <c:v>2.1800867068641885E-2</c:v>
                </c:pt>
                <c:pt idx="7">
                  <c:v>2.4800668454572562E-2</c:v>
                </c:pt>
                <c:pt idx="8">
                  <c:v>2.994497269510402E-2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EB-482E-9FA4-3A0A808F575A}"/>
            </c:ext>
          </c:extLst>
        </c:ser>
        <c:ser>
          <c:idx val="10"/>
          <c:order val="10"/>
          <c:tx>
            <c:strRef>
              <c:f>'M.V. PROC'!$A$153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val>
            <c:numRef>
              <c:f>'M.V. PROC'!$B$153:$J$153</c:f>
              <c:numCache>
                <c:formatCode>0.00%</c:formatCode>
                <c:ptCount val="9"/>
                <c:pt idx="0">
                  <c:v>2.5866928972492317E-2</c:v>
                </c:pt>
                <c:pt idx="1">
                  <c:v>4.205152404829781E-2</c:v>
                </c:pt>
                <c:pt idx="2">
                  <c:v>2.0752306817067676E-2</c:v>
                </c:pt>
                <c:pt idx="3">
                  <c:v>1.6099987941714015E-2</c:v>
                </c:pt>
                <c:pt idx="4">
                  <c:v>1.7617279671513122E-2</c:v>
                </c:pt>
                <c:pt idx="5">
                  <c:v>1.162734167133684E-2</c:v>
                </c:pt>
                <c:pt idx="6">
                  <c:v>1.7461232303706126E-2</c:v>
                </c:pt>
                <c:pt idx="7">
                  <c:v>5.5988392224101811E-2</c:v>
                </c:pt>
                <c:pt idx="8">
                  <c:v>2.650343154346824E-2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EB-482E-9FA4-3A0A808F575A}"/>
            </c:ext>
          </c:extLst>
        </c:ser>
        <c:ser>
          <c:idx val="11"/>
          <c:order val="11"/>
          <c:tx>
            <c:strRef>
              <c:f>'M.V. PROC'!$A$154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val>
            <c:numRef>
              <c:f>'M.V. PROC'!$B$154:$J$154</c:f>
              <c:numCache>
                <c:formatCode>0.00%</c:formatCode>
                <c:ptCount val="9"/>
                <c:pt idx="0">
                  <c:v>2.668037563730899E-2</c:v>
                </c:pt>
                <c:pt idx="1">
                  <c:v>2.5480645551237063E-2</c:v>
                </c:pt>
                <c:pt idx="2">
                  <c:v>2.5527458445869143E-2</c:v>
                </c:pt>
                <c:pt idx="3">
                  <c:v>2.6166433790460315E-2</c:v>
                </c:pt>
                <c:pt idx="4">
                  <c:v>1.4691917842640892E-2</c:v>
                </c:pt>
                <c:pt idx="5">
                  <c:v>1.6005201989245221E-2</c:v>
                </c:pt>
                <c:pt idx="6">
                  <c:v>1.4711250090122393E-2</c:v>
                </c:pt>
                <c:pt idx="7">
                  <c:v>2.2106486094111845E-2</c:v>
                </c:pt>
                <c:pt idx="8">
                  <c:v>2.3465058782928816E-2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EB-482E-9FA4-3A0A808F575A}"/>
            </c:ext>
          </c:extLst>
        </c:ser>
        <c:ser>
          <c:idx val="12"/>
          <c:order val="12"/>
          <c:tx>
            <c:strRef>
              <c:f>'M.V. PROC'!$A$155</c:f>
              <c:strCache>
                <c:ptCount val="1"/>
                <c:pt idx="0">
                  <c:v>Navarra (Comunidad Foral de)</c:v>
                </c:pt>
              </c:strCache>
            </c:strRef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val>
            <c:numRef>
              <c:f>'M.V. PROC'!$B$155:$J$155</c:f>
              <c:numCache>
                <c:formatCode>0.00%</c:formatCode>
                <c:ptCount val="9"/>
                <c:pt idx="0">
                  <c:v>1.9120995700104108E-2</c:v>
                </c:pt>
                <c:pt idx="1">
                  <c:v>1.9197656687885707E-2</c:v>
                </c:pt>
                <c:pt idx="2">
                  <c:v>2.0673419465748785E-2</c:v>
                </c:pt>
                <c:pt idx="3">
                  <c:v>2.4063321420751498E-2</c:v>
                </c:pt>
                <c:pt idx="4">
                  <c:v>1.3331474920427026E-2</c:v>
                </c:pt>
                <c:pt idx="5">
                  <c:v>1.267555148150332E-2</c:v>
                </c:pt>
                <c:pt idx="6">
                  <c:v>9.5094981515766001E-3</c:v>
                </c:pt>
                <c:pt idx="7">
                  <c:v>1.8271274454922281E-2</c:v>
                </c:pt>
                <c:pt idx="8">
                  <c:v>1.7609740809080659E-2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0EB-482E-9FA4-3A0A808F575A}"/>
            </c:ext>
          </c:extLst>
        </c:ser>
        <c:ser>
          <c:idx val="13"/>
          <c:order val="13"/>
          <c:tx>
            <c:strRef>
              <c:f>'M.V. PROC'!$A$156</c:f>
              <c:strCache>
                <c:ptCount val="1"/>
                <c:pt idx="0">
                  <c:v>Murcia (Región de)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invertIfNegative val="0"/>
          <c:val>
            <c:numRef>
              <c:f>'M.V. PROC'!$B$156:$J$156</c:f>
              <c:numCache>
                <c:formatCode>0.00%</c:formatCode>
                <c:ptCount val="9"/>
                <c:pt idx="0">
                  <c:v>1.7635741818107967E-2</c:v>
                </c:pt>
                <c:pt idx="1">
                  <c:v>1.5500434223942532E-2</c:v>
                </c:pt>
                <c:pt idx="2">
                  <c:v>1.4025157722131892E-2</c:v>
                </c:pt>
                <c:pt idx="3">
                  <c:v>1.1359298553180585E-2</c:v>
                </c:pt>
                <c:pt idx="4">
                  <c:v>1.2656172067790553E-2</c:v>
                </c:pt>
                <c:pt idx="5">
                  <c:v>7.2710543537429151E-3</c:v>
                </c:pt>
                <c:pt idx="6">
                  <c:v>7.8975261786774012E-3</c:v>
                </c:pt>
                <c:pt idx="7">
                  <c:v>1.7524610889099641E-2</c:v>
                </c:pt>
                <c:pt idx="8">
                  <c:v>1.5283413667564324E-2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EB-482E-9FA4-3A0A808F575A}"/>
            </c:ext>
          </c:extLst>
        </c:ser>
        <c:ser>
          <c:idx val="14"/>
          <c:order val="14"/>
          <c:tx>
            <c:strRef>
              <c:f>'M.V. PROC'!$A$157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val>
            <c:numRef>
              <c:f>'M.V. PROC'!$B$157:$J$157</c:f>
              <c:numCache>
                <c:formatCode>0.00%</c:formatCode>
                <c:ptCount val="9"/>
                <c:pt idx="0">
                  <c:v>1.3963977147736237E-2</c:v>
                </c:pt>
                <c:pt idx="1">
                  <c:v>1.0719390872025818E-2</c:v>
                </c:pt>
                <c:pt idx="2">
                  <c:v>1.4255898937723869E-2</c:v>
                </c:pt>
                <c:pt idx="3">
                  <c:v>8.1488643593387849E-3</c:v>
                </c:pt>
                <c:pt idx="4">
                  <c:v>7.8765147736694352E-3</c:v>
                </c:pt>
                <c:pt idx="5">
                  <c:v>8.0893271163604823E-3</c:v>
                </c:pt>
                <c:pt idx="6">
                  <c:v>6.856691702856221E-3</c:v>
                </c:pt>
                <c:pt idx="7">
                  <c:v>1.453436356514254E-2</c:v>
                </c:pt>
                <c:pt idx="8">
                  <c:v>1.1810762869178256E-2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EB-482E-9FA4-3A0A808F575A}"/>
            </c:ext>
          </c:extLst>
        </c:ser>
        <c:ser>
          <c:idx val="15"/>
          <c:order val="15"/>
          <c:tx>
            <c:strRef>
              <c:f>'M.V. PROC'!$A$158</c:f>
              <c:strCache>
                <c:ptCount val="1"/>
                <c:pt idx="0">
                  <c:v>Rioja (La)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val>
            <c:numRef>
              <c:f>'M.V. PROC'!$B$158:$J$158</c:f>
              <c:numCache>
                <c:formatCode>0.00%</c:formatCode>
                <c:ptCount val="9"/>
                <c:pt idx="0">
                  <c:v>1.1460226910295879E-2</c:v>
                </c:pt>
                <c:pt idx="1">
                  <c:v>1.1298382349891865E-2</c:v>
                </c:pt>
                <c:pt idx="2">
                  <c:v>9.4051565499021893E-3</c:v>
                </c:pt>
                <c:pt idx="3">
                  <c:v>1.5623447859566965E-2</c:v>
                </c:pt>
                <c:pt idx="4">
                  <c:v>7.435611114246613E-3</c:v>
                </c:pt>
                <c:pt idx="5">
                  <c:v>1.3978981436672869E-2</c:v>
                </c:pt>
                <c:pt idx="6">
                  <c:v>4.8473115687357434E-3</c:v>
                </c:pt>
                <c:pt idx="7">
                  <c:v>8.3362674082132163E-3</c:v>
                </c:pt>
                <c:pt idx="8">
                  <c:v>1.0532736628951848E-2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EB-482E-9FA4-3A0A808F575A}"/>
            </c:ext>
          </c:extLst>
        </c:ser>
        <c:ser>
          <c:idx val="16"/>
          <c:order val="16"/>
          <c:tx>
            <c:strRef>
              <c:f>'M.V. PROC'!$A$159</c:f>
              <c:strCache>
                <c:ptCount val="1"/>
                <c:pt idx="0">
                  <c:v>Baleares (Islas)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invertIfNegative val="0"/>
          <c:val>
            <c:numRef>
              <c:f>'M.V. PROC'!$B$159:$J$159</c:f>
              <c:numCache>
                <c:formatCode>0.00%</c:formatCode>
                <c:ptCount val="9"/>
                <c:pt idx="0">
                  <c:v>1.0804579875563988E-2</c:v>
                </c:pt>
                <c:pt idx="1">
                  <c:v>7.4639935102897284E-3</c:v>
                </c:pt>
                <c:pt idx="2">
                  <c:v>7.6003664621516493E-3</c:v>
                </c:pt>
                <c:pt idx="3">
                  <c:v>3.2415629872717716E-3</c:v>
                </c:pt>
                <c:pt idx="4">
                  <c:v>6.5292867959330352E-3</c:v>
                </c:pt>
                <c:pt idx="5">
                  <c:v>7.0935393187236996E-3</c:v>
                </c:pt>
                <c:pt idx="6">
                  <c:v>3.2400117583949095E-3</c:v>
                </c:pt>
                <c:pt idx="7">
                  <c:v>8.1292825877766137E-3</c:v>
                </c:pt>
                <c:pt idx="8">
                  <c:v>8.6581837446037518E-3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0EB-482E-9FA4-3A0A808F575A}"/>
            </c:ext>
          </c:extLst>
        </c:ser>
        <c:ser>
          <c:idx val="17"/>
          <c:order val="17"/>
          <c:tx>
            <c:strRef>
              <c:f>'M.V. PROC'!$A$160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Ref>
              <c:f>'M.V. PROC'!$B$160:$J$160</c:f>
              <c:numCache>
                <c:formatCode>0.00%</c:formatCode>
                <c:ptCount val="9"/>
                <c:pt idx="0">
                  <c:v>1.2630954152638126E-3</c:v>
                </c:pt>
                <c:pt idx="1">
                  <c:v>2.1743197553276412E-3</c:v>
                </c:pt>
                <c:pt idx="2">
                  <c:v>1.6640919997128673E-3</c:v>
                </c:pt>
                <c:pt idx="3">
                  <c:v>4.1553533504689146E-4</c:v>
                </c:pt>
                <c:pt idx="4">
                  <c:v>1.7155106369805864E-4</c:v>
                </c:pt>
                <c:pt idx="5">
                  <c:v>3.9231513674643141E-4</c:v>
                </c:pt>
                <c:pt idx="6">
                  <c:v>4.4341002900239612E-4</c:v>
                </c:pt>
                <c:pt idx="7">
                  <c:v>3.0834381151669476E-3</c:v>
                </c:pt>
                <c:pt idx="8">
                  <c:v>1.1954649954607169E-3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EB-482E-9FA4-3A0A808F575A}"/>
            </c:ext>
          </c:extLst>
        </c:ser>
        <c:ser>
          <c:idx val="18"/>
          <c:order val="18"/>
          <c:tx>
            <c:strRef>
              <c:f>'M.V. PROC'!$A$161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val>
            <c:numRef>
              <c:f>'M.V. PROC'!$B$161:$J$161</c:f>
              <c:numCache>
                <c:formatCode>0.00%</c:formatCode>
                <c:ptCount val="9"/>
                <c:pt idx="0">
                  <c:v>9.3419412710486023E-4</c:v>
                </c:pt>
                <c:pt idx="1">
                  <c:v>1.8593226442346572E-3</c:v>
                </c:pt>
                <c:pt idx="2">
                  <c:v>1.8479777226852994E-3</c:v>
                </c:pt>
                <c:pt idx="3">
                  <c:v>2.5337389000739828E-4</c:v>
                </c:pt>
                <c:pt idx="4">
                  <c:v>8.6761075642426458E-4</c:v>
                </c:pt>
                <c:pt idx="5">
                  <c:v>2.1473705526409739E-4</c:v>
                </c:pt>
                <c:pt idx="6">
                  <c:v>1.1035729141382105E-4</c:v>
                </c:pt>
                <c:pt idx="7">
                  <c:v>2.1657739751978493E-3</c:v>
                </c:pt>
                <c:pt idx="8">
                  <c:v>9.9415282434315634E-4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0EB-482E-9FA4-3A0A808F5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9390944"/>
        <c:axId val="1"/>
      </c:barChart>
      <c:catAx>
        <c:axId val="62939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90944"/>
        <c:crosses val="autoZero"/>
        <c:crossBetween val="between"/>
        <c:majorUnit val="0.2"/>
        <c:minorUnit val="0.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112527477639881E-2"/>
          <c:y val="0.12741267473724371"/>
          <c:w val="0.97099952313937121"/>
          <c:h val="0.183138506365118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Procedencia de los viajeros extranjeros según el tipo de alojamiento utilizado</a:t>
            </a:r>
          </a:p>
        </c:rich>
      </c:tx>
      <c:layout>
        <c:manualLayout>
          <c:xMode val="edge"/>
          <c:yMode val="edge"/>
          <c:x val="0.23381293458778238"/>
          <c:y val="3.30330832539737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58992805755396E-2"/>
          <c:y val="0.28828913373080228"/>
          <c:w val="0.93974820143884896"/>
          <c:h val="0.531533090316166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'M.V. PROC'!$A$208</c:f>
              <c:strCache>
                <c:ptCount val="1"/>
                <c:pt idx="0">
                  <c:v>Francia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PROC'!$B$208:$J$208</c:f>
              <c:numCache>
                <c:formatCode>0.00%</c:formatCode>
                <c:ptCount val="9"/>
                <c:pt idx="0">
                  <c:v>0.16909499659043686</c:v>
                </c:pt>
                <c:pt idx="1">
                  <c:v>0.17608830916278417</c:v>
                </c:pt>
                <c:pt idx="2">
                  <c:v>0.1774215510892036</c:v>
                </c:pt>
                <c:pt idx="3">
                  <c:v>0.21735065174752394</c:v>
                </c:pt>
                <c:pt idx="4">
                  <c:v>0.17247872059791855</c:v>
                </c:pt>
                <c:pt idx="5">
                  <c:v>0.15287566683416928</c:v>
                </c:pt>
                <c:pt idx="6">
                  <c:v>0.19430339921515749</c:v>
                </c:pt>
                <c:pt idx="7">
                  <c:v>0.12076677998953381</c:v>
                </c:pt>
                <c:pt idx="8">
                  <c:v>0.1711896005659681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A-4290-8658-1D09D21A1492}"/>
            </c:ext>
          </c:extLst>
        </c:ser>
        <c:ser>
          <c:idx val="1"/>
          <c:order val="1"/>
          <c:tx>
            <c:strRef>
              <c:f>'M.V. PROC'!$A$209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PROC'!$B$209:$J$209</c:f>
              <c:numCache>
                <c:formatCode>0.00%</c:formatCode>
                <c:ptCount val="9"/>
                <c:pt idx="0">
                  <c:v>0.14286487291512548</c:v>
                </c:pt>
                <c:pt idx="1">
                  <c:v>0.14205677294121744</c:v>
                </c:pt>
                <c:pt idx="2">
                  <c:v>0.10373890909471789</c:v>
                </c:pt>
                <c:pt idx="3">
                  <c:v>7.303632635471792E-2</c:v>
                </c:pt>
                <c:pt idx="4">
                  <c:v>8.5494177129540438E-2</c:v>
                </c:pt>
                <c:pt idx="5">
                  <c:v>3.7055829660779568E-2</c:v>
                </c:pt>
                <c:pt idx="6">
                  <c:v>0.1327509842710802</c:v>
                </c:pt>
                <c:pt idx="7">
                  <c:v>0.17807571953523138</c:v>
                </c:pt>
                <c:pt idx="8">
                  <c:v>0.12312127711087215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A-4290-8658-1D09D21A1492}"/>
            </c:ext>
          </c:extLst>
        </c:ser>
        <c:ser>
          <c:idx val="2"/>
          <c:order val="2"/>
          <c:tx>
            <c:strRef>
              <c:f>'M.V. PROC'!$A$210</c:f>
              <c:strCache>
                <c:ptCount val="1"/>
                <c:pt idx="0">
                  <c:v>Reino Unido</c:v>
                </c:pt>
              </c:strCache>
            </c:strRef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PROC'!$B$210:$J$210</c:f>
              <c:numCache>
                <c:formatCode>0.00%</c:formatCode>
                <c:ptCount val="9"/>
                <c:pt idx="0">
                  <c:v>0.10051566950137315</c:v>
                </c:pt>
                <c:pt idx="1">
                  <c:v>6.324086850337296E-2</c:v>
                </c:pt>
                <c:pt idx="2">
                  <c:v>6.0241318366026669E-2</c:v>
                </c:pt>
                <c:pt idx="3">
                  <c:v>0.15147974458607411</c:v>
                </c:pt>
                <c:pt idx="4">
                  <c:v>0.13108884448629751</c:v>
                </c:pt>
                <c:pt idx="5">
                  <c:v>4.6397429190770313E-2</c:v>
                </c:pt>
                <c:pt idx="6">
                  <c:v>9.8945642986092333E-2</c:v>
                </c:pt>
                <c:pt idx="7">
                  <c:v>4.0892254036908368E-2</c:v>
                </c:pt>
                <c:pt idx="8">
                  <c:v>9.425742829598549E-2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A-4290-8658-1D09D21A1492}"/>
            </c:ext>
          </c:extLst>
        </c:ser>
        <c:ser>
          <c:idx val="3"/>
          <c:order val="3"/>
          <c:tx>
            <c:strRef>
              <c:f>'M.V. PROC'!$A$211</c:f>
              <c:strCache>
                <c:ptCount val="1"/>
                <c:pt idx="0">
                  <c:v>Resto de Europa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PROC'!$B$211:$J$211</c:f>
              <c:numCache>
                <c:formatCode>0.00%</c:formatCode>
                <c:ptCount val="9"/>
                <c:pt idx="0">
                  <c:v>8.6952005402546648E-2</c:v>
                </c:pt>
                <c:pt idx="1">
                  <c:v>0.12396324932586616</c:v>
                </c:pt>
                <c:pt idx="2">
                  <c:v>0.11418154557764384</c:v>
                </c:pt>
                <c:pt idx="3">
                  <c:v>6.7716711332147031E-2</c:v>
                </c:pt>
                <c:pt idx="4">
                  <c:v>8.8471196249549675E-2</c:v>
                </c:pt>
                <c:pt idx="5">
                  <c:v>9.0377392451096605E-2</c:v>
                </c:pt>
                <c:pt idx="6">
                  <c:v>0.11641247583461926</c:v>
                </c:pt>
                <c:pt idx="7">
                  <c:v>0.12397302014289865</c:v>
                </c:pt>
                <c:pt idx="8">
                  <c:v>9.2129905591198366E-2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A-4290-8658-1D09D21A1492}"/>
            </c:ext>
          </c:extLst>
        </c:ser>
        <c:ser>
          <c:idx val="4"/>
          <c:order val="4"/>
          <c:tx>
            <c:strRef>
              <c:f>'M.V. PROC'!$A$212</c:f>
              <c:strCache>
                <c:ptCount val="1"/>
                <c:pt idx="0">
                  <c:v>Benelux (Bélgica, Holanda y Luxemburgo)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PROC'!$B$212:$J$212</c:f>
              <c:numCache>
                <c:formatCode>0.00%</c:formatCode>
                <c:ptCount val="9"/>
                <c:pt idx="0">
                  <c:v>7.7169641974468531E-2</c:v>
                </c:pt>
                <c:pt idx="1">
                  <c:v>7.9051083685030846E-2</c:v>
                </c:pt>
                <c:pt idx="2">
                  <c:v>6.8186247744521755E-2</c:v>
                </c:pt>
                <c:pt idx="3">
                  <c:v>0.26278977100299983</c:v>
                </c:pt>
                <c:pt idx="4">
                  <c:v>9.6649906342626477E-2</c:v>
                </c:pt>
                <c:pt idx="5">
                  <c:v>3.9534074094183747E-2</c:v>
                </c:pt>
                <c:pt idx="6">
                  <c:v>7.7867180499293434E-2</c:v>
                </c:pt>
                <c:pt idx="7">
                  <c:v>5.7505010763747449E-2</c:v>
                </c:pt>
                <c:pt idx="8">
                  <c:v>8.7145151522659448E-2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AA-4290-8658-1D09D21A1492}"/>
            </c:ext>
          </c:extLst>
        </c:ser>
        <c:ser>
          <c:idx val="5"/>
          <c:order val="5"/>
          <c:tx>
            <c:strRef>
              <c:f>'M.V. PROC'!$A$221</c:f>
              <c:strCache>
                <c:ptCount val="1"/>
                <c:pt idx="0">
                  <c:v>Méjico</c:v>
                </c:pt>
              </c:strCache>
            </c:strRef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PROC'!$B$221:$J$221</c:f>
              <c:numCache>
                <c:formatCode>0.00%</c:formatCode>
                <c:ptCount val="9"/>
                <c:pt idx="0">
                  <c:v>2.190382577798991E-2</c:v>
                </c:pt>
                <c:pt idx="1">
                  <c:v>1.4189432292288962E-2</c:v>
                </c:pt>
                <c:pt idx="2">
                  <c:v>1.3898640899666824E-2</c:v>
                </c:pt>
                <c:pt idx="3">
                  <c:v>2.5378927606179866E-5</c:v>
                </c:pt>
                <c:pt idx="4">
                  <c:v>2.0256493218543212E-2</c:v>
                </c:pt>
                <c:pt idx="5">
                  <c:v>9.209071497109457E-3</c:v>
                </c:pt>
                <c:pt idx="6">
                  <c:v>1.2592870673973878E-2</c:v>
                </c:pt>
                <c:pt idx="7">
                  <c:v>2.4747835870538196E-2</c:v>
                </c:pt>
                <c:pt idx="8">
                  <c:v>1.7789582998565059E-2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A-4290-8658-1D09D21A1492}"/>
            </c:ext>
          </c:extLst>
        </c:ser>
        <c:ser>
          <c:idx val="6"/>
          <c:order val="6"/>
          <c:tx>
            <c:strRef>
              <c:f>'M.V. PROC'!$A$213</c:f>
              <c:strCache>
                <c:ptCount val="1"/>
                <c:pt idx="0">
                  <c:v>EEUU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PROC'!$B$213:$J$213</c:f>
              <c:numCache>
                <c:formatCode>0.00%</c:formatCode>
                <c:ptCount val="9"/>
                <c:pt idx="0">
                  <c:v>8.3927074177829089E-2</c:v>
                </c:pt>
                <c:pt idx="1">
                  <c:v>5.8443704090518266E-2</c:v>
                </c:pt>
                <c:pt idx="2">
                  <c:v>8.8074261322165504E-2</c:v>
                </c:pt>
                <c:pt idx="3">
                  <c:v>1.1090426708746524E-2</c:v>
                </c:pt>
                <c:pt idx="4">
                  <c:v>0.10018631044248977</c:v>
                </c:pt>
                <c:pt idx="5">
                  <c:v>0.12394402004892416</c:v>
                </c:pt>
                <c:pt idx="6">
                  <c:v>9.0270576603669689E-2</c:v>
                </c:pt>
                <c:pt idx="7">
                  <c:v>6.352242286600715E-2</c:v>
                </c:pt>
                <c:pt idx="8">
                  <c:v>8.127665357788183E-2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AA-4290-8658-1D09D21A1492}"/>
            </c:ext>
          </c:extLst>
        </c:ser>
        <c:ser>
          <c:idx val="7"/>
          <c:order val="7"/>
          <c:tx>
            <c:strRef>
              <c:f>'M.V. PROC'!$A$214</c:f>
              <c:strCache>
                <c:ptCount val="1"/>
                <c:pt idx="0">
                  <c:v>Alemania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PROC'!$B$214:$J$214</c:f>
              <c:numCache>
                <c:formatCode>0.00%</c:formatCode>
                <c:ptCount val="9"/>
                <c:pt idx="0">
                  <c:v>6.3239082313419376E-2</c:v>
                </c:pt>
                <c:pt idx="1">
                  <c:v>6.2730171981914509E-2</c:v>
                </c:pt>
                <c:pt idx="2">
                  <c:v>6.7671068144150359E-2</c:v>
                </c:pt>
                <c:pt idx="3">
                  <c:v>0.16470917090656589</c:v>
                </c:pt>
                <c:pt idx="4">
                  <c:v>7.1642774784252836E-2</c:v>
                </c:pt>
                <c:pt idx="5">
                  <c:v>9.1266077927540032E-2</c:v>
                </c:pt>
                <c:pt idx="6">
                  <c:v>5.7897438274418553E-2</c:v>
                </c:pt>
                <c:pt idx="7">
                  <c:v>3.1334062126949606E-2</c:v>
                </c:pt>
                <c:pt idx="8">
                  <c:v>7.2829326057213609E-2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8AA-4290-8658-1D09D21A1492}"/>
            </c:ext>
          </c:extLst>
        </c:ser>
        <c:ser>
          <c:idx val="8"/>
          <c:order val="8"/>
          <c:tx>
            <c:strRef>
              <c:f>'M.V. PROC'!$A$222</c:f>
              <c:strCache>
                <c:ptCount val="1"/>
                <c:pt idx="0">
                  <c:v>Canadá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PROC'!$B$222:$J$222</c:f>
              <c:numCache>
                <c:formatCode>0.00%</c:formatCode>
                <c:ptCount val="9"/>
                <c:pt idx="0">
                  <c:v>1.3858822877638359E-2</c:v>
                </c:pt>
                <c:pt idx="1">
                  <c:v>1.4722271683803743E-2</c:v>
                </c:pt>
                <c:pt idx="2">
                  <c:v>1.8411153349843754E-2</c:v>
                </c:pt>
                <c:pt idx="3">
                  <c:v>2.3651604062284669E-3</c:v>
                </c:pt>
                <c:pt idx="4">
                  <c:v>1.187579594148456E-2</c:v>
                </c:pt>
                <c:pt idx="5">
                  <c:v>3.6742201917514747E-2</c:v>
                </c:pt>
                <c:pt idx="6">
                  <c:v>4.1710511234404083E-3</c:v>
                </c:pt>
                <c:pt idx="7">
                  <c:v>1.5173531877985733E-2</c:v>
                </c:pt>
                <c:pt idx="8">
                  <c:v>1.5171651845643085E-2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AA-4290-8658-1D09D21A1492}"/>
            </c:ext>
          </c:extLst>
        </c:ser>
        <c:ser>
          <c:idx val="9"/>
          <c:order val="9"/>
          <c:tx>
            <c:strRef>
              <c:f>'M.V. PROC'!$A$215</c:f>
              <c:strCache>
                <c:ptCount val="1"/>
                <c:pt idx="0">
                  <c:v>Resto del mundo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PROC'!$B$215:$J$215</c:f>
              <c:numCache>
                <c:formatCode>0.00%</c:formatCode>
                <c:ptCount val="9"/>
                <c:pt idx="0">
                  <c:v>5.8533161914886021E-2</c:v>
                </c:pt>
                <c:pt idx="1">
                  <c:v>7.4642801600775063E-2</c:v>
                </c:pt>
                <c:pt idx="2">
                  <c:v>7.5885684259547073E-2</c:v>
                </c:pt>
                <c:pt idx="3">
                  <c:v>1.0686938438503784E-2</c:v>
                </c:pt>
                <c:pt idx="4">
                  <c:v>0.1205367270677216</c:v>
                </c:pt>
                <c:pt idx="5">
                  <c:v>8.990999521804191E-2</c:v>
                </c:pt>
                <c:pt idx="6">
                  <c:v>9.9860184865443222E-2</c:v>
                </c:pt>
                <c:pt idx="7">
                  <c:v>0.11706295120879184</c:v>
                </c:pt>
                <c:pt idx="8">
                  <c:v>6.7421305493549522E-2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8AA-4290-8658-1D09D21A1492}"/>
            </c:ext>
          </c:extLst>
        </c:ser>
        <c:ser>
          <c:idx val="10"/>
          <c:order val="10"/>
          <c:tx>
            <c:strRef>
              <c:f>'M.V. PROC'!$A$216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'M.V. PROC'!$B$207:$J$207</c:f>
              <c:strCache>
                <c:ptCount val="9"/>
                <c:pt idx="0">
                  <c:v>HOTELES</c:v>
                </c:pt>
                <c:pt idx="1">
                  <c:v>HOSTALES</c:v>
                </c:pt>
                <c:pt idx="2">
                  <c:v>PENSIONES</c:v>
                </c:pt>
                <c:pt idx="3">
                  <c:v>CAMPINGS</c:v>
                </c:pt>
                <c:pt idx="4">
                  <c:v>ALBERGUES</c:v>
                </c:pt>
                <c:pt idx="5">
                  <c:v>ALOJ. TURISMO RURAL</c:v>
                </c:pt>
                <c:pt idx="6">
                  <c:v>VIVIENDAS</c:v>
                </c:pt>
                <c:pt idx="7">
                  <c:v>APARTAMENTOS</c:v>
                </c:pt>
                <c:pt idx="8">
                  <c:v>TOTAL ALOJAMIENTOS</c:v>
                </c:pt>
              </c:strCache>
            </c:strRef>
          </c:cat>
          <c:val>
            <c:numRef>
              <c:f>'M.V. PROC'!$B$216:$J$216</c:f>
              <c:numCache>
                <c:formatCode>0.00%</c:formatCode>
                <c:ptCount val="9"/>
                <c:pt idx="0">
                  <c:v>5.1295831636525513E-2</c:v>
                </c:pt>
                <c:pt idx="1">
                  <c:v>4.742090377685159E-2</c:v>
                </c:pt>
                <c:pt idx="2">
                  <c:v>5.8888587787063122E-2</c:v>
                </c:pt>
                <c:pt idx="3">
                  <c:v>2.820534174978534E-2</c:v>
                </c:pt>
                <c:pt idx="4">
                  <c:v>2.5955459417311571E-2</c:v>
                </c:pt>
                <c:pt idx="5">
                  <c:v>0.10075113085377294</c:v>
                </c:pt>
                <c:pt idx="6">
                  <c:v>3.9608942754974369E-2</c:v>
                </c:pt>
                <c:pt idx="7">
                  <c:v>3.546755080918601E-2</c:v>
                </c:pt>
                <c:pt idx="8">
                  <c:v>5.2162746101125368E-2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AA-4290-8658-1D09D21A1492}"/>
            </c:ext>
          </c:extLst>
        </c:ser>
        <c:ser>
          <c:idx val="12"/>
          <c:order val="11"/>
          <c:tx>
            <c:strRef>
              <c:f>'M.V. PROC'!$A$217</c:f>
              <c:strCache>
                <c:ptCount val="1"/>
                <c:pt idx="0">
                  <c:v>Resto de América</c:v>
                </c:pt>
              </c:strCache>
            </c:strRef>
          </c:tx>
          <c:spPr>
            <a:solidFill>
              <a:srgbClr val="800080"/>
            </a:solidFill>
            <a:ln w="25400">
              <a:noFill/>
            </a:ln>
          </c:spPr>
          <c:invertIfNegative val="0"/>
          <c:val>
            <c:numRef>
              <c:f>'M.V. PROC'!$B$217:$J$217</c:f>
              <c:numCache>
                <c:formatCode>0.00%</c:formatCode>
                <c:ptCount val="9"/>
                <c:pt idx="0">
                  <c:v>4.9875186886057389E-2</c:v>
                </c:pt>
                <c:pt idx="1">
                  <c:v>8.421597972791306E-2</c:v>
                </c:pt>
                <c:pt idx="2">
                  <c:v>8.3403964251133264E-2</c:v>
                </c:pt>
                <c:pt idx="3">
                  <c:v>8.1823305855762869E-3</c:v>
                </c:pt>
                <c:pt idx="4">
                  <c:v>4.0585371106964106E-2</c:v>
                </c:pt>
                <c:pt idx="5">
                  <c:v>3.0799681624282337E-2</c:v>
                </c:pt>
                <c:pt idx="6">
                  <c:v>3.6568092857918934E-2</c:v>
                </c:pt>
                <c:pt idx="7">
                  <c:v>0.11961545098994759</c:v>
                </c:pt>
                <c:pt idx="8">
                  <c:v>4.970978005446422E-2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8AA-4290-8658-1D09D21A1492}"/>
            </c:ext>
          </c:extLst>
        </c:ser>
        <c:ser>
          <c:idx val="11"/>
          <c:order val="12"/>
          <c:tx>
            <c:strRef>
              <c:f>'M.V. PROC'!$A$218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00FFFF"/>
            </a:solidFill>
            <a:ln w="25400">
              <a:noFill/>
            </a:ln>
          </c:spPr>
          <c:invertIfNegative val="0"/>
          <c:val>
            <c:numRef>
              <c:f>'M.V. PROC'!$B$218:$J$218</c:f>
              <c:numCache>
                <c:formatCode>0.00%</c:formatCode>
                <c:ptCount val="9"/>
                <c:pt idx="0">
                  <c:v>3.5266321273922437E-2</c:v>
                </c:pt>
                <c:pt idx="1">
                  <c:v>1.3210129183519215E-2</c:v>
                </c:pt>
                <c:pt idx="2">
                  <c:v>2.1647467942751894E-2</c:v>
                </c:pt>
                <c:pt idx="3">
                  <c:v>3.9198734504760702E-4</c:v>
                </c:pt>
                <c:pt idx="4">
                  <c:v>1.229034077710448E-2</c:v>
                </c:pt>
                <c:pt idx="5">
                  <c:v>2.2407422579906435E-2</c:v>
                </c:pt>
                <c:pt idx="6">
                  <c:v>1.5676466298311455E-2</c:v>
                </c:pt>
                <c:pt idx="7">
                  <c:v>1.9136646018423274E-2</c:v>
                </c:pt>
                <c:pt idx="8">
                  <c:v>2.6506778881170232E-2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8AA-4290-8658-1D09D21A1492}"/>
            </c:ext>
          </c:extLst>
        </c:ser>
        <c:ser>
          <c:idx val="13"/>
          <c:order val="13"/>
          <c:tx>
            <c:strRef>
              <c:f>'M.V. PROC'!$A$219</c:f>
              <c:strCache>
                <c:ptCount val="1"/>
                <c:pt idx="0">
                  <c:v>Corea del Sur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invertIfNegative val="0"/>
          <c:val>
            <c:numRef>
              <c:f>'M.V. PROC'!$B$219:$J$219</c:f>
              <c:numCache>
                <c:formatCode>0.00%</c:formatCode>
                <c:ptCount val="9"/>
                <c:pt idx="0">
                  <c:v>1.6177770347602406E-2</c:v>
                </c:pt>
                <c:pt idx="1">
                  <c:v>1.3998851323902045E-2</c:v>
                </c:pt>
                <c:pt idx="2">
                  <c:v>1.5441961875841742E-2</c:v>
                </c:pt>
                <c:pt idx="3">
                  <c:v>1.1368785016748407E-4</c:v>
                </c:pt>
                <c:pt idx="4">
                  <c:v>6.5327067453543591E-3</c:v>
                </c:pt>
                <c:pt idx="5">
                  <c:v>8.9551418702886326E-2</c:v>
                </c:pt>
                <c:pt idx="6">
                  <c:v>7.9827731908807369E-3</c:v>
                </c:pt>
                <c:pt idx="7">
                  <c:v>3.5767945730188978E-3</c:v>
                </c:pt>
                <c:pt idx="8">
                  <c:v>2.1295767115505387E-2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8AA-4290-8658-1D09D21A1492}"/>
            </c:ext>
          </c:extLst>
        </c:ser>
        <c:ser>
          <c:idx val="14"/>
          <c:order val="14"/>
          <c:tx>
            <c:strRef>
              <c:f>'M.V. PROC'!$A$223</c:f>
              <c:strCache>
                <c:ptCount val="1"/>
                <c:pt idx="0">
                  <c:v>Japón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val>
            <c:numRef>
              <c:f>'M.V. PROC'!$B$223:$J$223</c:f>
              <c:numCache>
                <c:formatCode>0.00%</c:formatCode>
                <c:ptCount val="9"/>
                <c:pt idx="0">
                  <c:v>7.6258926434252571E-3</c:v>
                </c:pt>
                <c:pt idx="1">
                  <c:v>6.8211113808048533E-3</c:v>
                </c:pt>
                <c:pt idx="2">
                  <c:v>5.8995285253134787E-3</c:v>
                </c:pt>
                <c:pt idx="3">
                  <c:v>2.5378927606179866E-5</c:v>
                </c:pt>
                <c:pt idx="4">
                  <c:v>4.0042942655774015E-3</c:v>
                </c:pt>
                <c:pt idx="5">
                  <c:v>1.8859286599026411E-2</c:v>
                </c:pt>
                <c:pt idx="6">
                  <c:v>3.728248708000224E-3</c:v>
                </c:pt>
                <c:pt idx="7">
                  <c:v>3.8672401698459039E-3</c:v>
                </c:pt>
                <c:pt idx="8">
                  <c:v>7.6773666458122879E-3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8AA-4290-8658-1D09D21A1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9395536"/>
        <c:axId val="1"/>
      </c:barChart>
      <c:catAx>
        <c:axId val="62939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95536"/>
        <c:crosses val="autoZero"/>
        <c:crossBetween val="between"/>
        <c:majorUnit val="0.2"/>
        <c:minorUnit val="0.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3539123725236826E-2"/>
          <c:y val="0.11641569852884304"/>
          <c:w val="0.93961903522390278"/>
          <c:h val="0.128485992296149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05876298219989E-2"/>
          <c:y val="0.1867704280155642"/>
          <c:w val="0.92889329753481586"/>
          <c:h val="0.65369649805447472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'M.V. PROC'!$C$52</c:f>
              <c:strCache>
                <c:ptCount val="1"/>
                <c:pt idx="0">
                  <c:v>VIAJEROS ESPAÑOLES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FF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'M.V. PROC'!$A$53:$A$59</c:f>
              <c:strCache>
                <c:ptCount val="7"/>
                <c:pt idx="0">
                  <c:v>ALOJ. HOTELEROS</c:v>
                </c:pt>
                <c:pt idx="1">
                  <c:v>CAMPAMENTOS</c:v>
                </c:pt>
                <c:pt idx="2">
                  <c:v>ALOJ. DE 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  <c:pt idx="6">
                  <c:v>TOTAL ALOJAMIENTOS</c:v>
                </c:pt>
              </c:strCache>
            </c:strRef>
          </c:cat>
          <c:val>
            <c:numRef>
              <c:f>'M.V. PROC'!$C$53:$C$59</c:f>
              <c:numCache>
                <c:formatCode>0%</c:formatCode>
                <c:ptCount val="7"/>
                <c:pt idx="0">
                  <c:v>0.74315707145904342</c:v>
                </c:pt>
                <c:pt idx="1">
                  <c:v>0.61707891227459843</c:v>
                </c:pt>
                <c:pt idx="2">
                  <c:v>0.8598173966836401</c:v>
                </c:pt>
                <c:pt idx="3">
                  <c:v>0.51947638617903058</c:v>
                </c:pt>
                <c:pt idx="4">
                  <c:v>0.85390485872891364</c:v>
                </c:pt>
                <c:pt idx="5">
                  <c:v>0.78705532481603535</c:v>
                </c:pt>
                <c:pt idx="6">
                  <c:v>0.74643518137425413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1-4A82-970B-A2F2F8CFCFA6}"/>
            </c:ext>
          </c:extLst>
        </c:ser>
        <c:ser>
          <c:idx val="0"/>
          <c:order val="1"/>
          <c:tx>
            <c:strRef>
              <c:f>'M.V. PROC'!$D$52</c:f>
              <c:strCache>
                <c:ptCount val="1"/>
                <c:pt idx="0">
                  <c:v>VIAJEROS EXTRANJEROS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FF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'M.V. PROC'!$A$53:$A$59</c:f>
              <c:strCache>
                <c:ptCount val="7"/>
                <c:pt idx="0">
                  <c:v>ALOJ. HOTELEROS</c:v>
                </c:pt>
                <c:pt idx="1">
                  <c:v>CAMPAMENTOS</c:v>
                </c:pt>
                <c:pt idx="2">
                  <c:v>ALOJ. DE TURISMO RURAL</c:v>
                </c:pt>
                <c:pt idx="3">
                  <c:v>ALBERGUES</c:v>
                </c:pt>
                <c:pt idx="4">
                  <c:v>VIVIENDAS</c:v>
                </c:pt>
                <c:pt idx="5">
                  <c:v>APARTAMENTOS</c:v>
                </c:pt>
                <c:pt idx="6">
                  <c:v>TOTAL ALOJAMIENTOS</c:v>
                </c:pt>
              </c:strCache>
            </c:strRef>
          </c:cat>
          <c:val>
            <c:numRef>
              <c:f>'M.V. PROC'!$D$53:$D$59</c:f>
              <c:numCache>
                <c:formatCode>0%</c:formatCode>
                <c:ptCount val="7"/>
                <c:pt idx="0">
                  <c:v>0.25684292854095658</c:v>
                </c:pt>
                <c:pt idx="1">
                  <c:v>0.38292108772540151</c:v>
                </c:pt>
                <c:pt idx="2">
                  <c:v>0.14018260331635995</c:v>
                </c:pt>
                <c:pt idx="3">
                  <c:v>0.48052361382096948</c:v>
                </c:pt>
                <c:pt idx="4">
                  <c:v>0.1460951412710863</c:v>
                </c:pt>
                <c:pt idx="5">
                  <c:v>0.21294467518396459</c:v>
                </c:pt>
                <c:pt idx="6">
                  <c:v>0.25356481862574581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91-4A82-970B-A2F2F8CFC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9400456"/>
        <c:axId val="1"/>
      </c:barChart>
      <c:catAx>
        <c:axId val="629400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400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9911142756091661"/>
          <c:y val="2.723728236260544E-2"/>
          <c:w val="0.24177798253941668"/>
          <c:h val="7.782092123980685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45323741007194E-2"/>
          <c:y val="0.18604721584005512"/>
          <c:w val="0.9289568345323741"/>
          <c:h val="0.65504123910352741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'M.V. PROC'!$A$93</c:f>
              <c:strCache>
                <c:ptCount val="1"/>
                <c:pt idx="0">
                  <c:v>     VIAJEROS ESPAÑOLES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FF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'M.V. PROC'!$C$82:$L$82</c:f>
              <c:strCache>
                <c:ptCount val="10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  <c:pt idx="9">
                  <c:v>CASTILLA Y LEÓN</c:v>
                </c:pt>
              </c:strCache>
            </c:strRef>
          </c:cat>
          <c:val>
            <c:numRef>
              <c:f>'M.V. PROC'!$C$93:$L$93</c:f>
              <c:numCache>
                <c:formatCode>0%</c:formatCode>
                <c:ptCount val="10"/>
                <c:pt idx="0">
                  <c:v>0.8915444184044331</c:v>
                </c:pt>
                <c:pt idx="1">
                  <c:v>0.62667908867620903</c:v>
                </c:pt>
                <c:pt idx="2">
                  <c:v>0.71732912377544389</c:v>
                </c:pt>
                <c:pt idx="3">
                  <c:v>0.74054445170831407</c:v>
                </c:pt>
                <c:pt idx="4">
                  <c:v>0.6523839729623343</c:v>
                </c:pt>
                <c:pt idx="5">
                  <c:v>0.85812241059800676</c:v>
                </c:pt>
                <c:pt idx="6">
                  <c:v>0.90784734240313991</c:v>
                </c:pt>
                <c:pt idx="7">
                  <c:v>0.76817558960433319</c:v>
                </c:pt>
                <c:pt idx="8">
                  <c:v>0.8759998695685981</c:v>
                </c:pt>
                <c:pt idx="9">
                  <c:v>0.74643518137425413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6-47F7-A0CF-B7F2A60F99BC}"/>
            </c:ext>
          </c:extLst>
        </c:ser>
        <c:ser>
          <c:idx val="0"/>
          <c:order val="1"/>
          <c:tx>
            <c:strRef>
              <c:f>'M.V. PROC'!$A$94</c:f>
              <c:strCache>
                <c:ptCount val="1"/>
                <c:pt idx="0">
                  <c:v>     VIAJEROS EXTRANJEROS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FF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'M.V. PROC'!$C$82:$L$82</c:f>
              <c:strCache>
                <c:ptCount val="10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  <c:pt idx="9">
                  <c:v>CASTILLA Y LEÓN</c:v>
                </c:pt>
              </c:strCache>
            </c:strRef>
          </c:cat>
          <c:val>
            <c:numRef>
              <c:f>'M.V. PROC'!$C$94:$L$94</c:f>
              <c:numCache>
                <c:formatCode>0%</c:formatCode>
                <c:ptCount val="10"/>
                <c:pt idx="0">
                  <c:v>0.10845558159556691</c:v>
                </c:pt>
                <c:pt idx="1">
                  <c:v>0.37332091132379097</c:v>
                </c:pt>
                <c:pt idx="2">
                  <c:v>0.28267087622455611</c:v>
                </c:pt>
                <c:pt idx="3">
                  <c:v>0.25945554829168599</c:v>
                </c:pt>
                <c:pt idx="4">
                  <c:v>0.3476160270376657</c:v>
                </c:pt>
                <c:pt idx="5">
                  <c:v>0.14187758940199321</c:v>
                </c:pt>
                <c:pt idx="6">
                  <c:v>9.2152657596860074E-2</c:v>
                </c:pt>
                <c:pt idx="7">
                  <c:v>0.23182441039566676</c:v>
                </c:pt>
                <c:pt idx="8">
                  <c:v>0.12400013043140186</c:v>
                </c:pt>
                <c:pt idx="9">
                  <c:v>0.25356481862574581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6-47F7-A0CF-B7F2A60F9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9397832"/>
        <c:axId val="1"/>
      </c:barChart>
      <c:catAx>
        <c:axId val="629397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978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4014222978549297"/>
          <c:y val="3.4883985509415891E-2"/>
          <c:w val="0.30550632455265508"/>
          <c:h val="7.751983473548695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ESPAÑOLES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Comunidad Valenciana</c:v>
              </c:pt>
              <c:pt idx="11">
                <c:v>Asturias (Principado de)</c:v>
              </c:pt>
              <c:pt idx="12">
                <c:v>Castilla - La Mancha</c:v>
              </c:pt>
              <c:pt idx="13">
                <c:v>Andalucía</c:v>
              </c:pt>
              <c:pt idx="14">
                <c:v>País Vasco</c:v>
              </c:pt>
              <c:pt idx="15">
                <c:v>Cataluña</c:v>
              </c:pt>
              <c:pt idx="16">
                <c:v>Galicia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8.7839821278331285E-4</c:v>
              </c:pt>
              <c:pt idx="1">
                <c:v>9.0014134275506784E-4</c:v>
              </c:pt>
              <c:pt idx="2">
                <c:v>8.6631259441059469E-3</c:v>
              </c:pt>
              <c:pt idx="3">
                <c:v>9.5846991841299651E-3</c:v>
              </c:pt>
              <c:pt idx="4">
                <c:v>1.1303765517829795E-2</c:v>
              </c:pt>
              <c:pt idx="5">
                <c:v>1.2160730353846025E-2</c:v>
              </c:pt>
              <c:pt idx="6">
                <c:v>1.6234167570789135E-2</c:v>
              </c:pt>
              <c:pt idx="7">
                <c:v>2.1373223422586015E-2</c:v>
              </c:pt>
              <c:pt idx="8">
                <c:v>2.1956199173234971E-2</c:v>
              </c:pt>
              <c:pt idx="9">
                <c:v>2.854247552332425E-2</c:v>
              </c:pt>
              <c:pt idx="10">
                <c:v>3.894428153454467E-2</c:v>
              </c:pt>
              <c:pt idx="11">
                <c:v>4.1259110850697139E-2</c:v>
              </c:pt>
              <c:pt idx="12">
                <c:v>4.1311589350758571E-2</c:v>
              </c:pt>
              <c:pt idx="13">
                <c:v>5.1963641152434438E-2</c:v>
              </c:pt>
              <c:pt idx="14">
                <c:v>5.6291946763994967E-2</c:v>
              </c:pt>
              <c:pt idx="15">
                <c:v>6.103321868414293E-2</c:v>
              </c:pt>
              <c:pt idx="16">
                <c:v>7.1063145979747236E-2</c:v>
              </c:pt>
              <c:pt idx="17">
                <c:v>0.17643667488755541</c:v>
              </c:pt>
              <c:pt idx="18">
                <c:v>0.33009946455074013</c:v>
              </c:pt>
            </c:numLit>
          </c:val>
          <c:extLst>
            <c:ext xmlns:c16="http://schemas.microsoft.com/office/drawing/2014/chart" uri="{C3380CC4-5D6E-409C-BE32-E72D297353CC}">
              <c16:uniqueId val="{00000000-ADCC-44B8-A6A1-3AA3ACC73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7203224"/>
        <c:axId val="307534520"/>
      </c:barChart>
      <c:catAx>
        <c:axId val="3072032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34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534520"/>
        <c:scaling>
          <c:orientation val="minMax"/>
          <c:max val="0.4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203224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Pernoctaciones </a:t>
            </a:r>
          </a:p>
        </c:rich>
      </c:tx>
      <c:layout>
        <c:manualLayout>
          <c:xMode val="edge"/>
          <c:yMode val="edge"/>
          <c:x val="0.39483387072222298"/>
          <c:y val="3.968258831459297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647908512520383"/>
          <c:y val="0.34523943312652344"/>
          <c:w val="0.49471873514415915"/>
          <c:h val="0.44444616678357046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C03-4BC9-A4BA-9D7863F9597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03-4BC9-A4BA-9D7863F95975}"/>
              </c:ext>
            </c:extLst>
          </c:dPt>
          <c:dLbls>
            <c:dLbl>
              <c:idx val="0"/>
              <c:layout>
                <c:manualLayout>
                  <c:x val="0.1451430010363095"/>
                  <c:y val="-0.219119067096026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3-4BC9-A4BA-9D7863F95975}"/>
                </c:ext>
              </c:extLst>
            </c:dLbl>
            <c:dLbl>
              <c:idx val="1"/>
              <c:layout>
                <c:manualLayout>
                  <c:x val="7.2340606870635621E-2"/>
                  <c:y val="-0.1029814813569234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3-4BC9-A4BA-9D7863F9597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265682656826565"/>
                  <c:y val="0.289683662278577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03-4BC9-A4BA-9D7863F9597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276752767527677"/>
                  <c:y val="0.4365096280910066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3-4BC9-A4BA-9D7863F9597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3247232472324719"/>
                  <c:y val="0.662700980829073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03-4BC9-A4BA-9D7863F9597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3284132841328411"/>
                  <c:y val="0.789685599910093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3-4BC9-A4BA-9D7863F9597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907749077490775"/>
                  <c:y val="0.8333365627191945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3-4BC9-A4BA-9D7863F9597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4907749077490776"/>
                  <c:y val="0.7817490612175301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3-4BC9-A4BA-9D7863F95975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7.5645756457564578E-2"/>
                  <c:y val="0.5714307858645905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3-4BC9-A4BA-9D7863F9597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3763837638376382"/>
                  <c:y val="0.1984134673140939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03-4BC9-A4BA-9D7863F9597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PROC'!$H$17:$I$17</c:f>
              <c:strCache>
                <c:ptCount val="2"/>
                <c:pt idx="0">
                  <c:v>PERNOCTACIONES ESPAÑOLES</c:v>
                </c:pt>
                <c:pt idx="1">
                  <c:v>PERNOCTACIONES EXTRANJEROS</c:v>
                </c:pt>
              </c:strCache>
            </c:strRef>
          </c:cat>
          <c:val>
            <c:numRef>
              <c:f>'M.V. PROC'!$H$18:$I$18</c:f>
              <c:numCache>
                <c:formatCode>0.00%</c:formatCode>
                <c:ptCount val="2"/>
                <c:pt idx="0">
                  <c:v>0.77175196950651814</c:v>
                </c:pt>
                <c:pt idx="1">
                  <c:v>0.22824803049348183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C03-4BC9-A4BA-9D7863F9597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C03-4BC9-A4BA-9D7863F959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C03-4BC9-A4BA-9D7863F9597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'M.V. PROC'!$H$17:$I$17</c:f>
              <c:strCache>
                <c:ptCount val="2"/>
                <c:pt idx="0">
                  <c:v>PERNOCTACIONES ESPAÑOLES</c:v>
                </c:pt>
                <c:pt idx="1">
                  <c:v>PERNOCTACIONES EXTRANJEROS</c:v>
                </c:pt>
              </c:strCache>
            </c:strRef>
          </c:cat>
          <c:val>
            <c:numRef>
              <c:f>'M.V. PROC'!$C$18:$D$18</c:f>
              <c:numCache>
                <c:formatCode>0.00%</c:formatCode>
                <c:ptCount val="2"/>
                <c:pt idx="0">
                  <c:v>0.74643518137425413</c:v>
                </c:pt>
                <c:pt idx="1">
                  <c:v>0.25356481862574581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C03-4BC9-A4BA-9D7863F95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2859873964455"/>
          <c:y val="0.16480469405318998"/>
          <c:w val="0.85382878991715638"/>
          <c:h val="0.723464673894511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'EV. ESTABL. Y PZAS. X PROV'!$B$9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'EV. ESTABL. Y PZAS. X PROV'!$A$10:$A$18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PROV'!$B$10:$B$18</c:f>
              <c:numCache>
                <c:formatCode>#,##0</c:formatCode>
                <c:ptCount val="9"/>
                <c:pt idx="0">
                  <c:v>2277</c:v>
                </c:pt>
                <c:pt idx="1">
                  <c:v>1565</c:v>
                </c:pt>
                <c:pt idx="2">
                  <c:v>2125</c:v>
                </c:pt>
                <c:pt idx="3">
                  <c:v>546</c:v>
                </c:pt>
                <c:pt idx="4">
                  <c:v>1692</c:v>
                </c:pt>
                <c:pt idx="5">
                  <c:v>1235</c:v>
                </c:pt>
                <c:pt idx="6">
                  <c:v>888</c:v>
                </c:pt>
                <c:pt idx="7">
                  <c:v>782</c:v>
                </c:pt>
                <c:pt idx="8">
                  <c:v>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9-4950-AED4-A570202E5835}"/>
            </c:ext>
          </c:extLst>
        </c:ser>
        <c:ser>
          <c:idx val="1"/>
          <c:order val="1"/>
          <c:tx>
            <c:strRef>
              <c:f>'EV. ESTABL. Y PZAS. X PROV'!$C$9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'EV. ESTABL. Y PZAS. X PROV'!$A$10:$A$18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PROV'!$C$10:$C$18</c:f>
              <c:numCache>
                <c:formatCode>#,##0</c:formatCode>
                <c:ptCount val="9"/>
                <c:pt idx="0">
                  <c:v>2357</c:v>
                </c:pt>
                <c:pt idx="1">
                  <c:v>1711</c:v>
                </c:pt>
                <c:pt idx="2">
                  <c:v>2344</c:v>
                </c:pt>
                <c:pt idx="3">
                  <c:v>564</c:v>
                </c:pt>
                <c:pt idx="4">
                  <c:v>1690</c:v>
                </c:pt>
                <c:pt idx="5">
                  <c:v>1298</c:v>
                </c:pt>
                <c:pt idx="6">
                  <c:v>934</c:v>
                </c:pt>
                <c:pt idx="7">
                  <c:v>844</c:v>
                </c:pt>
                <c:pt idx="8">
                  <c:v>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9-4950-AED4-A570202E5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70352"/>
        <c:axId val="1"/>
      </c:barChart>
      <c:catAx>
        <c:axId val="6269703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70352"/>
        <c:crosses val="autoZero"/>
        <c:crossBetween val="between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8004640371229696E-3"/>
          <c:y val="5.3072625698324022E-2"/>
          <c:w val="0.39327146171693733"/>
          <c:h val="6.983240223463686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396226415094338E-2"/>
          <c:y val="0.30859433859698981"/>
          <c:w val="0.87971698113207553"/>
          <c:h val="0.53515727073148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PROV'!$B$50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'EV. ESTABL. Y PZAS. X PROV'!$A$51:$A$59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PROV'!$B$51:$B$59</c:f>
              <c:numCache>
                <c:formatCode>#,##0</c:formatCode>
                <c:ptCount val="9"/>
                <c:pt idx="0">
                  <c:v>29099</c:v>
                </c:pt>
                <c:pt idx="1">
                  <c:v>31317</c:v>
                </c:pt>
                <c:pt idx="2">
                  <c:v>37168</c:v>
                </c:pt>
                <c:pt idx="3">
                  <c:v>9960</c:v>
                </c:pt>
                <c:pt idx="4">
                  <c:v>28527</c:v>
                </c:pt>
                <c:pt idx="5">
                  <c:v>20684</c:v>
                </c:pt>
                <c:pt idx="6">
                  <c:v>17508</c:v>
                </c:pt>
                <c:pt idx="7">
                  <c:v>17238</c:v>
                </c:pt>
                <c:pt idx="8">
                  <c:v>10714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C-4C9D-9B8C-43C600A28D36}"/>
            </c:ext>
          </c:extLst>
        </c:ser>
        <c:ser>
          <c:idx val="1"/>
          <c:order val="1"/>
          <c:tx>
            <c:strRef>
              <c:f>'EV. ESTABL. Y PZAS. X PROV'!$C$50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'EV. ESTABL. Y PZAS. X PROV'!$A$51:$A$59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PROV'!$C$51:$C$59</c:f>
              <c:numCache>
                <c:formatCode>#,##0</c:formatCode>
                <c:ptCount val="9"/>
                <c:pt idx="0">
                  <c:v>30043</c:v>
                </c:pt>
                <c:pt idx="1">
                  <c:v>32539</c:v>
                </c:pt>
                <c:pt idx="2">
                  <c:v>38661</c:v>
                </c:pt>
                <c:pt idx="3">
                  <c:v>10224</c:v>
                </c:pt>
                <c:pt idx="4">
                  <c:v>28624</c:v>
                </c:pt>
                <c:pt idx="5">
                  <c:v>21100</c:v>
                </c:pt>
                <c:pt idx="6">
                  <c:v>18237</c:v>
                </c:pt>
                <c:pt idx="7">
                  <c:v>17869</c:v>
                </c:pt>
                <c:pt idx="8">
                  <c:v>11044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C-4C9D-9B8C-43C600A28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61168"/>
        <c:axId val="1"/>
      </c:barChart>
      <c:catAx>
        <c:axId val="6269611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61168"/>
        <c:crosses val="autoZero"/>
        <c:crossBetween val="between"/>
        <c:minorUnit val="1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297169811320753"/>
          <c:y val="0.18359416010498686"/>
          <c:w val="0.39976415094339623"/>
          <c:h val="9.76562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201138519924099"/>
          <c:y val="0.35317597181908722"/>
          <c:w val="0.53889943074003799"/>
          <c:h val="0.4484144361298523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4F-426A-BA77-C4C7CBED65F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C84F-426A-BA77-C4C7CBED65F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84F-426A-BA77-C4C7CBED65F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84F-426A-BA77-C4C7CBED65F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C84F-426A-BA77-C4C7CBED65F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C84F-426A-BA77-C4C7CBED65F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C84F-426A-BA77-C4C7CBED65F9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C84F-426A-BA77-C4C7CBED65F9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C84F-426A-BA77-C4C7CBED65F9}"/>
              </c:ext>
            </c:extLst>
          </c:dPt>
          <c:dLbls>
            <c:dLbl>
              <c:idx val="0"/>
              <c:layout>
                <c:manualLayout>
                  <c:x val="-3.3717322336605404E-2"/>
                  <c:y val="-5.906018181309846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4F-426A-BA77-C4C7CBED65F9}"/>
                </c:ext>
              </c:extLst>
            </c:dLbl>
            <c:dLbl>
              <c:idx val="1"/>
              <c:layout>
                <c:manualLayout>
                  <c:x val="-2.0601532967771785E-2"/>
                  <c:y val="-9.106377505165691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4F-426A-BA77-C4C7CBED65F9}"/>
                </c:ext>
              </c:extLst>
            </c:dLbl>
            <c:dLbl>
              <c:idx val="2"/>
              <c:layout>
                <c:manualLayout>
                  <c:x val="1.0744520312570005E-2"/>
                  <c:y val="7.471069744658398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F-426A-BA77-C4C7CBED65F9}"/>
                </c:ext>
              </c:extLst>
            </c:dLbl>
            <c:dLbl>
              <c:idx val="3"/>
              <c:layout>
                <c:manualLayout>
                  <c:x val="-2.3373624786465319E-2"/>
                  <c:y val="3.839173339629298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F-426A-BA77-C4C7CBED65F9}"/>
                </c:ext>
              </c:extLst>
            </c:dLbl>
            <c:dLbl>
              <c:idx val="4"/>
              <c:layout>
                <c:manualLayout>
                  <c:x val="6.2318177969689303E-2"/>
                  <c:y val="0.1069460961475658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F-426A-BA77-C4C7CBED65F9}"/>
                </c:ext>
              </c:extLst>
            </c:dLbl>
            <c:dLbl>
              <c:idx val="5"/>
              <c:layout>
                <c:manualLayout>
                  <c:x val="-1.8043200007968607E-2"/>
                  <c:y val="-3.236284507840758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4F-426A-BA77-C4C7CBED65F9}"/>
                </c:ext>
              </c:extLst>
            </c:dLbl>
            <c:dLbl>
              <c:idx val="6"/>
              <c:layout>
                <c:manualLayout>
                  <c:x val="-8.5672877228107625E-3"/>
                  <c:y val="-3.827751959473524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4F-426A-BA77-C4C7CBED65F9}"/>
                </c:ext>
              </c:extLst>
            </c:dLbl>
            <c:dLbl>
              <c:idx val="7"/>
              <c:layout>
                <c:manualLayout>
                  <c:x val="5.4671866206477515E-2"/>
                  <c:y val="-0.1033328734003322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4F-426A-BA77-C4C7CBED65F9}"/>
                </c:ext>
              </c:extLst>
            </c:dLbl>
            <c:dLbl>
              <c:idx val="8"/>
              <c:layout>
                <c:manualLayout>
                  <c:x val="5.456150049555003E-2"/>
                  <c:y val="-5.368083885101859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4F-426A-BA77-C4C7CBED65F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5294117647058826"/>
                  <c:y val="0.1944451979678120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4F-426A-BA77-C4C7CBED65F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'EV. ESTABL. Y PZAS. X T.A.'!$A$14:$A$22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T.A.'!$E$14:$E$22</c:f>
              <c:numCache>
                <c:formatCode>0.00%</c:formatCode>
                <c:ptCount val="9"/>
                <c:pt idx="0">
                  <c:v>8.3102493074792241E-2</c:v>
                </c:pt>
                <c:pt idx="1">
                  <c:v>0.16509695290858725</c:v>
                </c:pt>
                <c:pt idx="2">
                  <c:v>0.22049861495844875</c:v>
                </c:pt>
                <c:pt idx="3">
                  <c:v>6.4265927977839338E-2</c:v>
                </c:pt>
                <c:pt idx="4">
                  <c:v>0.14182825484764544</c:v>
                </c:pt>
                <c:pt idx="5">
                  <c:v>9.3628808864265931E-2</c:v>
                </c:pt>
                <c:pt idx="6">
                  <c:v>7.8116343490304704E-2</c:v>
                </c:pt>
                <c:pt idx="7">
                  <c:v>9.4736842105263161E-2</c:v>
                </c:pt>
                <c:pt idx="8">
                  <c:v>5.8725761772853186E-2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84F-426A-BA77-C4C7CBED6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201138519924099"/>
          <c:y val="0.35317597181908722"/>
          <c:w val="0.53889943074003799"/>
          <c:h val="0.4484144361298523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AC-40F4-9EB1-4949CC8D763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49AC-40F4-9EB1-4949CC8D763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49AC-40F4-9EB1-4949CC8D763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49AC-40F4-9EB1-4949CC8D763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9AC-40F4-9EB1-4949CC8D763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49AC-40F4-9EB1-4949CC8D763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49AC-40F4-9EB1-4949CC8D763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49AC-40F4-9EB1-4949CC8D763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49AC-40F4-9EB1-4949CC8D7637}"/>
              </c:ext>
            </c:extLst>
          </c:dPt>
          <c:dLbls>
            <c:dLbl>
              <c:idx val="0"/>
              <c:layout>
                <c:manualLayout>
                  <c:x val="-2.3051890809663966E-2"/>
                  <c:y val="-7.249021586535908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AC-40F4-9EB1-4949CC8D7637}"/>
                </c:ext>
              </c:extLst>
            </c:dLbl>
            <c:dLbl>
              <c:idx val="1"/>
              <c:layout>
                <c:manualLayout>
                  <c:x val="-2.3399921309646632E-2"/>
                  <c:y val="-9.549908473118062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C-40F4-9EB1-4949CC8D7637}"/>
                </c:ext>
              </c:extLst>
            </c:dLbl>
            <c:dLbl>
              <c:idx val="2"/>
              <c:layout>
                <c:manualLayout>
                  <c:x val="1.3406844068590051E-2"/>
                  <c:y val="6.594585205927305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C-40F4-9EB1-4949CC8D7637}"/>
                </c:ext>
              </c:extLst>
            </c:dLbl>
            <c:dLbl>
              <c:idx val="3"/>
              <c:layout>
                <c:manualLayout>
                  <c:x val="-4.6334872277587591E-2"/>
                  <c:y val="5.726233737731256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C-40F4-9EB1-4949CC8D7637}"/>
                </c:ext>
              </c:extLst>
            </c:dLbl>
            <c:dLbl>
              <c:idx val="4"/>
              <c:layout>
                <c:manualLayout>
                  <c:x val="6.0946575226483779E-2"/>
                  <c:y val="7.045519470372929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AC-40F4-9EB1-4949CC8D7637}"/>
                </c:ext>
              </c:extLst>
            </c:dLbl>
            <c:dLbl>
              <c:idx val="5"/>
              <c:layout>
                <c:manualLayout>
                  <c:x val="-1.9725380627231837E-2"/>
                  <c:y val="-3.03122219331168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C-40F4-9EB1-4949CC8D7637}"/>
                </c:ext>
              </c:extLst>
            </c:dLbl>
            <c:dLbl>
              <c:idx val="6"/>
              <c:layout>
                <c:manualLayout>
                  <c:x val="-6.0780827444007757E-3"/>
                  <c:y val="-3.474246790977841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AC-40F4-9EB1-4949CC8D7637}"/>
                </c:ext>
              </c:extLst>
            </c:dLbl>
            <c:dLbl>
              <c:idx val="7"/>
              <c:layout>
                <c:manualLayout>
                  <c:x val="5.2400802840821353E-2"/>
                  <c:y val="-0.1135661929486722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AC-40F4-9EB1-4949CC8D7637}"/>
                </c:ext>
              </c:extLst>
            </c:dLbl>
            <c:dLbl>
              <c:idx val="8"/>
              <c:layout>
                <c:manualLayout>
                  <c:x val="5.1875470025449899E-2"/>
                  <c:y val="-7.749045492870987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AC-40F4-9EB1-4949CC8D7637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5294117647058826"/>
                  <c:y val="0.1944451979678120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AC-40F4-9EB1-4949CC8D763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'EV. ESTABL. Y PZAS. X T.A.'!$A$36:$A$44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T.A.'!$E$36:$E$44</c:f>
              <c:numCache>
                <c:formatCode>0.00%</c:formatCode>
                <c:ptCount val="9"/>
                <c:pt idx="0">
                  <c:v>8.6915486915486909E-2</c:v>
                </c:pt>
                <c:pt idx="1">
                  <c:v>0.1591019591019591</c:v>
                </c:pt>
                <c:pt idx="2">
                  <c:v>0.17739167739167738</c:v>
                </c:pt>
                <c:pt idx="3">
                  <c:v>5.5069355069355071E-2</c:v>
                </c:pt>
                <c:pt idx="4">
                  <c:v>0.17124267124267123</c:v>
                </c:pt>
                <c:pt idx="5">
                  <c:v>9.7311597311597317E-2</c:v>
                </c:pt>
                <c:pt idx="6">
                  <c:v>6.3592163592163589E-2</c:v>
                </c:pt>
                <c:pt idx="7">
                  <c:v>0.13625053625053626</c:v>
                </c:pt>
                <c:pt idx="8">
                  <c:v>5.3124553124553123E-2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AC-40F4-9EB1-4949CC8D7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675422138836772E-2"/>
          <c:y val="0.29771047849788007"/>
          <c:w val="0.85741088180112568"/>
          <c:h val="0.54961934491916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T.A.'!$B$56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'EV. ESTABL. Y PZAS. X T.A.'!$A$57:$A$61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'EV. ESTABL. Y PZAS. X T.A.'!$B$57:$B$61</c:f>
              <c:numCache>
                <c:formatCode>#,##0</c:formatCode>
                <c:ptCount val="5"/>
                <c:pt idx="0">
                  <c:v>16</c:v>
                </c:pt>
                <c:pt idx="1">
                  <c:v>152</c:v>
                </c:pt>
                <c:pt idx="2">
                  <c:v>220</c:v>
                </c:pt>
                <c:pt idx="3">
                  <c:v>190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31-489F-B673-D53FA1529072}"/>
            </c:ext>
          </c:extLst>
        </c:ser>
        <c:ser>
          <c:idx val="1"/>
          <c:order val="1"/>
          <c:tx>
            <c:strRef>
              <c:f>'EV. ESTABL. Y PZAS. X T.A.'!$C$56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'EV. ESTABL. Y PZAS. X T.A.'!$A$57:$A$61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'EV. ESTABL. Y PZAS. X T.A.'!$C$57:$C$61</c:f>
              <c:numCache>
                <c:formatCode>#,##0</c:formatCode>
                <c:ptCount val="5"/>
                <c:pt idx="0">
                  <c:v>17</c:v>
                </c:pt>
                <c:pt idx="1">
                  <c:v>150</c:v>
                </c:pt>
                <c:pt idx="2">
                  <c:v>220</c:v>
                </c:pt>
                <c:pt idx="3">
                  <c:v>197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31-489F-B673-D53FA1529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81176"/>
        <c:axId val="1"/>
      </c:barChart>
      <c:catAx>
        <c:axId val="626981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81176"/>
        <c:crosses val="autoZero"/>
        <c:crossBetween val="between"/>
        <c:min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4634146341463414"/>
          <c:y val="9.1603053435114504E-2"/>
          <c:w val="0.63602251407129451"/>
          <c:h val="9.541984732824428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81801125703565"/>
          <c:y val="0.29389367749149697"/>
          <c:w val="0.82926829268292679"/>
          <c:h val="0.55343614592554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T.A.'!$B$56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'EV. ESTABL. Y PZAS. X T.A.'!$A$57:$A$61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'EV. ESTABL. Y PZAS. X T.A.'!$B$79:$B$83</c:f>
              <c:numCache>
                <c:formatCode>#,##0</c:formatCode>
                <c:ptCount val="5"/>
                <c:pt idx="0">
                  <c:v>1506</c:v>
                </c:pt>
                <c:pt idx="1">
                  <c:v>19113</c:v>
                </c:pt>
                <c:pt idx="2">
                  <c:v>14921</c:v>
                </c:pt>
                <c:pt idx="3">
                  <c:v>7994</c:v>
                </c:pt>
                <c:pt idx="4">
                  <c:v>2036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C3-45CA-B194-E427EEAD60E3}"/>
            </c:ext>
          </c:extLst>
        </c:ser>
        <c:ser>
          <c:idx val="1"/>
          <c:order val="1"/>
          <c:tx>
            <c:strRef>
              <c:f>'EV. ESTABL. Y PZAS. X T.A.'!$C$56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'EV. ESTABL. Y PZAS. X T.A.'!$A$57:$A$61</c:f>
              <c:strCache>
                <c:ptCount val="5"/>
                <c:pt idx="0">
                  <c:v>HOTELES DE 5*</c:v>
                </c:pt>
                <c:pt idx="1">
                  <c:v>HOTELES DE 4*</c:v>
                </c:pt>
                <c:pt idx="2">
                  <c:v>HOTELES DE 3*</c:v>
                </c:pt>
                <c:pt idx="3">
                  <c:v>HOTELES DE 2*</c:v>
                </c:pt>
                <c:pt idx="4">
                  <c:v>HOTELES DE 1*</c:v>
                </c:pt>
              </c:strCache>
            </c:strRef>
          </c:cat>
          <c:val>
            <c:numRef>
              <c:f>'EV. ESTABL. Y PZAS. X T.A.'!$C$79:$C$83</c:f>
              <c:numCache>
                <c:formatCode>#,##0</c:formatCode>
                <c:ptCount val="5"/>
                <c:pt idx="0">
                  <c:v>1508</c:v>
                </c:pt>
                <c:pt idx="1">
                  <c:v>19171</c:v>
                </c:pt>
                <c:pt idx="2">
                  <c:v>14895</c:v>
                </c:pt>
                <c:pt idx="3">
                  <c:v>8054</c:v>
                </c:pt>
                <c:pt idx="4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C3-45CA-B194-E427EEAD6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79864"/>
        <c:axId val="1"/>
      </c:barChart>
      <c:catAx>
        <c:axId val="6269798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79864"/>
        <c:crosses val="autoZero"/>
        <c:crossBetween val="between"/>
        <c:minorUnit val="1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135084427767354"/>
          <c:y val="9.5419847328244281E-2"/>
          <c:w val="0.63602251407129451"/>
          <c:h val="9.541984732824428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821631878557876"/>
          <c:y val="0.35317597181908722"/>
          <c:w val="0.54838709677419351"/>
          <c:h val="0.452382705476134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E4-47CD-B4DB-2B10B57A5D9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23E4-47CD-B4DB-2B10B57A5D9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23E4-47CD-B4DB-2B10B57A5D9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23E4-47CD-B4DB-2B10B57A5D9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3E4-47CD-B4DB-2B10B57A5D9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23E4-47CD-B4DB-2B10B57A5D9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23E4-47CD-B4DB-2B10B57A5D9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23E4-47CD-B4DB-2B10B57A5D9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23E4-47CD-B4DB-2B10B57A5D9F}"/>
              </c:ext>
            </c:extLst>
          </c:dPt>
          <c:dLbls>
            <c:dLbl>
              <c:idx val="0"/>
              <c:layout>
                <c:manualLayout>
                  <c:x val="-2.9521034728343998E-2"/>
                  <c:y val="-0.1019736291519817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4-47CD-B4DB-2B10B57A5D9F}"/>
                </c:ext>
              </c:extLst>
            </c:dLbl>
            <c:dLbl>
              <c:idx val="1"/>
              <c:layout>
                <c:manualLayout>
                  <c:x val="-2.0412875335554692E-2"/>
                  <c:y val="-8.350078586590314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E4-47CD-B4DB-2B10B57A5D9F}"/>
                </c:ext>
              </c:extLst>
            </c:dLbl>
            <c:dLbl>
              <c:idx val="2"/>
              <c:layout>
                <c:manualLayout>
                  <c:x val="1.3729574125814881E-2"/>
                  <c:y val="5.649027365219405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E4-47CD-B4DB-2B10B57A5D9F}"/>
                </c:ext>
              </c:extLst>
            </c:dLbl>
            <c:dLbl>
              <c:idx val="3"/>
              <c:layout>
                <c:manualLayout>
                  <c:x val="5.7935224890057591E-2"/>
                  <c:y val="0.1026707664705418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E4-47CD-B4DB-2B10B57A5D9F}"/>
                </c:ext>
              </c:extLst>
            </c:dLbl>
            <c:dLbl>
              <c:idx val="4"/>
              <c:layout>
                <c:manualLayout>
                  <c:x val="-6.7992449710389535E-3"/>
                  <c:y val="3.6523901500239431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E4-47CD-B4DB-2B10B57A5D9F}"/>
                </c:ext>
              </c:extLst>
            </c:dLbl>
            <c:dLbl>
              <c:idx val="5"/>
              <c:layout>
                <c:manualLayout>
                  <c:x val="-1.9174348936933178E-2"/>
                  <c:y val="-1.884788034625817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E4-47CD-B4DB-2B10B57A5D9F}"/>
                </c:ext>
              </c:extLst>
            </c:dLbl>
            <c:dLbl>
              <c:idx val="6"/>
              <c:layout>
                <c:manualLayout>
                  <c:x val="-1.9004816048847795E-2"/>
                  <c:y val="-0.114102391303827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E4-47CD-B4DB-2B10B57A5D9F}"/>
                </c:ext>
              </c:extLst>
            </c:dLbl>
            <c:dLbl>
              <c:idx val="7"/>
              <c:layout>
                <c:manualLayout>
                  <c:x val="1.6237704632272032E-2"/>
                  <c:y val="-0.1385293504978544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E4-47CD-B4DB-2B10B57A5D9F}"/>
                </c:ext>
              </c:extLst>
            </c:dLbl>
            <c:dLbl>
              <c:idx val="8"/>
              <c:layout>
                <c:manualLayout>
                  <c:x val="7.1809031461200212E-2"/>
                  <c:y val="-6.787704251202825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E4-47CD-B4DB-2B10B57A5D9F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5294117647058826"/>
                  <c:y val="0.1944451979678120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E4-47CD-B4DB-2B10B57A5D9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'EV. ESTABL. Y PZAS. X T.A.'!$A$14:$A$22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T.A.'!$E$104:$E$112</c:f>
              <c:numCache>
                <c:formatCode>0.00%</c:formatCode>
                <c:ptCount val="9"/>
                <c:pt idx="0">
                  <c:v>0.125</c:v>
                </c:pt>
                <c:pt idx="1">
                  <c:v>0.15833333333333333</c:v>
                </c:pt>
                <c:pt idx="2">
                  <c:v>0.31666666666666665</c:v>
                </c:pt>
                <c:pt idx="3">
                  <c:v>3.3333333333333333E-2</c:v>
                </c:pt>
                <c:pt idx="4">
                  <c:v>0.16666666666666666</c:v>
                </c:pt>
                <c:pt idx="5">
                  <c:v>5.8333333333333334E-2</c:v>
                </c:pt>
                <c:pt idx="6">
                  <c:v>6.6666666666666666E-2</c:v>
                </c:pt>
                <c:pt idx="7">
                  <c:v>4.1666666666666664E-2</c:v>
                </c:pt>
                <c:pt idx="8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3E4-47CD-B4DB-2B10B57A5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821631878557876"/>
          <c:y val="0.35317597181908722"/>
          <c:w val="0.54838709677419351"/>
          <c:h val="0.452382705476134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33-4371-B557-8AA40916805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033-4371-B557-8AA40916805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033-4371-B557-8AA40916805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F033-4371-B557-8AA40916805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033-4371-B557-8AA40916805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F033-4371-B557-8AA409168054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F033-4371-B557-8AA409168054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F033-4371-B557-8AA409168054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F033-4371-B557-8AA409168054}"/>
              </c:ext>
            </c:extLst>
          </c:dPt>
          <c:dLbls>
            <c:dLbl>
              <c:idx val="0"/>
              <c:layout>
                <c:manualLayout>
                  <c:x val="-3.5407471599256946E-2"/>
                  <c:y val="-9.341750767418199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33-4371-B557-8AA409168054}"/>
                </c:ext>
              </c:extLst>
            </c:dLbl>
            <c:dLbl>
              <c:idx val="1"/>
              <c:layout>
                <c:manualLayout>
                  <c:x val="-2.5149038533370804E-3"/>
                  <c:y val="1.038477427569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33-4371-B557-8AA409168054}"/>
                </c:ext>
              </c:extLst>
            </c:dLbl>
            <c:dLbl>
              <c:idx val="2"/>
              <c:layout>
                <c:manualLayout>
                  <c:x val="-2.6354694278016066E-2"/>
                  <c:y val="4.73876768567436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33-4371-B557-8AA409168054}"/>
                </c:ext>
              </c:extLst>
            </c:dLbl>
            <c:dLbl>
              <c:idx val="3"/>
              <c:layout>
                <c:manualLayout>
                  <c:x val="4.3497238367025737E-2"/>
                  <c:y val="5.806753035525569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33-4371-B557-8AA409168054}"/>
                </c:ext>
              </c:extLst>
            </c:dLbl>
            <c:dLbl>
              <c:idx val="4"/>
              <c:layout>
                <c:manualLayout>
                  <c:x val="8.0064944443614394E-3"/>
                  <c:y val="6.985457627526314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33-4371-B557-8AA409168054}"/>
                </c:ext>
              </c:extLst>
            </c:dLbl>
            <c:dLbl>
              <c:idx val="5"/>
              <c:layout>
                <c:manualLayout>
                  <c:x val="-1.260141343812099E-2"/>
                  <c:y val="-9.09367104174272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33-4371-B557-8AA409168054}"/>
                </c:ext>
              </c:extLst>
            </c:dLbl>
            <c:dLbl>
              <c:idx val="6"/>
              <c:layout>
                <c:manualLayout>
                  <c:x val="-1.4096530153844627E-2"/>
                  <c:y val="-3.649127192434281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33-4371-B557-8AA409168054}"/>
                </c:ext>
              </c:extLst>
            </c:dLbl>
            <c:dLbl>
              <c:idx val="7"/>
              <c:layout>
                <c:manualLayout>
                  <c:x val="4.3950853391902911E-2"/>
                  <c:y val="-8.94412765166093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33-4371-B557-8AA409168054}"/>
                </c:ext>
              </c:extLst>
            </c:dLbl>
            <c:dLbl>
              <c:idx val="8"/>
              <c:layout>
                <c:manualLayout>
                  <c:x val="8.4600895476300786E-2"/>
                  <c:y val="-4.56522129560716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33-4371-B557-8AA40916805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5294117647058826"/>
                  <c:y val="0.1944451979678120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33-4371-B557-8AA40916805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'EV. ESTABL. Y PZAS. X T.A.'!$A$36:$A$44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T.A.'!$E$126:$E$134</c:f>
              <c:numCache>
                <c:formatCode>0.00%</c:formatCode>
                <c:ptCount val="9"/>
                <c:pt idx="0">
                  <c:v>0.14787337962351824</c:v>
                </c:pt>
                <c:pt idx="1">
                  <c:v>0.17464424320827943</c:v>
                </c:pt>
                <c:pt idx="2">
                  <c:v>0.22705071679383268</c:v>
                </c:pt>
                <c:pt idx="3">
                  <c:v>3.3872798796103179E-2</c:v>
                </c:pt>
                <c:pt idx="4">
                  <c:v>0.1418802967500066</c:v>
                </c:pt>
                <c:pt idx="5">
                  <c:v>5.1746442432082797E-2</c:v>
                </c:pt>
                <c:pt idx="6">
                  <c:v>0.161522823877287</c:v>
                </c:pt>
                <c:pt idx="7">
                  <c:v>3.3952002534519632E-2</c:v>
                </c:pt>
                <c:pt idx="8">
                  <c:v>2.7457295984370463E-2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033-4371-B557-8AA409168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del nº de establecimientos por categorías</a:t>
            </a:r>
          </a:p>
        </c:rich>
      </c:tx>
      <c:layout>
        <c:manualLayout>
          <c:xMode val="edge"/>
          <c:yMode val="edge"/>
          <c:x val="0.13446989580847848"/>
          <c:y val="3.95256916996047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484891921334786"/>
          <c:y val="0.37549479583821455"/>
          <c:w val="0.5170464108487417"/>
          <c:h val="0.42687829421607548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203-49BA-BAA2-1E2643CDB56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203-49BA-BAA2-1E2643CDB56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203-49BA-BAA2-1E2643CDB562}"/>
              </c:ext>
            </c:extLst>
          </c:dPt>
          <c:dLbls>
            <c:dLbl>
              <c:idx val="0"/>
              <c:layout>
                <c:manualLayout>
                  <c:x val="-3.7714402782869083E-2"/>
                  <c:y val="-0.1073060970840590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03-49BA-BAA2-1E2643CDB562}"/>
                </c:ext>
              </c:extLst>
            </c:dLbl>
            <c:dLbl>
              <c:idx val="1"/>
              <c:layout>
                <c:manualLayout>
                  <c:x val="-0.11013548894895081"/>
                  <c:y val="-0.2619160516610713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03-49BA-BAA2-1E2643CDB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03-49BA-BAA2-1E2643CDB56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7083383425410279"/>
                  <c:y val="0.822135974045774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03-49BA-BAA2-1E2643CDB56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7.5757715875273496E-2"/>
                  <c:y val="0.679843209307083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03-49BA-BAA2-1E2643CDB56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0416685932850106"/>
                  <c:y val="0.4150205638211845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03-49BA-BAA2-1E2643CDB56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8371246099753824"/>
                  <c:y val="0.2885381062756806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03-49BA-BAA2-1E2643CDB56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4053074790399337"/>
                  <c:y val="0.2252968775029287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03-49BA-BAA2-1E2643CDB56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8447040806701305"/>
                  <c:y val="0.205533993511443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03-49BA-BAA2-1E2643CDB56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522733788200218"/>
                  <c:y val="0.193676263116552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03-49BA-BAA2-1E2643CDB56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'EV. ESTABL. Y PZAS. X T.A.'!$A$154:$A$156</c:f>
              <c:strCache>
                <c:ptCount val="3"/>
                <c:pt idx="0">
                  <c:v>1ª CATEGORÍA</c:v>
                </c:pt>
                <c:pt idx="1">
                  <c:v>2ª CATEGORÍA</c:v>
                </c:pt>
                <c:pt idx="2">
                  <c:v>LUJO</c:v>
                </c:pt>
              </c:strCache>
            </c:strRef>
          </c:cat>
          <c:val>
            <c:numRef>
              <c:f>'EV. ESTABL. Y PZAS. X T.A.'!$E$154:$E$156</c:f>
              <c:numCache>
                <c:formatCode>0.00%</c:formatCode>
                <c:ptCount val="3"/>
                <c:pt idx="0">
                  <c:v>0.17499999999999999</c:v>
                </c:pt>
                <c:pt idx="1">
                  <c:v>0.82499999999999996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203-49BA-BAA2-1E2643CDB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EXTRANJEROS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Resto de América</c:v>
              </c:pt>
              <c:pt idx="1">
                <c:v>Resto del mundo</c:v>
              </c:pt>
              <c:pt idx="2">
                <c:v>Resto de Europa</c:v>
              </c:pt>
              <c:pt idx="3">
                <c:v>Canadá</c:v>
              </c:pt>
              <c:pt idx="4">
                <c:v>Méjico</c:v>
              </c:pt>
              <c:pt idx="5">
                <c:v>China</c:v>
              </c:pt>
              <c:pt idx="6">
                <c:v>Brasil</c:v>
              </c:pt>
              <c:pt idx="7">
                <c:v>Japón</c:v>
              </c:pt>
              <c:pt idx="8">
                <c:v>EEUU</c:v>
              </c:pt>
              <c:pt idx="9">
                <c:v>Italia</c:v>
              </c:pt>
              <c:pt idx="10">
                <c:v>Alemania</c:v>
              </c:pt>
              <c:pt idx="11">
                <c:v>Benelux (Bélgica, Holanda y Luxemburgo)</c:v>
              </c:pt>
              <c:pt idx="12">
                <c:v>Reino Unido</c:v>
              </c:pt>
              <c:pt idx="13">
                <c:v>Portugal</c:v>
              </c:pt>
              <c:pt idx="14">
                <c:v>Francia</c:v>
              </c:pt>
            </c:strLit>
          </c:cat>
          <c:val>
            <c:numLit>
              <c:formatCode>General</c:formatCode>
              <c:ptCount val="15"/>
              <c:pt idx="0">
                <c:v>5.0844738830172785E-2</c:v>
              </c:pt>
              <c:pt idx="1">
                <c:v>4.84529081048325E-2</c:v>
              </c:pt>
              <c:pt idx="2">
                <c:v>0.10505681169044685</c:v>
              </c:pt>
              <c:pt idx="3">
                <c:v>8.1416416683812217E-3</c:v>
              </c:pt>
              <c:pt idx="4">
                <c:v>9.1413083466514323E-3</c:v>
              </c:pt>
              <c:pt idx="5">
                <c:v>1.1558855136845176E-2</c:v>
              </c:pt>
              <c:pt idx="6">
                <c:v>1.717291884003385E-2</c:v>
              </c:pt>
              <c:pt idx="7">
                <c:v>3.0362893874226509E-2</c:v>
              </c:pt>
              <c:pt idx="8">
                <c:v>5.5756920210720609E-2</c:v>
              </c:pt>
              <c:pt idx="9">
                <c:v>6.1980060597804143E-2</c:v>
              </c:pt>
              <c:pt idx="10">
                <c:v>6.9456946470248151E-2</c:v>
              </c:pt>
              <c:pt idx="11">
                <c:v>6.9799710791300554E-2</c:v>
              </c:pt>
              <c:pt idx="12">
                <c:v>0.13083755485148268</c:v>
              </c:pt>
              <c:pt idx="13">
                <c:v>0.13530035876795066</c:v>
              </c:pt>
              <c:pt idx="14">
                <c:v>0.19613637181890289</c:v>
              </c:pt>
            </c:numLit>
          </c:val>
          <c:extLst>
            <c:ext xmlns:c16="http://schemas.microsoft.com/office/drawing/2014/chart" uri="{C3380CC4-5D6E-409C-BE32-E72D297353CC}">
              <c16:uniqueId val="{00000000-27B2-48B6-B02D-9B6D91664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07535304"/>
        <c:axId val="307535696"/>
      </c:barChart>
      <c:catAx>
        <c:axId val="3075353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3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535696"/>
        <c:scaling>
          <c:orientation val="minMax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35304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del nº de plazas por categorías</a:t>
            </a:r>
          </a:p>
        </c:rich>
      </c:tx>
      <c:layout>
        <c:manualLayout>
          <c:xMode val="edge"/>
          <c:yMode val="edge"/>
          <c:x val="0.20643979161695694"/>
          <c:y val="3.95256916996047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484891921334786"/>
          <c:y val="0.37549479583821455"/>
          <c:w val="0.5170464108487417"/>
          <c:h val="0.42687829421607548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5B6-42A0-9FC8-E6858C39114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B6-42A0-9FC8-E6858C39114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B6-42A0-9FC8-E6858C39114A}"/>
              </c:ext>
            </c:extLst>
          </c:dPt>
          <c:dLbls>
            <c:dLbl>
              <c:idx val="0"/>
              <c:layout>
                <c:manualLayout>
                  <c:x val="-1.5203535879796837E-2"/>
                  <c:y val="-0.1088634105555151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B6-42A0-9FC8-E6858C39114A}"/>
                </c:ext>
              </c:extLst>
            </c:dLbl>
            <c:dLbl>
              <c:idx val="1"/>
              <c:layout>
                <c:manualLayout>
                  <c:x val="-5.8786758488043239E-2"/>
                  <c:y val="-0.2285302248894178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B6-42A0-9FC8-E6858C3911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B6-42A0-9FC8-E6858C39114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7083383425410279"/>
                  <c:y val="0.822135974045774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B6-42A0-9FC8-E6858C39114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7.5757715875273496E-2"/>
                  <c:y val="0.679843209307083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B6-42A0-9FC8-E6858C39114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0416685932850106"/>
                  <c:y val="0.4150205638211845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B6-42A0-9FC8-E6858C39114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8371246099753824"/>
                  <c:y val="0.2885381062756806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B6-42A0-9FC8-E6858C39114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4053074790399337"/>
                  <c:y val="0.2252968775029287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B6-42A0-9FC8-E6858C39114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8447040806701305"/>
                  <c:y val="0.205533993511443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B6-42A0-9FC8-E6858C39114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522733788200218"/>
                  <c:y val="0.193676263116552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B6-42A0-9FC8-E6858C39114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'EV. ESTABL. Y PZAS. X T.A.'!$A$176:$A$178</c:f>
              <c:strCache>
                <c:ptCount val="3"/>
                <c:pt idx="0">
                  <c:v>1ª CATEGORÍA</c:v>
                </c:pt>
                <c:pt idx="1">
                  <c:v>2ª CATEGORÍA</c:v>
                </c:pt>
                <c:pt idx="2">
                  <c:v>LUJO</c:v>
                </c:pt>
              </c:strCache>
            </c:strRef>
          </c:cat>
          <c:val>
            <c:numRef>
              <c:f>'EV. ESTABL. Y PZAS. X T.A.'!$E$176:$E$178</c:f>
              <c:numCache>
                <c:formatCode>0.00%</c:formatCode>
                <c:ptCount val="3"/>
                <c:pt idx="0">
                  <c:v>0.3377247406077567</c:v>
                </c:pt>
                <c:pt idx="1">
                  <c:v>0.6622752593922433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5B6-42A0-9FC8-E6858C391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64494043281551E-2"/>
          <c:y val="0.26219551227180632"/>
          <c:w val="0.89215781181684439"/>
          <c:h val="0.61585457533610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T.A.'!$B$202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T.A.'!$B$203:$B$211</c:f>
              <c:numCache>
                <c:formatCode>#,##0</c:formatCode>
                <c:ptCount val="9"/>
                <c:pt idx="0">
                  <c:v>1003</c:v>
                </c:pt>
                <c:pt idx="1">
                  <c:v>480</c:v>
                </c:pt>
                <c:pt idx="2">
                  <c:v>546</c:v>
                </c:pt>
                <c:pt idx="3">
                  <c:v>257</c:v>
                </c:pt>
                <c:pt idx="4">
                  <c:v>585</c:v>
                </c:pt>
                <c:pt idx="5">
                  <c:v>468</c:v>
                </c:pt>
                <c:pt idx="6">
                  <c:v>396</c:v>
                </c:pt>
                <c:pt idx="7">
                  <c:v>217</c:v>
                </c:pt>
                <c:pt idx="8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0-4AF6-99D8-48BFBB92D700}"/>
            </c:ext>
          </c:extLst>
        </c:ser>
        <c:ser>
          <c:idx val="1"/>
          <c:order val="1"/>
          <c:tx>
            <c:strRef>
              <c:f>'EV. ESTABL. Y PZAS. X T.A.'!$C$202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T.A.'!$C$203:$C$211</c:f>
              <c:numCache>
                <c:formatCode>#,##0</c:formatCode>
                <c:ptCount val="9"/>
                <c:pt idx="0">
                  <c:v>991</c:v>
                </c:pt>
                <c:pt idx="1">
                  <c:v>488</c:v>
                </c:pt>
                <c:pt idx="2">
                  <c:v>532</c:v>
                </c:pt>
                <c:pt idx="3">
                  <c:v>248</c:v>
                </c:pt>
                <c:pt idx="4">
                  <c:v>578</c:v>
                </c:pt>
                <c:pt idx="5">
                  <c:v>462</c:v>
                </c:pt>
                <c:pt idx="6">
                  <c:v>387</c:v>
                </c:pt>
                <c:pt idx="7">
                  <c:v>213</c:v>
                </c:pt>
                <c:pt idx="8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40-4AF6-99D8-48BFBB92D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83144"/>
        <c:axId val="1"/>
      </c:barChart>
      <c:catAx>
        <c:axId val="6269831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83144"/>
        <c:crosses val="autoZero"/>
        <c:crossBetween val="between"/>
        <c:min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690635239222548"/>
          <c:y val="8.2317073170731711E-2"/>
          <c:w val="0.36928138884600209"/>
          <c:h val="7.6219512195121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521739130434782E-2"/>
          <c:y val="0.27184551933378631"/>
          <c:w val="0.8923913043478261"/>
          <c:h val="0.598707393770838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T.A.'!$B$202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T.A.'!$B$238:$B$246</c:f>
              <c:numCache>
                <c:formatCode>#,##0</c:formatCode>
                <c:ptCount val="9"/>
                <c:pt idx="0">
                  <c:v>7816</c:v>
                </c:pt>
                <c:pt idx="1">
                  <c:v>5315</c:v>
                </c:pt>
                <c:pt idx="2">
                  <c:v>4590</c:v>
                </c:pt>
                <c:pt idx="3">
                  <c:v>2533</c:v>
                </c:pt>
                <c:pt idx="4">
                  <c:v>4752</c:v>
                </c:pt>
                <c:pt idx="5">
                  <c:v>4324</c:v>
                </c:pt>
                <c:pt idx="6">
                  <c:v>4122</c:v>
                </c:pt>
                <c:pt idx="7">
                  <c:v>2243</c:v>
                </c:pt>
                <c:pt idx="8">
                  <c:v>2717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D8-4DFA-95F3-F1139D75E557}"/>
            </c:ext>
          </c:extLst>
        </c:ser>
        <c:ser>
          <c:idx val="1"/>
          <c:order val="1"/>
          <c:tx>
            <c:strRef>
              <c:f>'EV. ESTABL. Y PZAS. X T.A.'!$C$202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T.A.'!$C$238:$C$246</c:f>
              <c:numCache>
                <c:formatCode>#,##0</c:formatCode>
                <c:ptCount val="9"/>
                <c:pt idx="0">
                  <c:v>7763</c:v>
                </c:pt>
                <c:pt idx="1">
                  <c:v>5452</c:v>
                </c:pt>
                <c:pt idx="2">
                  <c:v>4528</c:v>
                </c:pt>
                <c:pt idx="3">
                  <c:v>2420</c:v>
                </c:pt>
                <c:pt idx="4">
                  <c:v>4679</c:v>
                </c:pt>
                <c:pt idx="5">
                  <c:v>4232</c:v>
                </c:pt>
                <c:pt idx="6">
                  <c:v>4029</c:v>
                </c:pt>
                <c:pt idx="7">
                  <c:v>2236</c:v>
                </c:pt>
                <c:pt idx="8">
                  <c:v>2804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D8-4DFA-95F3-F1139D75E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87736"/>
        <c:axId val="1"/>
      </c:barChart>
      <c:catAx>
        <c:axId val="626987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87736"/>
        <c:crosses val="autoZero"/>
        <c:crossBetween val="between"/>
        <c:minorUnit val="1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673913043478261"/>
          <c:y val="8.4142734585361298E-2"/>
          <c:w val="0.36847826086956526"/>
          <c:h val="8.090648863066875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provincial del nº de establecimientos</a:t>
            </a:r>
          </a:p>
        </c:rich>
      </c:tx>
      <c:layout>
        <c:manualLayout>
          <c:xMode val="edge"/>
          <c:yMode val="edge"/>
          <c:x val="0.26244952893674295"/>
          <c:y val="3.54838709677419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489905787348586E-2"/>
          <c:y val="0.27741979180284748"/>
          <c:w val="0.93405114401076716"/>
          <c:h val="0.638710683453067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'EV. ESTABL. Y PZAS. X T.A.'!$B$273</c:f>
              <c:strCache>
                <c:ptCount val="1"/>
                <c:pt idx="0">
                  <c:v>C.R.A.C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'EV. ESTABL. Y PZAS. X T.A.'!$A$274:$A$282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T.A.'!$B$274:$B$282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9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8-4442-9221-CB5D3D8177DF}"/>
            </c:ext>
          </c:extLst>
        </c:ser>
        <c:ser>
          <c:idx val="1"/>
          <c:order val="1"/>
          <c:tx>
            <c:strRef>
              <c:f>'EV. ESTABL. Y PZAS. X T.A.'!$C$273</c:f>
              <c:strCache>
                <c:ptCount val="1"/>
                <c:pt idx="0">
                  <c:v>C.R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Ref>
              <c:f>'EV. ESTABL. Y PZAS. X T.A.'!$A$274:$A$282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T.A.'!$C$274:$C$282</c:f>
              <c:numCache>
                <c:formatCode>#,##0</c:formatCode>
                <c:ptCount val="9"/>
                <c:pt idx="0">
                  <c:v>909</c:v>
                </c:pt>
                <c:pt idx="1">
                  <c:v>354</c:v>
                </c:pt>
                <c:pt idx="2">
                  <c:v>389</c:v>
                </c:pt>
                <c:pt idx="3">
                  <c:v>197</c:v>
                </c:pt>
                <c:pt idx="4">
                  <c:v>501</c:v>
                </c:pt>
                <c:pt idx="5">
                  <c:v>395</c:v>
                </c:pt>
                <c:pt idx="6">
                  <c:v>294</c:v>
                </c:pt>
                <c:pt idx="7">
                  <c:v>163</c:v>
                </c:pt>
                <c:pt idx="8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D8-4442-9221-CB5D3D8177DF}"/>
            </c:ext>
          </c:extLst>
        </c:ser>
        <c:ser>
          <c:idx val="2"/>
          <c:order val="2"/>
          <c:tx>
            <c:strRef>
              <c:f>'EV. ESTABL. Y PZAS. X T.A.'!$D$273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cat>
            <c:strRef>
              <c:f>'EV. ESTABL. Y PZAS. X T.A.'!$A$274:$A$282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T.A.'!$D$274:$D$282</c:f>
              <c:numCache>
                <c:formatCode>#,##0</c:formatCode>
                <c:ptCount val="9"/>
                <c:pt idx="0">
                  <c:v>22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13</c:v>
                </c:pt>
                <c:pt idx="6">
                  <c:v>18</c:v>
                </c:pt>
                <c:pt idx="7">
                  <c:v>13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D8-4442-9221-CB5D3D8177DF}"/>
            </c:ext>
          </c:extLst>
        </c:ser>
        <c:ser>
          <c:idx val="3"/>
          <c:order val="3"/>
          <c:tx>
            <c:strRef>
              <c:f>'EV. ESTABL. Y PZAS. X T.A.'!$E$273</c:f>
              <c:strCache>
                <c:ptCount val="1"/>
                <c:pt idx="0">
                  <c:v>H.R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Ref>
              <c:f>'EV. ESTABL. Y PZAS. X T.A.'!$A$274:$A$282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T.A.'!$E$274:$E$282</c:f>
              <c:numCache>
                <c:formatCode>#,##0</c:formatCode>
                <c:ptCount val="9"/>
                <c:pt idx="0">
                  <c:v>55</c:v>
                </c:pt>
                <c:pt idx="1">
                  <c:v>92</c:v>
                </c:pt>
                <c:pt idx="2">
                  <c:v>104</c:v>
                </c:pt>
                <c:pt idx="3">
                  <c:v>40</c:v>
                </c:pt>
                <c:pt idx="4">
                  <c:v>54</c:v>
                </c:pt>
                <c:pt idx="5">
                  <c:v>45</c:v>
                </c:pt>
                <c:pt idx="6">
                  <c:v>62</c:v>
                </c:pt>
                <c:pt idx="7">
                  <c:v>35</c:v>
                </c:pt>
                <c:pt idx="8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D8-4442-9221-CB5D3D817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6988392"/>
        <c:axId val="1"/>
      </c:barChart>
      <c:catAx>
        <c:axId val="626988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883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243606998654105"/>
          <c:y val="0.15483904834476334"/>
          <c:w val="0.35531628532974424"/>
          <c:h val="7.741935483870968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del nº de establecimientos por modalidades</a:t>
            </a:r>
          </a:p>
        </c:rich>
      </c:tx>
      <c:layout>
        <c:manualLayout>
          <c:xMode val="edge"/>
          <c:yMode val="edge"/>
          <c:x val="0.18825910931174089"/>
          <c:y val="3.87323943661971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076923076923078"/>
          <c:y val="0.41549295774647887"/>
          <c:w val="0.52631578947368418"/>
          <c:h val="0.36267605633802819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578-49F2-81F2-8DAF61C6706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78-49F2-81F2-8DAF61C6706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78-49F2-81F2-8DAF61C6706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78-49F2-81F2-8DAF61C6706D}"/>
              </c:ext>
            </c:extLst>
          </c:dPt>
          <c:dLbls>
            <c:dLbl>
              <c:idx val="0"/>
              <c:layout>
                <c:manualLayout>
                  <c:x val="-9.0216455736555901E-3"/>
                  <c:y val="-6.324054563602082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78-49F2-81F2-8DAF61C6706D}"/>
                </c:ext>
              </c:extLst>
            </c:dLbl>
            <c:dLbl>
              <c:idx val="1"/>
              <c:layout>
                <c:manualLayout>
                  <c:x val="0.10987896755820503"/>
                  <c:y val="7.3982477542419156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78-49F2-81F2-8DAF61C6706D}"/>
                </c:ext>
              </c:extLst>
            </c:dLbl>
            <c:dLbl>
              <c:idx val="2"/>
              <c:layout>
                <c:manualLayout>
                  <c:x val="-5.9914777859245427E-3"/>
                  <c:y val="-9.353443495619384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78-49F2-81F2-8DAF61C6706D}"/>
                </c:ext>
              </c:extLst>
            </c:dLbl>
            <c:dLbl>
              <c:idx val="3"/>
              <c:layout>
                <c:manualLayout>
                  <c:x val="5.2765256569649477E-2"/>
                  <c:y val="-5.19141621381833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78-49F2-81F2-8DAF61C6706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8.0971659919028341E-2"/>
                  <c:y val="0.605633802816901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78-49F2-81F2-8DAF61C6706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1133603238866396"/>
                  <c:y val="0.369718309859154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78-49F2-81F2-8DAF61C6706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9635627530364372"/>
                  <c:y val="0.257042253521126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78-49F2-81F2-8DAF61C6706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5708502024291496"/>
                  <c:y val="0.2007042253521126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78-49F2-81F2-8DAF61C6706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41093117408906882"/>
                  <c:y val="0.1830985915492957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78-49F2-81F2-8DAF61C6706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7651821862348178"/>
                  <c:y val="0.1725352112676056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78-49F2-81F2-8DAF61C6706D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'EV. ESTABL. Y PZAS. X T.A.'!$B$273:$E$273</c:f>
              <c:strCache>
                <c:ptCount val="4"/>
                <c:pt idx="0">
                  <c:v>C.R.A.C</c:v>
                </c:pt>
                <c:pt idx="1">
                  <c:v>C.R</c:v>
                </c:pt>
                <c:pt idx="2">
                  <c:v>POSADAS</c:v>
                </c:pt>
                <c:pt idx="3">
                  <c:v>H.R</c:v>
                </c:pt>
              </c:strCache>
            </c:strRef>
          </c:cat>
          <c:val>
            <c:numRef>
              <c:f>'EV. ESTABL. Y PZAS. X T.A.'!$B$284:$E$284</c:f>
              <c:numCache>
                <c:formatCode>0%</c:formatCode>
                <c:ptCount val="4"/>
                <c:pt idx="0">
                  <c:v>2.4641148325358853E-2</c:v>
                </c:pt>
                <c:pt idx="1">
                  <c:v>0.81507177033492828</c:v>
                </c:pt>
                <c:pt idx="2">
                  <c:v>3.0143540669856458E-2</c:v>
                </c:pt>
                <c:pt idx="3">
                  <c:v>0.13014354066985645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78-49F2-81F2-8DAF61C67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provincial del nº de plazas</a:t>
            </a:r>
          </a:p>
        </c:rich>
      </c:tx>
      <c:layout>
        <c:manualLayout>
          <c:xMode val="edge"/>
          <c:yMode val="edge"/>
          <c:x val="0.32175072710505781"/>
          <c:y val="3.61842105263157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54121991285078E-2"/>
          <c:y val="0.27631623328959143"/>
          <c:w val="0.93307710580194481"/>
          <c:h val="0.638158919740246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'EV. ESTABL. Y PZAS. X T.A.'!$B$308</c:f>
              <c:strCache>
                <c:ptCount val="1"/>
                <c:pt idx="0">
                  <c:v>C.R.A.C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'EV. ESTABL. Y PZAS. X T.A.'!$A$309:$A$317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T.A.'!$B$309:$B$317</c:f>
              <c:numCache>
                <c:formatCode>#,##0</c:formatCode>
                <c:ptCount val="9"/>
                <c:pt idx="0">
                  <c:v>47</c:v>
                </c:pt>
                <c:pt idx="1">
                  <c:v>218</c:v>
                </c:pt>
                <c:pt idx="2">
                  <c:v>249</c:v>
                </c:pt>
                <c:pt idx="3">
                  <c:v>18</c:v>
                </c:pt>
                <c:pt idx="4">
                  <c:v>76</c:v>
                </c:pt>
                <c:pt idx="5">
                  <c:v>80</c:v>
                </c:pt>
                <c:pt idx="6">
                  <c:v>113</c:v>
                </c:pt>
                <c:pt idx="7">
                  <c:v>17</c:v>
                </c:pt>
                <c:pt idx="8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B-46C2-8E15-7521CFAF6BE0}"/>
            </c:ext>
          </c:extLst>
        </c:ser>
        <c:ser>
          <c:idx val="1"/>
          <c:order val="1"/>
          <c:tx>
            <c:strRef>
              <c:f>'EV. ESTABL. Y PZAS. X T.A.'!$C$308</c:f>
              <c:strCache>
                <c:ptCount val="1"/>
                <c:pt idx="0">
                  <c:v>C.R</c:v>
                </c:pt>
              </c:strCache>
            </c:strRef>
          </c:tx>
          <c:spPr>
            <a:solidFill>
              <a:srgbClr val="FF00FF"/>
            </a:solidFill>
            <a:ln w="25400">
              <a:noFill/>
            </a:ln>
          </c:spPr>
          <c:invertIfNegative val="0"/>
          <c:cat>
            <c:strRef>
              <c:f>'EV. ESTABL. Y PZAS. X T.A.'!$A$309:$A$317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T.A.'!$C$309:$C$317</c:f>
              <c:numCache>
                <c:formatCode>#,##0</c:formatCode>
                <c:ptCount val="9"/>
                <c:pt idx="0">
                  <c:v>5803</c:v>
                </c:pt>
                <c:pt idx="1">
                  <c:v>3238</c:v>
                </c:pt>
                <c:pt idx="2">
                  <c:v>2185</c:v>
                </c:pt>
                <c:pt idx="3">
                  <c:v>1413</c:v>
                </c:pt>
                <c:pt idx="4">
                  <c:v>3268</c:v>
                </c:pt>
                <c:pt idx="5">
                  <c:v>2994</c:v>
                </c:pt>
                <c:pt idx="6">
                  <c:v>2342</c:v>
                </c:pt>
                <c:pt idx="7">
                  <c:v>1239</c:v>
                </c:pt>
                <c:pt idx="8">
                  <c:v>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B-46C2-8E15-7521CFAF6BE0}"/>
            </c:ext>
          </c:extLst>
        </c:ser>
        <c:ser>
          <c:idx val="2"/>
          <c:order val="2"/>
          <c:tx>
            <c:strRef>
              <c:f>'EV. ESTABL. Y PZAS. X T.A.'!$D$308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cat>
            <c:strRef>
              <c:f>'EV. ESTABL. Y PZAS. X T.A.'!$A$309:$A$317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T.A.'!$D$309:$D$317</c:f>
              <c:numCache>
                <c:formatCode>#,##0</c:formatCode>
                <c:ptCount val="9"/>
                <c:pt idx="0">
                  <c:v>708</c:v>
                </c:pt>
                <c:pt idx="1">
                  <c:v>362</c:v>
                </c:pt>
                <c:pt idx="2">
                  <c:v>175</c:v>
                </c:pt>
                <c:pt idx="3">
                  <c:v>197</c:v>
                </c:pt>
                <c:pt idx="4">
                  <c:v>290</c:v>
                </c:pt>
                <c:pt idx="5">
                  <c:v>260</c:v>
                </c:pt>
                <c:pt idx="6">
                  <c:v>390</c:v>
                </c:pt>
                <c:pt idx="7">
                  <c:v>267</c:v>
                </c:pt>
                <c:pt idx="8">
                  <c:v>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3B-46C2-8E15-7521CFAF6BE0}"/>
            </c:ext>
          </c:extLst>
        </c:ser>
        <c:ser>
          <c:idx val="3"/>
          <c:order val="3"/>
          <c:tx>
            <c:strRef>
              <c:f>'EV. ESTABL. Y PZAS. X T.A.'!$E$308</c:f>
              <c:strCache>
                <c:ptCount val="1"/>
                <c:pt idx="0">
                  <c:v>H.R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invertIfNegative val="0"/>
          <c:cat>
            <c:strRef>
              <c:f>'EV. ESTABL. Y PZAS. X T.A.'!$A$309:$A$317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T.A.'!$E$309:$E$317</c:f>
              <c:numCache>
                <c:formatCode>#,##0</c:formatCode>
                <c:ptCount val="9"/>
                <c:pt idx="0">
                  <c:v>1205</c:v>
                </c:pt>
                <c:pt idx="1">
                  <c:v>1634</c:v>
                </c:pt>
                <c:pt idx="2">
                  <c:v>1919</c:v>
                </c:pt>
                <c:pt idx="3">
                  <c:v>792</c:v>
                </c:pt>
                <c:pt idx="4">
                  <c:v>1045</c:v>
                </c:pt>
                <c:pt idx="5">
                  <c:v>898</c:v>
                </c:pt>
                <c:pt idx="6">
                  <c:v>1184</c:v>
                </c:pt>
                <c:pt idx="7">
                  <c:v>713</c:v>
                </c:pt>
                <c:pt idx="8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3B-46C2-8E15-7521CFAF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6984456"/>
        <c:axId val="1"/>
      </c:barChart>
      <c:catAx>
        <c:axId val="626984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84456"/>
        <c:crosses val="autoZero"/>
        <c:crossBetween val="between"/>
        <c:minorUnit val="1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8957569493002561"/>
          <c:y val="0.15460560850946262"/>
          <c:w val="0.42857196904440992"/>
          <c:h val="7.236842105263158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del nº de plazas por modalidades</a:t>
            </a:r>
          </a:p>
        </c:rich>
      </c:tx>
      <c:layout>
        <c:manualLayout>
          <c:xMode val="edge"/>
          <c:yMode val="edge"/>
          <c:x val="0.21403545609430399"/>
          <c:y val="3.95256916996047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912323383229482"/>
          <c:y val="0.35968448864502656"/>
          <c:w val="0.48596574487003985"/>
          <c:h val="0.43478344781266948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D93-4167-9FC8-340F0A3A883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D93-4167-9FC8-340F0A3A883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D93-4167-9FC8-340F0A3A883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D93-4167-9FC8-340F0A3A8837}"/>
              </c:ext>
            </c:extLst>
          </c:dPt>
          <c:dLbls>
            <c:dLbl>
              <c:idx val="0"/>
              <c:layout>
                <c:manualLayout>
                  <c:x val="-2.7684919484850745E-2"/>
                  <c:y val="-6.05550454780912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3-4167-9FC8-340F0A3A8837}"/>
                </c:ext>
              </c:extLst>
            </c:dLbl>
            <c:dLbl>
              <c:idx val="1"/>
              <c:layout>
                <c:manualLayout>
                  <c:x val="6.5498356467644681E-2"/>
                  <c:y val="-5.242831273102022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3-4167-9FC8-340F0A3A8837}"/>
                </c:ext>
              </c:extLst>
            </c:dLbl>
            <c:dLbl>
              <c:idx val="2"/>
              <c:layout>
                <c:manualLayout>
                  <c:x val="-1.5023955190901883E-2"/>
                  <c:y val="2.585704756815332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3-4167-9FC8-340F0A3A8837}"/>
                </c:ext>
              </c:extLst>
            </c:dLbl>
            <c:dLbl>
              <c:idx val="3"/>
              <c:layout>
                <c:manualLayout>
                  <c:x val="5.2461535300847184E-2"/>
                  <c:y val="-0.120866033399693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93-4167-9FC8-340F0A3A883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7.0175558825998532E-2"/>
                  <c:y val="0.679843209307083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93-4167-9FC8-340F0A3A883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9.6491393385747984E-2"/>
                  <c:y val="0.4150205638211845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93-4167-9FC8-340F0A3A883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7017573015304646"/>
                  <c:y val="0.2885381062756806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93-4167-9FC8-340F0A3A8837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2280739927254536"/>
                  <c:y val="0.2252968775029287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93-4167-9FC8-340F0A3A883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5614096104194259"/>
                  <c:y val="0.205533993511443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93-4167-9FC8-340F0A3A8837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263163485408932"/>
                  <c:y val="0.193676263116552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93-4167-9FC8-340F0A3A883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'EV. ESTABL. Y PZAS. X T.A.'!$B$308:$E$308</c:f>
              <c:strCache>
                <c:ptCount val="4"/>
                <c:pt idx="0">
                  <c:v>C.R.A.C</c:v>
                </c:pt>
                <c:pt idx="1">
                  <c:v>C.R</c:v>
                </c:pt>
                <c:pt idx="2">
                  <c:v>POSADAS</c:v>
                </c:pt>
                <c:pt idx="3">
                  <c:v>H.R</c:v>
                </c:pt>
              </c:strCache>
            </c:strRef>
          </c:cat>
          <c:val>
            <c:numRef>
              <c:f>'EV. ESTABL. Y PZAS. X T.A.'!$B$319:$E$319</c:f>
              <c:numCache>
                <c:formatCode>0%</c:formatCode>
                <c:ptCount val="4"/>
                <c:pt idx="0">
                  <c:v>2.2022389429253074E-2</c:v>
                </c:pt>
                <c:pt idx="1">
                  <c:v>0.62580289961460822</c:v>
                </c:pt>
                <c:pt idx="2">
                  <c:v>7.8703825079306816E-2</c:v>
                </c:pt>
                <c:pt idx="3">
                  <c:v>0.27347088587683194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D93-4167-9FC8-340F0A3A8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64494043281551E-2"/>
          <c:y val="0.26219551227180632"/>
          <c:w val="0.89215781181684439"/>
          <c:h val="0.61585457533610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T.A.'!$B$202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T.A.'!$B$352:$B$360</c:f>
              <c:numCache>
                <c:formatCode>#,##0</c:formatCode>
                <c:ptCount val="9"/>
                <c:pt idx="0">
                  <c:v>18</c:v>
                </c:pt>
                <c:pt idx="1">
                  <c:v>80</c:v>
                </c:pt>
                <c:pt idx="2">
                  <c:v>131</c:v>
                </c:pt>
                <c:pt idx="3">
                  <c:v>38</c:v>
                </c:pt>
                <c:pt idx="4">
                  <c:v>21</c:v>
                </c:pt>
                <c:pt idx="5">
                  <c:v>23</c:v>
                </c:pt>
                <c:pt idx="6">
                  <c:v>17</c:v>
                </c:pt>
                <c:pt idx="7">
                  <c:v>21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F-427A-869E-B580E663C842}"/>
            </c:ext>
          </c:extLst>
        </c:ser>
        <c:ser>
          <c:idx val="1"/>
          <c:order val="1"/>
          <c:tx>
            <c:strRef>
              <c:f>'EV. ESTABL. Y PZAS. X T.A.'!$C$202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T.A.'!$C$352:$C$360</c:f>
              <c:numCache>
                <c:formatCode>#,##0</c:formatCode>
                <c:ptCount val="9"/>
                <c:pt idx="0">
                  <c:v>20</c:v>
                </c:pt>
                <c:pt idx="1">
                  <c:v>82</c:v>
                </c:pt>
                <c:pt idx="2">
                  <c:v>133</c:v>
                </c:pt>
                <c:pt idx="3">
                  <c:v>40</c:v>
                </c:pt>
                <c:pt idx="4">
                  <c:v>22</c:v>
                </c:pt>
                <c:pt idx="5">
                  <c:v>22</c:v>
                </c:pt>
                <c:pt idx="6">
                  <c:v>17</c:v>
                </c:pt>
                <c:pt idx="7">
                  <c:v>23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2F-427A-869E-B580E663C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93312"/>
        <c:axId val="1"/>
      </c:barChart>
      <c:catAx>
        <c:axId val="6269933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93312"/>
        <c:crosses val="autoZero"/>
        <c:crossBetween val="between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61655773420478"/>
          <c:y val="8.2317073170731711E-2"/>
          <c:w val="0.36928104575163401"/>
          <c:h val="7.6219512195121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521739130434782E-2"/>
          <c:y val="0.27184551933378631"/>
          <c:w val="0.8923913043478261"/>
          <c:h val="0.598707393770838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T.A.'!$B$202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T.A.'!$B$387:$B$395</c:f>
              <c:numCache>
                <c:formatCode>#,##0</c:formatCode>
                <c:ptCount val="9"/>
                <c:pt idx="0">
                  <c:v>915</c:v>
                </c:pt>
                <c:pt idx="1">
                  <c:v>3205</c:v>
                </c:pt>
                <c:pt idx="2">
                  <c:v>4925</c:v>
                </c:pt>
                <c:pt idx="3">
                  <c:v>1195</c:v>
                </c:pt>
                <c:pt idx="4">
                  <c:v>664</c:v>
                </c:pt>
                <c:pt idx="5">
                  <c:v>1668</c:v>
                </c:pt>
                <c:pt idx="6">
                  <c:v>649</c:v>
                </c:pt>
                <c:pt idx="7">
                  <c:v>1190</c:v>
                </c:pt>
                <c:pt idx="8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CA-4835-A4C3-2C681F7513B6}"/>
            </c:ext>
          </c:extLst>
        </c:ser>
        <c:ser>
          <c:idx val="1"/>
          <c:order val="1"/>
          <c:tx>
            <c:strRef>
              <c:f>'EV. ESTABL. Y PZAS. X T.A.'!$C$202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T.A.'!$C$387:$C$395</c:f>
              <c:numCache>
                <c:formatCode>#,##0</c:formatCode>
                <c:ptCount val="9"/>
                <c:pt idx="0">
                  <c:v>1090</c:v>
                </c:pt>
                <c:pt idx="1">
                  <c:v>3317</c:v>
                </c:pt>
                <c:pt idx="2">
                  <c:v>5000</c:v>
                </c:pt>
                <c:pt idx="3">
                  <c:v>1328</c:v>
                </c:pt>
                <c:pt idx="4">
                  <c:v>696</c:v>
                </c:pt>
                <c:pt idx="5">
                  <c:v>1605</c:v>
                </c:pt>
                <c:pt idx="6">
                  <c:v>649</c:v>
                </c:pt>
                <c:pt idx="7">
                  <c:v>1239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CA-4835-A4C3-2C681F751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31648"/>
        <c:axId val="1"/>
      </c:barChart>
      <c:catAx>
        <c:axId val="6269316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31648"/>
        <c:crosses val="autoZero"/>
        <c:crossBetween val="between"/>
        <c:minorUnit val="1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673913043478261"/>
          <c:y val="8.4142734585361298E-2"/>
          <c:w val="0.36847826086956526"/>
          <c:h val="8.090648863066875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64494043281551E-2"/>
          <c:y val="0.26219551227180632"/>
          <c:w val="0.89215781181684439"/>
          <c:h val="0.61585457533610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T.A.'!$B$202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T.A.'!$B$352:$B$360</c:f>
              <c:numCache>
                <c:formatCode>#,##0</c:formatCode>
                <c:ptCount val="9"/>
                <c:pt idx="0">
                  <c:v>18</c:v>
                </c:pt>
                <c:pt idx="1">
                  <c:v>80</c:v>
                </c:pt>
                <c:pt idx="2">
                  <c:v>131</c:v>
                </c:pt>
                <c:pt idx="3">
                  <c:v>38</c:v>
                </c:pt>
                <c:pt idx="4">
                  <c:v>21</c:v>
                </c:pt>
                <c:pt idx="5">
                  <c:v>23</c:v>
                </c:pt>
                <c:pt idx="6">
                  <c:v>17</c:v>
                </c:pt>
                <c:pt idx="7">
                  <c:v>21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4-4BA3-93EF-27CF6749B042}"/>
            </c:ext>
          </c:extLst>
        </c:ser>
        <c:ser>
          <c:idx val="1"/>
          <c:order val="1"/>
          <c:tx>
            <c:strRef>
              <c:f>'EV. ESTABL. Y PZAS. X T.A.'!$C$202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T.A.'!$C$352:$C$360</c:f>
              <c:numCache>
                <c:formatCode>#,##0</c:formatCode>
                <c:ptCount val="9"/>
                <c:pt idx="0">
                  <c:v>20</c:v>
                </c:pt>
                <c:pt idx="1">
                  <c:v>82</c:v>
                </c:pt>
                <c:pt idx="2">
                  <c:v>133</c:v>
                </c:pt>
                <c:pt idx="3">
                  <c:v>40</c:v>
                </c:pt>
                <c:pt idx="4">
                  <c:v>22</c:v>
                </c:pt>
                <c:pt idx="5">
                  <c:v>22</c:v>
                </c:pt>
                <c:pt idx="6">
                  <c:v>17</c:v>
                </c:pt>
                <c:pt idx="7">
                  <c:v>23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E4-4BA3-93EF-27CF6749B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93312"/>
        <c:axId val="1"/>
      </c:barChart>
      <c:catAx>
        <c:axId val="6269933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93312"/>
        <c:crosses val="autoZero"/>
        <c:crossBetween val="between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61655773420478"/>
          <c:y val="8.2317073170731711E-2"/>
          <c:w val="0.36928104575163401"/>
          <c:h val="7.6219512195121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ESPAÑOLES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Comunidad Valenciana</c:v>
              </c:pt>
              <c:pt idx="11">
                <c:v>Asturias (Principado de)</c:v>
              </c:pt>
              <c:pt idx="12">
                <c:v>Castilla - La Mancha</c:v>
              </c:pt>
              <c:pt idx="13">
                <c:v>Andalucía</c:v>
              </c:pt>
              <c:pt idx="14">
                <c:v>País Vasco</c:v>
              </c:pt>
              <c:pt idx="15">
                <c:v>Cataluña</c:v>
              </c:pt>
              <c:pt idx="16">
                <c:v>Galicia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8.7839821278331285E-4</c:v>
              </c:pt>
              <c:pt idx="1">
                <c:v>9.0014134275506784E-4</c:v>
              </c:pt>
              <c:pt idx="2">
                <c:v>8.6631259441059469E-3</c:v>
              </c:pt>
              <c:pt idx="3">
                <c:v>9.5846991841299651E-3</c:v>
              </c:pt>
              <c:pt idx="4">
                <c:v>1.1303765517829795E-2</c:v>
              </c:pt>
              <c:pt idx="5">
                <c:v>1.2160730353846025E-2</c:v>
              </c:pt>
              <c:pt idx="6">
                <c:v>1.6234167570789135E-2</c:v>
              </c:pt>
              <c:pt idx="7">
                <c:v>2.1373223422586015E-2</c:v>
              </c:pt>
              <c:pt idx="8">
                <c:v>2.1956199173234971E-2</c:v>
              </c:pt>
              <c:pt idx="9">
                <c:v>2.854247552332425E-2</c:v>
              </c:pt>
              <c:pt idx="10">
                <c:v>3.894428153454467E-2</c:v>
              </c:pt>
              <c:pt idx="11">
                <c:v>4.1259110850697139E-2</c:v>
              </c:pt>
              <c:pt idx="12">
                <c:v>4.1311589350758571E-2</c:v>
              </c:pt>
              <c:pt idx="13">
                <c:v>5.1963641152434438E-2</c:v>
              </c:pt>
              <c:pt idx="14">
                <c:v>5.6291946763994967E-2</c:v>
              </c:pt>
              <c:pt idx="15">
                <c:v>6.103321868414293E-2</c:v>
              </c:pt>
              <c:pt idx="16">
                <c:v>7.1063145979747236E-2</c:v>
              </c:pt>
              <c:pt idx="17">
                <c:v>0.17643667488755541</c:v>
              </c:pt>
              <c:pt idx="18">
                <c:v>0.33009946455074013</c:v>
              </c:pt>
            </c:numLit>
          </c:val>
          <c:extLst>
            <c:ext xmlns:c16="http://schemas.microsoft.com/office/drawing/2014/chart" uri="{C3380CC4-5D6E-409C-BE32-E72D297353CC}">
              <c16:uniqueId val="{00000000-A235-4A69-A617-DB1075E29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7536480"/>
        <c:axId val="307536872"/>
      </c:barChart>
      <c:catAx>
        <c:axId val="307536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36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536872"/>
        <c:scaling>
          <c:orientation val="minMax"/>
          <c:max val="0.4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36480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521739130434782E-2"/>
          <c:y val="0.27184551933378631"/>
          <c:w val="0.8923913043478261"/>
          <c:h val="0.598707393770838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T.A.'!$B$202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T.A.'!$B$387:$B$395</c:f>
              <c:numCache>
                <c:formatCode>#,##0</c:formatCode>
                <c:ptCount val="9"/>
                <c:pt idx="0">
                  <c:v>915</c:v>
                </c:pt>
                <c:pt idx="1">
                  <c:v>3205</c:v>
                </c:pt>
                <c:pt idx="2">
                  <c:v>4925</c:v>
                </c:pt>
                <c:pt idx="3">
                  <c:v>1195</c:v>
                </c:pt>
                <c:pt idx="4">
                  <c:v>664</c:v>
                </c:pt>
                <c:pt idx="5">
                  <c:v>1668</c:v>
                </c:pt>
                <c:pt idx="6">
                  <c:v>649</c:v>
                </c:pt>
                <c:pt idx="7">
                  <c:v>1190</c:v>
                </c:pt>
                <c:pt idx="8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3-4D5E-A0A9-4CE0F5FCB588}"/>
            </c:ext>
          </c:extLst>
        </c:ser>
        <c:ser>
          <c:idx val="1"/>
          <c:order val="1"/>
          <c:tx>
            <c:strRef>
              <c:f>'EV. ESTABL. Y PZAS. X T.A.'!$C$202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T.A.'!$C$387:$C$395</c:f>
              <c:numCache>
                <c:formatCode>#,##0</c:formatCode>
                <c:ptCount val="9"/>
                <c:pt idx="0">
                  <c:v>1090</c:v>
                </c:pt>
                <c:pt idx="1">
                  <c:v>3317</c:v>
                </c:pt>
                <c:pt idx="2">
                  <c:v>5000</c:v>
                </c:pt>
                <c:pt idx="3">
                  <c:v>1328</c:v>
                </c:pt>
                <c:pt idx="4">
                  <c:v>696</c:v>
                </c:pt>
                <c:pt idx="5">
                  <c:v>1605</c:v>
                </c:pt>
                <c:pt idx="6">
                  <c:v>649</c:v>
                </c:pt>
                <c:pt idx="7">
                  <c:v>1239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3-4D5E-A0A9-4CE0F5FCB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31648"/>
        <c:axId val="1"/>
      </c:barChart>
      <c:catAx>
        <c:axId val="6269316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31648"/>
        <c:crosses val="autoZero"/>
        <c:crossBetween val="between"/>
        <c:minorUnit val="1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673913043478261"/>
          <c:y val="8.4142734585361298E-2"/>
          <c:w val="0.36847826086956526"/>
          <c:h val="8.090648863066875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64494043281551E-2"/>
          <c:y val="0.26219551227180632"/>
          <c:w val="0.89215781181684439"/>
          <c:h val="0.615854575336103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T.A.'!$B$202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T.A.'!$B$352:$B$360</c:f>
              <c:numCache>
                <c:formatCode>#,##0</c:formatCode>
                <c:ptCount val="9"/>
                <c:pt idx="0">
                  <c:v>18</c:v>
                </c:pt>
                <c:pt idx="1">
                  <c:v>80</c:v>
                </c:pt>
                <c:pt idx="2">
                  <c:v>131</c:v>
                </c:pt>
                <c:pt idx="3">
                  <c:v>38</c:v>
                </c:pt>
                <c:pt idx="4">
                  <c:v>21</c:v>
                </c:pt>
                <c:pt idx="5">
                  <c:v>23</c:v>
                </c:pt>
                <c:pt idx="6">
                  <c:v>17</c:v>
                </c:pt>
                <c:pt idx="7">
                  <c:v>21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4-4E86-980F-60A62183D246}"/>
            </c:ext>
          </c:extLst>
        </c:ser>
        <c:ser>
          <c:idx val="1"/>
          <c:order val="1"/>
          <c:tx>
            <c:strRef>
              <c:f>'EV. ESTABL. Y PZAS. X T.A.'!$C$202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T.A.'!$C$352:$C$360</c:f>
              <c:numCache>
                <c:formatCode>#,##0</c:formatCode>
                <c:ptCount val="9"/>
                <c:pt idx="0">
                  <c:v>20</c:v>
                </c:pt>
                <c:pt idx="1">
                  <c:v>82</c:v>
                </c:pt>
                <c:pt idx="2">
                  <c:v>133</c:v>
                </c:pt>
                <c:pt idx="3">
                  <c:v>40</c:v>
                </c:pt>
                <c:pt idx="4">
                  <c:v>22</c:v>
                </c:pt>
                <c:pt idx="5">
                  <c:v>22</c:v>
                </c:pt>
                <c:pt idx="6">
                  <c:v>17</c:v>
                </c:pt>
                <c:pt idx="7">
                  <c:v>23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54-4E86-980F-60A62183D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93312"/>
        <c:axId val="1"/>
      </c:barChart>
      <c:catAx>
        <c:axId val="6269933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93312"/>
        <c:crosses val="autoZero"/>
        <c:crossBetween val="between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61655773420478"/>
          <c:y val="8.2317073170731711E-2"/>
          <c:w val="0.36928104575163401"/>
          <c:h val="7.6219512195121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521739130434782E-2"/>
          <c:y val="0.27184551933378631"/>
          <c:w val="0.8923913043478261"/>
          <c:h val="0.598707393770838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'EV. ESTABL. Y PZAS. X T.A.'!$B$202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T.A.'!$B$387:$B$395</c:f>
              <c:numCache>
                <c:formatCode>#,##0</c:formatCode>
                <c:ptCount val="9"/>
                <c:pt idx="0">
                  <c:v>915</c:v>
                </c:pt>
                <c:pt idx="1">
                  <c:v>3205</c:v>
                </c:pt>
                <c:pt idx="2">
                  <c:v>4925</c:v>
                </c:pt>
                <c:pt idx="3">
                  <c:v>1195</c:v>
                </c:pt>
                <c:pt idx="4">
                  <c:v>664</c:v>
                </c:pt>
                <c:pt idx="5">
                  <c:v>1668</c:v>
                </c:pt>
                <c:pt idx="6">
                  <c:v>649</c:v>
                </c:pt>
                <c:pt idx="7">
                  <c:v>1190</c:v>
                </c:pt>
                <c:pt idx="8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9-45AC-9AF7-D43A43D410CC}"/>
            </c:ext>
          </c:extLst>
        </c:ser>
        <c:ser>
          <c:idx val="1"/>
          <c:order val="1"/>
          <c:tx>
            <c:strRef>
              <c:f>'EV. ESTABL. Y PZAS. X T.A.'!$C$202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'M.V. CyL'!$C$21:$K$21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'EV. ESTABL. Y PZAS. X T.A.'!$C$387:$C$395</c:f>
              <c:numCache>
                <c:formatCode>#,##0</c:formatCode>
                <c:ptCount val="9"/>
                <c:pt idx="0">
                  <c:v>1090</c:v>
                </c:pt>
                <c:pt idx="1">
                  <c:v>3317</c:v>
                </c:pt>
                <c:pt idx="2">
                  <c:v>5000</c:v>
                </c:pt>
                <c:pt idx="3">
                  <c:v>1328</c:v>
                </c:pt>
                <c:pt idx="4">
                  <c:v>696</c:v>
                </c:pt>
                <c:pt idx="5">
                  <c:v>1605</c:v>
                </c:pt>
                <c:pt idx="6">
                  <c:v>649</c:v>
                </c:pt>
                <c:pt idx="7">
                  <c:v>1239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09-45AC-9AF7-D43A43D41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31648"/>
        <c:axId val="1"/>
      </c:barChart>
      <c:catAx>
        <c:axId val="6269316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31648"/>
        <c:crosses val="autoZero"/>
        <c:crossBetween val="between"/>
        <c:minorUnit val="1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673913043478261"/>
          <c:y val="8.4142734585361298E-2"/>
          <c:w val="0.36847826086956526"/>
          <c:h val="8.090648863066875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10810810810811"/>
          <c:y val="0.18105849582172701"/>
          <c:w val="0.85546415981198587"/>
          <c:h val="0.7381615598885793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'EV. ESTABL. Y PZAS. X PROV'!$B$9</c:f>
              <c:strCache>
                <c:ptCount val="1"/>
                <c:pt idx="0">
                  <c:v>dic-24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'EV. ESTABL. Y PZAS. X PROV'!$A$10:$A$18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'REST.'!$B$10:$B$18</c:f>
              <c:numCache>
                <c:formatCode>#,##0</c:formatCode>
                <c:ptCount val="9"/>
                <c:pt idx="0">
                  <c:v>630</c:v>
                </c:pt>
                <c:pt idx="1">
                  <c:v>864</c:v>
                </c:pt>
                <c:pt idx="2">
                  <c:v>1232</c:v>
                </c:pt>
                <c:pt idx="3">
                  <c:v>356</c:v>
                </c:pt>
                <c:pt idx="4">
                  <c:v>756</c:v>
                </c:pt>
                <c:pt idx="5">
                  <c:v>550</c:v>
                </c:pt>
                <c:pt idx="6">
                  <c:v>357</c:v>
                </c:pt>
                <c:pt idx="7">
                  <c:v>925</c:v>
                </c:pt>
                <c:pt idx="8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5-4187-9A48-0E672302E914}"/>
            </c:ext>
          </c:extLst>
        </c:ser>
        <c:ser>
          <c:idx val="1"/>
          <c:order val="1"/>
          <c:tx>
            <c:strRef>
              <c:f>'EV. ESTABL. Y PZAS. X PROV'!$C$9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'EV. ESTABL. Y PZAS. X PROV'!$A$10:$A$18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'REST.'!$C$10:$C$18</c:f>
              <c:numCache>
                <c:formatCode>#,##0</c:formatCode>
                <c:ptCount val="9"/>
                <c:pt idx="0">
                  <c:v>633</c:v>
                </c:pt>
                <c:pt idx="1">
                  <c:v>865</c:v>
                </c:pt>
                <c:pt idx="2">
                  <c:v>1234</c:v>
                </c:pt>
                <c:pt idx="3">
                  <c:v>359</c:v>
                </c:pt>
                <c:pt idx="4">
                  <c:v>768</c:v>
                </c:pt>
                <c:pt idx="5">
                  <c:v>553</c:v>
                </c:pt>
                <c:pt idx="6">
                  <c:v>359</c:v>
                </c:pt>
                <c:pt idx="7">
                  <c:v>939</c:v>
                </c:pt>
                <c:pt idx="8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5-4187-9A48-0E672302E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3509480"/>
        <c:axId val="1"/>
      </c:barChart>
      <c:catAx>
        <c:axId val="633509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33509480"/>
        <c:crosses val="autoZero"/>
        <c:crossBetween val="between"/>
        <c:min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8789659224441833"/>
          <c:y val="5.5710306406685235E-2"/>
          <c:w val="0.3983548766157462"/>
          <c:h val="6.963788300835654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provincial del nº de plazas</a:t>
            </a:r>
          </a:p>
        </c:rich>
      </c:tx>
      <c:layout>
        <c:manualLayout>
          <c:xMode val="edge"/>
          <c:yMode val="edge"/>
          <c:x val="0.25528187497689547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302835214392618"/>
          <c:y val="0.34944237918215615"/>
          <c:w val="0.55809907131921155"/>
          <c:h val="0.4684014869888475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11-4A8B-95FB-017896D472C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B11-4A8B-95FB-017896D472C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B11-4A8B-95FB-017896D472C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FB11-4A8B-95FB-017896D472C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B11-4A8B-95FB-017896D472C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FB11-4A8B-95FB-017896D472C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FB11-4A8B-95FB-017896D472C9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FB11-4A8B-95FB-017896D472C9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FB11-4A8B-95FB-017896D472C9}"/>
              </c:ext>
            </c:extLst>
          </c:dPt>
          <c:dLbls>
            <c:dLbl>
              <c:idx val="0"/>
              <c:layout>
                <c:manualLayout>
                  <c:x val="-3.629355893256736E-2"/>
                  <c:y val="-6.919571856491918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1-4A8B-95FB-017896D472C9}"/>
                </c:ext>
              </c:extLst>
            </c:dLbl>
            <c:dLbl>
              <c:idx val="1"/>
              <c:layout>
                <c:manualLayout>
                  <c:x val="-1.4842070377257821E-2"/>
                  <c:y val="-9.133155753300353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1-4A8B-95FB-017896D472C9}"/>
                </c:ext>
              </c:extLst>
            </c:dLbl>
            <c:dLbl>
              <c:idx val="2"/>
              <c:layout>
                <c:manualLayout>
                  <c:x val="1.2156205785096019E-2"/>
                  <c:y val="2.953643805676708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11-4A8B-95FB-017896D472C9}"/>
                </c:ext>
              </c:extLst>
            </c:dLbl>
            <c:dLbl>
              <c:idx val="3"/>
              <c:layout>
                <c:manualLayout>
                  <c:x val="-3.4833529889455317E-2"/>
                  <c:y val="3.45262418405878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11-4A8B-95FB-017896D472C9}"/>
                </c:ext>
              </c:extLst>
            </c:dLbl>
            <c:dLbl>
              <c:idx val="4"/>
              <c:layout>
                <c:manualLayout>
                  <c:x val="7.0784598379173502E-2"/>
                  <c:y val="1.872161890544354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11-4A8B-95FB-017896D472C9}"/>
                </c:ext>
              </c:extLst>
            </c:dLbl>
            <c:dLbl>
              <c:idx val="5"/>
              <c:layout>
                <c:manualLayout>
                  <c:x val="1.4300009036140648E-2"/>
                  <c:y val="4.747709510288911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11-4A8B-95FB-017896D472C9}"/>
                </c:ext>
              </c:extLst>
            </c:dLbl>
            <c:dLbl>
              <c:idx val="6"/>
              <c:layout>
                <c:manualLayout>
                  <c:x val="-7.1850182778715188E-3"/>
                  <c:y val="-0.1287759662012508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11-4A8B-95FB-017896D472C9}"/>
                </c:ext>
              </c:extLst>
            </c:dLbl>
            <c:dLbl>
              <c:idx val="7"/>
              <c:layout>
                <c:manualLayout>
                  <c:x val="6.5119010008217348E-2"/>
                  <c:y val="-0.1186722477534174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11-4A8B-95FB-017896D472C9}"/>
                </c:ext>
              </c:extLst>
            </c:dLbl>
            <c:dLbl>
              <c:idx val="8"/>
              <c:layout>
                <c:manualLayout>
                  <c:x val="6.2841828160793867E-2"/>
                  <c:y val="-4.583399194059850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11-4A8B-95FB-017896D472C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2746507023777083"/>
                  <c:y val="0.1821561338289962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11-4A8B-95FB-017896D472C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'REST.'!$A$52:$A$60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'REST.'!$E$52:$E$60</c:f>
              <c:numCache>
                <c:formatCode>0.00%</c:formatCode>
                <c:ptCount val="9"/>
                <c:pt idx="0">
                  <c:v>0.11565474126843889</c:v>
                </c:pt>
                <c:pt idx="1">
                  <c:v>0.13991187358108637</c:v>
                </c:pt>
                <c:pt idx="2">
                  <c:v>0.14985032674621904</c:v>
                </c:pt>
                <c:pt idx="3">
                  <c:v>5.7334362220457707E-2</c:v>
                </c:pt>
                <c:pt idx="4">
                  <c:v>0.11797719300207642</c:v>
                </c:pt>
                <c:pt idx="5">
                  <c:v>0.11207041166668531</c:v>
                </c:pt>
                <c:pt idx="6">
                  <c:v>5.8458309568277474E-2</c:v>
                </c:pt>
                <c:pt idx="7">
                  <c:v>0.18707292796671773</c:v>
                </c:pt>
                <c:pt idx="8">
                  <c:v>6.166985398004108E-2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B11-4A8B-95FB-017896D4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del gasto turístico en 2025</a:t>
            </a:r>
          </a:p>
        </c:rich>
      </c:tx>
      <c:layout>
        <c:manualLayout>
          <c:xMode val="edge"/>
          <c:yMode val="edge"/>
          <c:x val="0.25134649910233392"/>
          <c:y val="1.9607843137254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698384201077199"/>
          <c:y val="0.33725619353628039"/>
          <c:w val="0.50448833034111307"/>
          <c:h val="0.43921736832631864"/>
        </c:manualLayout>
      </c:layout>
      <c:pie3DChart>
        <c:varyColors val="1"/>
        <c:ser>
          <c:idx val="0"/>
          <c:order val="0"/>
          <c:tx>
            <c:strRef>
              <c:f>GASTO!$A$7</c:f>
              <c:strCache>
                <c:ptCount val="1"/>
                <c:pt idx="0">
                  <c:v>Gasto 2025</c:v>
                </c:pt>
              </c:strCache>
            </c:strRef>
          </c:tx>
          <c:spPr>
            <a:ln w="25400">
              <a:noFill/>
            </a:ln>
          </c:spPr>
          <c:dPt>
            <c:idx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5CA-41FA-B95F-BAB41B7A4600}"/>
              </c:ext>
            </c:extLst>
          </c:dPt>
          <c:dPt>
            <c:idx val="1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5CA-41FA-B95F-BAB41B7A4600}"/>
              </c:ext>
            </c:extLst>
          </c:dPt>
          <c:dPt>
            <c:idx val="2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5CA-41FA-B95F-BAB41B7A460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5CA-41FA-B95F-BAB41B7A4600}"/>
              </c:ext>
            </c:extLst>
          </c:dPt>
          <c:dPt>
            <c:idx val="4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5CA-41FA-B95F-BAB41B7A4600}"/>
              </c:ext>
            </c:extLst>
          </c:dPt>
          <c:dPt>
            <c:idx val="5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5CA-41FA-B95F-BAB41B7A4600}"/>
              </c:ext>
            </c:extLst>
          </c:dPt>
          <c:dPt>
            <c:idx val="6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5CA-41FA-B95F-BAB41B7A4600}"/>
              </c:ext>
            </c:extLst>
          </c:dPt>
          <c:dLbls>
            <c:dLbl>
              <c:idx val="3"/>
              <c:layout>
                <c:manualLayout>
                  <c:x val="-4.7875523638539847E-3"/>
                  <c:y val="3.13725490196077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CA-41FA-B95F-BAB41B7A4600}"/>
                </c:ext>
              </c:extLst>
            </c:dLbl>
            <c:dLbl>
              <c:idx val="5"/>
              <c:layout>
                <c:manualLayout>
                  <c:x val="4.3885389700894767E-17"/>
                  <c:y val="-6.27450980392157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CA-41FA-B95F-BAB41B7A4600}"/>
                </c:ext>
              </c:extLst>
            </c:dLbl>
            <c:dLbl>
              <c:idx val="6"/>
              <c:layout>
                <c:manualLayout>
                  <c:x val="4.7875523638539794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CA-41FA-B95F-BAB41B7A460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GASTO!$E$8:$E$14</c:f>
              <c:strCache>
                <c:ptCount val="7"/>
                <c:pt idx="0">
                  <c:v>ALOJAMIENTO</c:v>
                </c:pt>
                <c:pt idx="1">
                  <c:v>RESTAURANTES</c:v>
                </c:pt>
                <c:pt idx="2">
                  <c:v>DESPLAZAMIENTOS / TRANSPORTE</c:v>
                </c:pt>
                <c:pt idx="3">
                  <c:v>CULTURA Y OCIO</c:v>
                </c:pt>
                <c:pt idx="4">
                  <c:v>ALIMENTACIÓN FUERA DE RESTAURANTES</c:v>
                </c:pt>
                <c:pt idx="5">
                  <c:v>COMPRAS</c:v>
                </c:pt>
                <c:pt idx="6">
                  <c:v>GASTOS</c:v>
                </c:pt>
              </c:strCache>
            </c:strRef>
          </c:cat>
          <c:val>
            <c:numRef>
              <c:f>GASTO!$D$8:$D$14</c:f>
              <c:numCache>
                <c:formatCode>0%</c:formatCode>
                <c:ptCount val="7"/>
                <c:pt idx="0">
                  <c:v>0.39076449188248735</c:v>
                </c:pt>
                <c:pt idx="1">
                  <c:v>0.25931809944213086</c:v>
                </c:pt>
                <c:pt idx="2">
                  <c:v>0.15546538812431451</c:v>
                </c:pt>
                <c:pt idx="3">
                  <c:v>8.4265509406918376E-2</c:v>
                </c:pt>
                <c:pt idx="4">
                  <c:v>6.0520289318437948E-2</c:v>
                </c:pt>
                <c:pt idx="5">
                  <c:v>4.4530139238492299E-2</c:v>
                </c:pt>
                <c:pt idx="6">
                  <c:v>5.1360825872187174E-3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CA-41FA-B95F-BAB41B7A4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del gasto total en 2025</a:t>
            </a:r>
          </a:p>
        </c:rich>
      </c:tx>
      <c:layout>
        <c:manualLayout>
          <c:xMode val="edge"/>
          <c:yMode val="edge"/>
          <c:x val="0.25852782764811488"/>
          <c:y val="1.96078431372549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698384201077199"/>
          <c:y val="0.33725619353628039"/>
          <c:w val="0.50448833034111307"/>
          <c:h val="0.43921736832631864"/>
        </c:manualLayout>
      </c:layout>
      <c:pie3DChart>
        <c:varyColors val="1"/>
        <c:ser>
          <c:idx val="0"/>
          <c:order val="0"/>
          <c:tx>
            <c:strRef>
              <c:f>GASTO!$C$38</c:f>
              <c:strCache>
                <c:ptCount val="1"/>
                <c:pt idx="0">
                  <c:v>Distribución</c:v>
                </c:pt>
              </c:strCache>
            </c:strRef>
          </c:tx>
          <c:spPr>
            <a:ln w="25400">
              <a:noFill/>
            </a:ln>
          </c:spPr>
          <c:dPt>
            <c:idx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E6E-455D-9181-96F5B8FBA9B9}"/>
              </c:ext>
            </c:extLst>
          </c:dPt>
          <c:dPt>
            <c:idx val="1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6E-455D-9181-96F5B8FBA9B9}"/>
              </c:ext>
            </c:extLst>
          </c:dPt>
          <c:dPt>
            <c:idx val="2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6E-455D-9181-96F5B8FBA9B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6E-455D-9181-96F5B8FBA9B9}"/>
              </c:ext>
            </c:extLst>
          </c:dPt>
          <c:dPt>
            <c:idx val="4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6E-455D-9181-96F5B8FBA9B9}"/>
              </c:ext>
            </c:extLst>
          </c:dPt>
          <c:dPt>
            <c:idx val="5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E6E-455D-9181-96F5B8FBA9B9}"/>
              </c:ext>
            </c:extLst>
          </c:dPt>
          <c:dPt>
            <c:idx val="6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E6E-455D-9181-96F5B8FBA9B9}"/>
              </c:ext>
            </c:extLst>
          </c:dPt>
          <c:dLbls>
            <c:dLbl>
              <c:idx val="1"/>
              <c:layout>
                <c:manualLayout>
                  <c:x val="9.5751047277078723E-3"/>
                  <c:y val="6.274509803921558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E-455D-9181-96F5B8FBA9B9}"/>
                </c:ext>
              </c:extLst>
            </c:dLbl>
            <c:dLbl>
              <c:idx val="2"/>
              <c:layout>
                <c:manualLayout>
                  <c:x val="-7.1813285457809914E-3"/>
                  <c:y val="4.705882352941176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E-455D-9181-96F5B8FBA9B9}"/>
                </c:ext>
              </c:extLst>
            </c:dLbl>
            <c:dLbl>
              <c:idx val="3"/>
              <c:layout>
                <c:manualLayout>
                  <c:x val="-4.7875523638539847E-3"/>
                  <c:y val="3.13725490196077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E-455D-9181-96F5B8FBA9B9}"/>
                </c:ext>
              </c:extLst>
            </c:dLbl>
            <c:dLbl>
              <c:idx val="5"/>
              <c:layout>
                <c:manualLayout>
                  <c:x val="4.3885389700894767E-17"/>
                  <c:y val="-6.27450980392157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E-455D-9181-96F5B8FBA9B9}"/>
                </c:ext>
              </c:extLst>
            </c:dLbl>
            <c:dLbl>
              <c:idx val="6"/>
              <c:layout>
                <c:manualLayout>
                  <c:x val="4.7875523638539794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E-455D-9181-96F5B8FBA9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GASTO!$D$39:$D$45</c:f>
              <c:strCache>
                <c:ptCount val="7"/>
                <c:pt idx="0">
                  <c:v>ALOJAMIENTO</c:v>
                </c:pt>
                <c:pt idx="1">
                  <c:v>RESTAURANTES</c:v>
                </c:pt>
                <c:pt idx="2">
                  <c:v>DESPLAZAMIENTOS / TRANSPORTE</c:v>
                </c:pt>
                <c:pt idx="3">
                  <c:v>CULTURA Y OCIO</c:v>
                </c:pt>
                <c:pt idx="4">
                  <c:v>ALIMENTACIÓN FUERA DE RESTAURANTES</c:v>
                </c:pt>
                <c:pt idx="5">
                  <c:v>COMPRAS</c:v>
                </c:pt>
                <c:pt idx="6">
                  <c:v>GASTOS</c:v>
                </c:pt>
              </c:strCache>
            </c:strRef>
          </c:cat>
          <c:val>
            <c:numRef>
              <c:f>GASTO!$C$39:$C$45</c:f>
              <c:numCache>
                <c:formatCode>0%</c:formatCode>
                <c:ptCount val="7"/>
                <c:pt idx="0">
                  <c:v>0.26115400111136161</c:v>
                </c:pt>
                <c:pt idx="1">
                  <c:v>0.26891293486933104</c:v>
                </c:pt>
                <c:pt idx="2">
                  <c:v>0.20762652363993039</c:v>
                </c:pt>
                <c:pt idx="3">
                  <c:v>0.10130738993085023</c:v>
                </c:pt>
                <c:pt idx="4">
                  <c:v>8.4738382557165828E-2</c:v>
                </c:pt>
                <c:pt idx="5">
                  <c:v>6.7560496737142345E-2</c:v>
                </c:pt>
                <c:pt idx="6">
                  <c:v>8.7002711542186317E-3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6E-455D-9181-96F5B8FBA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Gasto turístico en Castilla y León. Año 2025</a:t>
            </a:r>
          </a:p>
        </c:rich>
      </c:tx>
      <c:layout>
        <c:manualLayout>
          <c:xMode val="edge"/>
          <c:yMode val="edge"/>
          <c:x val="0.33297082050790161"/>
          <c:y val="3.34261838440111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991311883305501"/>
          <c:y val="0.23676880222841226"/>
          <c:w val="0.64091437752608638"/>
          <c:h val="0.651810584958217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96F-4ECD-9347-21340C18C503}"/>
              </c:ext>
            </c:extLst>
          </c:dPt>
          <c:dPt>
            <c:idx val="2"/>
            <c:invertIfNegative val="0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96F-4ECD-9347-21340C18C503}"/>
              </c:ext>
            </c:extLst>
          </c:dPt>
          <c:dPt>
            <c:idx val="3"/>
            <c:invertIfNegative val="0"/>
            <c:bubble3D val="0"/>
            <c:spPr>
              <a:solidFill>
                <a:srgbClr val="33CC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96F-4ECD-9347-21340C18C503}"/>
              </c:ext>
            </c:extLst>
          </c:dPt>
          <c:dPt>
            <c:idx val="4"/>
            <c:invertIfNegative val="0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96F-4ECD-9347-21340C18C503}"/>
              </c:ext>
            </c:extLst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96F-4ECD-9347-21340C18C503}"/>
              </c:ext>
            </c:extLst>
          </c:dPt>
          <c:dPt>
            <c:idx val="6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96F-4ECD-9347-21340C18C503}"/>
              </c:ext>
            </c:extLst>
          </c:dPt>
          <c:cat>
            <c:strRef>
              <c:f>'GASTO X PROV'!$A$11:$A$17</c:f>
              <c:strCache>
                <c:ptCount val="7"/>
                <c:pt idx="0">
                  <c:v>GASTO EN RESTAURANTES</c:v>
                </c:pt>
                <c:pt idx="1">
                  <c:v>GASTO EN ALOJAMIENTO</c:v>
                </c:pt>
                <c:pt idx="2">
                  <c:v>GASTO EN DESPLAZAMIENTOS / TRANSPORTE</c:v>
                </c:pt>
                <c:pt idx="3">
                  <c:v>GASTO EN CULTURA Y OCIO</c:v>
                </c:pt>
                <c:pt idx="4">
                  <c:v>GASTO EN ALIMENTACIÓN FUERA DE RESTAURANTES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PROV'!$B$11:$B$17</c:f>
              <c:numCache>
                <c:formatCode>#,##0.00</c:formatCode>
                <c:ptCount val="7"/>
                <c:pt idx="0">
                  <c:v>669947567.12539244</c:v>
                </c:pt>
                <c:pt idx="1">
                  <c:v>650617597.75383902</c:v>
                </c:pt>
                <c:pt idx="2">
                  <c:v>517263643.15968823</c:v>
                </c:pt>
                <c:pt idx="3">
                  <c:v>252388898.46996754</c:v>
                </c:pt>
                <c:pt idx="4">
                  <c:v>211110236.34433794</c:v>
                </c:pt>
                <c:pt idx="5">
                  <c:v>168314664.53937972</c:v>
                </c:pt>
                <c:pt idx="6">
                  <c:v>21675139.933050338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6F-4ECD-9347-21340C18C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26936568"/>
        <c:axId val="1"/>
      </c:barChart>
      <c:catAx>
        <c:axId val="6269365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t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36568"/>
        <c:crosses val="autoZero"/>
        <c:crossBetween val="between"/>
        <c:minorUnit val="190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provincial del gasto turístico</a:t>
            </a:r>
          </a:p>
        </c:rich>
      </c:tx>
      <c:layout>
        <c:manualLayout>
          <c:xMode val="edge"/>
          <c:yMode val="edge"/>
          <c:x val="0.35751871657754014"/>
          <c:y val="1.86567164179104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194599018507465E-2"/>
          <c:y val="0.2425377553232774"/>
          <c:w val="0.73402853083744046"/>
          <c:h val="0.660448964495693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'GASTO X PROV'!$A$49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Ref>
              <c:f>'GASTO X PROV'!$B$48:$J$48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PROV'!$B$49:$J$49</c:f>
              <c:numCache>
                <c:formatCode>#,##0.00</c:formatCode>
                <c:ptCount val="9"/>
                <c:pt idx="0">
                  <c:v>51799624.933063626</c:v>
                </c:pt>
                <c:pt idx="1">
                  <c:v>100912474.64984909</c:v>
                </c:pt>
                <c:pt idx="2">
                  <c:v>120167672.42750788</c:v>
                </c:pt>
                <c:pt idx="3">
                  <c:v>33722596.053762294</c:v>
                </c:pt>
                <c:pt idx="4">
                  <c:v>99389506.852087498</c:v>
                </c:pt>
                <c:pt idx="5">
                  <c:v>113621612.33028464</c:v>
                </c:pt>
                <c:pt idx="6">
                  <c:v>30755843.014892455</c:v>
                </c:pt>
                <c:pt idx="7">
                  <c:v>89091566.453362972</c:v>
                </c:pt>
                <c:pt idx="8">
                  <c:v>30486670.410581969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1-4C4B-BDE8-7E219FD2BBD8}"/>
            </c:ext>
          </c:extLst>
        </c:ser>
        <c:ser>
          <c:idx val="1"/>
          <c:order val="1"/>
          <c:tx>
            <c:strRef>
              <c:f>'GASTO X PROV'!$A$50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Ref>
              <c:f>'GASTO X PROV'!$B$48:$J$48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PROV'!$B$50:$J$50</c:f>
              <c:numCache>
                <c:formatCode>#,##0.00</c:formatCode>
                <c:ptCount val="9"/>
                <c:pt idx="0">
                  <c:v>59536176.095514879</c:v>
                </c:pt>
                <c:pt idx="1">
                  <c:v>118409429.04447609</c:v>
                </c:pt>
                <c:pt idx="2">
                  <c:v>100836982.43623072</c:v>
                </c:pt>
                <c:pt idx="3">
                  <c:v>23323284.834773071</c:v>
                </c:pt>
                <c:pt idx="4">
                  <c:v>147038710.49085319</c:v>
                </c:pt>
                <c:pt idx="5">
                  <c:v>71278441.878304929</c:v>
                </c:pt>
                <c:pt idx="6">
                  <c:v>37020659.477460526</c:v>
                </c:pt>
                <c:pt idx="7">
                  <c:v>65963065.9897888</c:v>
                </c:pt>
                <c:pt idx="8">
                  <c:v>27210847.506436683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51-4C4B-BDE8-7E219FD2BBD8}"/>
            </c:ext>
          </c:extLst>
        </c:ser>
        <c:ser>
          <c:idx val="2"/>
          <c:order val="2"/>
          <c:tx>
            <c:strRef>
              <c:f>'GASTO X PROV'!$A$51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Ref>
              <c:f>'GASTO X PROV'!$B$48:$J$48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PROV'!$B$51:$J$51</c:f>
              <c:numCache>
                <c:formatCode>#,##0.00</c:formatCode>
                <c:ptCount val="9"/>
                <c:pt idx="0">
                  <c:v>46935871.913385324</c:v>
                </c:pt>
                <c:pt idx="1">
                  <c:v>49978180.371417232</c:v>
                </c:pt>
                <c:pt idx="2">
                  <c:v>65506968.184664972</c:v>
                </c:pt>
                <c:pt idx="3">
                  <c:v>28973557.130580202</c:v>
                </c:pt>
                <c:pt idx="4">
                  <c:v>107573369.7025619</c:v>
                </c:pt>
                <c:pt idx="5">
                  <c:v>78162127.214102268</c:v>
                </c:pt>
                <c:pt idx="6">
                  <c:v>36923226.853093311</c:v>
                </c:pt>
                <c:pt idx="7">
                  <c:v>83268153.549540699</c:v>
                </c:pt>
                <c:pt idx="8">
                  <c:v>19942188.240342364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51-4C4B-BDE8-7E219FD2BBD8}"/>
            </c:ext>
          </c:extLst>
        </c:ser>
        <c:ser>
          <c:idx val="3"/>
          <c:order val="3"/>
          <c:tx>
            <c:strRef>
              <c:f>'GASTO X PROV'!$A$52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'GASTO X PROV'!$B$48:$J$48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PROV'!$B$52:$J$52</c:f>
              <c:numCache>
                <c:formatCode>#,##0.00</c:formatCode>
                <c:ptCount val="9"/>
                <c:pt idx="0">
                  <c:v>22382867.203062095</c:v>
                </c:pt>
                <c:pt idx="1">
                  <c:v>36552922.914636448</c:v>
                </c:pt>
                <c:pt idx="2">
                  <c:v>29901953.662788488</c:v>
                </c:pt>
                <c:pt idx="3">
                  <c:v>19565714.837279234</c:v>
                </c:pt>
                <c:pt idx="4">
                  <c:v>47937238.753385879</c:v>
                </c:pt>
                <c:pt idx="5">
                  <c:v>35739518.372293137</c:v>
                </c:pt>
                <c:pt idx="6">
                  <c:v>10017577.128272381</c:v>
                </c:pt>
                <c:pt idx="7">
                  <c:v>36816518.362274766</c:v>
                </c:pt>
                <c:pt idx="8">
                  <c:v>13474587.235975148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51-4C4B-BDE8-7E219FD2BBD8}"/>
            </c:ext>
          </c:extLst>
        </c:ser>
        <c:ser>
          <c:idx val="4"/>
          <c:order val="4"/>
          <c:tx>
            <c:strRef>
              <c:f>'GASTO X PROV'!$A$53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'GASTO X PROV'!$B$48:$J$48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PROV'!$B$53:$J$53</c:f>
              <c:numCache>
                <c:formatCode>#,##0.00</c:formatCode>
                <c:ptCount val="9"/>
                <c:pt idx="0">
                  <c:v>27494695.513916764</c:v>
                </c:pt>
                <c:pt idx="1">
                  <c:v>33182861.410393577</c:v>
                </c:pt>
                <c:pt idx="2">
                  <c:v>45974000.097955465</c:v>
                </c:pt>
                <c:pt idx="3">
                  <c:v>12971842.465895941</c:v>
                </c:pt>
                <c:pt idx="4">
                  <c:v>43810535.820935011</c:v>
                </c:pt>
                <c:pt idx="5">
                  <c:v>14022839.76874518</c:v>
                </c:pt>
                <c:pt idx="6">
                  <c:v>16495003.290466506</c:v>
                </c:pt>
                <c:pt idx="7">
                  <c:v>8600840.2255197614</c:v>
                </c:pt>
                <c:pt idx="8">
                  <c:v>8557617.7505097203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51-4C4B-BDE8-7E219FD2BBD8}"/>
            </c:ext>
          </c:extLst>
        </c:ser>
        <c:ser>
          <c:idx val="6"/>
          <c:order val="5"/>
          <c:tx>
            <c:strRef>
              <c:f>'GASTO X PROV'!$A$54</c:f>
              <c:strCache>
                <c:ptCount val="1"/>
                <c:pt idx="0">
                  <c:v>GASTO EN COMPRAS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val>
            <c:numRef>
              <c:f>'GASTO X PROV'!$B$54:$J$54</c:f>
              <c:numCache>
                <c:formatCode>#,##0.00</c:formatCode>
                <c:ptCount val="9"/>
                <c:pt idx="0">
                  <c:v>19584467.326616917</c:v>
                </c:pt>
                <c:pt idx="1">
                  <c:v>17917098.058509432</c:v>
                </c:pt>
                <c:pt idx="2">
                  <c:v>36481322.910095319</c:v>
                </c:pt>
                <c:pt idx="3">
                  <c:v>5088733.4830989605</c:v>
                </c:pt>
                <c:pt idx="4">
                  <c:v>45037506.259068698</c:v>
                </c:pt>
                <c:pt idx="5">
                  <c:v>20821419.278180975</c:v>
                </c:pt>
                <c:pt idx="6">
                  <c:v>8251970.2427661549</c:v>
                </c:pt>
                <c:pt idx="7">
                  <c:v>9602911.564657839</c:v>
                </c:pt>
                <c:pt idx="8">
                  <c:v>5529235.4163854448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51-4C4B-BDE8-7E219FD2BBD8}"/>
            </c:ext>
          </c:extLst>
        </c:ser>
        <c:ser>
          <c:idx val="5"/>
          <c:order val="6"/>
          <c:tx>
            <c:strRef>
              <c:f>'GASTO X PROV'!$A$55</c:f>
              <c:strCache>
                <c:ptCount val="1"/>
                <c:pt idx="0">
                  <c:v>OTROS GASTOS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val>
            <c:numRef>
              <c:f>'GASTO X PROV'!$B$55:$J$55</c:f>
              <c:numCache>
                <c:formatCode>#,##0.00</c:formatCode>
                <c:ptCount val="9"/>
                <c:pt idx="0">
                  <c:v>3837093.4818612449</c:v>
                </c:pt>
                <c:pt idx="1">
                  <c:v>7639012.2199090319</c:v>
                </c:pt>
                <c:pt idx="2">
                  <c:v>2822032.5657477127</c:v>
                </c:pt>
                <c:pt idx="3">
                  <c:v>582597.68389854173</c:v>
                </c:pt>
                <c:pt idx="4">
                  <c:v>3527390.9529727409</c:v>
                </c:pt>
                <c:pt idx="5">
                  <c:v>860522.89954317361</c:v>
                </c:pt>
                <c:pt idx="6">
                  <c:v>874996.40649451874</c:v>
                </c:pt>
                <c:pt idx="7">
                  <c:v>266482.59141009499</c:v>
                </c:pt>
                <c:pt idx="8">
                  <c:v>1265011.1312132799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51-4C4B-BDE8-7E219FD2B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26937552"/>
        <c:axId val="1"/>
      </c:barChart>
      <c:catAx>
        <c:axId val="62693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37552"/>
        <c:crosses val="autoZero"/>
        <c:crossBetween val="between"/>
        <c:minorUnit val="100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178650502341065"/>
          <c:y val="1.5738850134227517E-2"/>
          <c:w val="0.1807269252809568"/>
          <c:h val="0.964549963573944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Participación provincial en el gasto turístico</a:t>
            </a:r>
          </a:p>
        </c:rich>
      </c:tx>
      <c:layout>
        <c:manualLayout>
          <c:xMode val="edge"/>
          <c:yMode val="edge"/>
          <c:x val="0.21558009053216173"/>
          <c:y val="3.9062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275405265308794"/>
          <c:y val="0.37500071525710155"/>
          <c:w val="0.50724727420048221"/>
          <c:h val="0.4335945770160236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58-495B-9CA4-D8775F3AE62C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A758-495B-9CA4-D8775F3AE62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758-495B-9CA4-D8775F3AE62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A758-495B-9CA4-D8775F3AE62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758-495B-9CA4-D8775F3AE62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A758-495B-9CA4-D8775F3AE62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A758-495B-9CA4-D8775F3AE62C}"/>
              </c:ext>
            </c:extLst>
          </c:dPt>
          <c:dPt>
            <c:idx val="7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A758-495B-9CA4-D8775F3AE62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A758-495B-9CA4-D8775F3AE62C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A758-495B-9CA4-D8775F3AE62C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A758-495B-9CA4-D8775F3AE62C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A758-495B-9CA4-D8775F3AE62C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A758-495B-9CA4-D8775F3AE62C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A758-495B-9CA4-D8775F3AE62C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A758-495B-9CA4-D8775F3AE62C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A758-495B-9CA4-D8775F3AE62C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A758-495B-9CA4-D8775F3AE62C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A758-495B-9CA4-D8775F3AE62C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758-495B-9CA4-D8775F3AE62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'GASTO X PROV'!$B$48:$J$48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PROV'!$B$58:$J$58</c:f>
              <c:numCache>
                <c:formatCode>0%</c:formatCode>
                <c:ptCount val="9"/>
                <c:pt idx="0">
                  <c:v>9.2951128661128909E-2</c:v>
                </c:pt>
                <c:pt idx="1">
                  <c:v>0.14634503329034124</c:v>
                </c:pt>
                <c:pt idx="2">
                  <c:v>0.16123633073950208</c:v>
                </c:pt>
                <c:pt idx="3">
                  <c:v>4.986450508878007E-2</c:v>
                </c:pt>
                <c:pt idx="4">
                  <c:v>0.1984147784290039</c:v>
                </c:pt>
                <c:pt idx="5">
                  <c:v>0.13426889528665525</c:v>
                </c:pt>
                <c:pt idx="6">
                  <c:v>5.6331343749345224E-2</c:v>
                </c:pt>
                <c:pt idx="7">
                  <c:v>0.11785310767835006</c:v>
                </c:pt>
                <c:pt idx="8">
                  <c:v>4.2734877076893309E-2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758-495B-9CA4-D8775F3AE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EXTRANJEROS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Resto de América</c:v>
              </c:pt>
              <c:pt idx="1">
                <c:v>Resto del mundo</c:v>
              </c:pt>
              <c:pt idx="2">
                <c:v>Resto de Europa</c:v>
              </c:pt>
              <c:pt idx="3">
                <c:v>Canadá</c:v>
              </c:pt>
              <c:pt idx="4">
                <c:v>Méjico</c:v>
              </c:pt>
              <c:pt idx="5">
                <c:v>China</c:v>
              </c:pt>
              <c:pt idx="6">
                <c:v>Brasil</c:v>
              </c:pt>
              <c:pt idx="7">
                <c:v>Japón</c:v>
              </c:pt>
              <c:pt idx="8">
                <c:v>EEUU</c:v>
              </c:pt>
              <c:pt idx="9">
                <c:v>Italia</c:v>
              </c:pt>
              <c:pt idx="10">
                <c:v>Alemania</c:v>
              </c:pt>
              <c:pt idx="11">
                <c:v>Benelux (Bélgica, Holanda y Luxemburgo)</c:v>
              </c:pt>
              <c:pt idx="12">
                <c:v>Reino Unido</c:v>
              </c:pt>
              <c:pt idx="13">
                <c:v>Portugal</c:v>
              </c:pt>
              <c:pt idx="14">
                <c:v>Francia</c:v>
              </c:pt>
            </c:strLit>
          </c:cat>
          <c:val>
            <c:numLit>
              <c:formatCode>General</c:formatCode>
              <c:ptCount val="15"/>
              <c:pt idx="0">
                <c:v>5.0844738830172785E-2</c:v>
              </c:pt>
              <c:pt idx="1">
                <c:v>4.84529081048325E-2</c:v>
              </c:pt>
              <c:pt idx="2">
                <c:v>0.10505681169044685</c:v>
              </c:pt>
              <c:pt idx="3">
                <c:v>8.1416416683812217E-3</c:v>
              </c:pt>
              <c:pt idx="4">
                <c:v>9.1413083466514323E-3</c:v>
              </c:pt>
              <c:pt idx="5">
                <c:v>1.1558855136845176E-2</c:v>
              </c:pt>
              <c:pt idx="6">
                <c:v>1.717291884003385E-2</c:v>
              </c:pt>
              <c:pt idx="7">
                <c:v>3.0362893874226509E-2</c:v>
              </c:pt>
              <c:pt idx="8">
                <c:v>5.5756920210720609E-2</c:v>
              </c:pt>
              <c:pt idx="9">
                <c:v>6.1980060597804143E-2</c:v>
              </c:pt>
              <c:pt idx="10">
                <c:v>6.9456946470248151E-2</c:v>
              </c:pt>
              <c:pt idx="11">
                <c:v>6.9799710791300554E-2</c:v>
              </c:pt>
              <c:pt idx="12">
                <c:v>0.13083755485148268</c:v>
              </c:pt>
              <c:pt idx="13">
                <c:v>0.13530035876795066</c:v>
              </c:pt>
              <c:pt idx="14">
                <c:v>0.19613637181890289</c:v>
              </c:pt>
            </c:numLit>
          </c:val>
          <c:extLst>
            <c:ext xmlns:c16="http://schemas.microsoft.com/office/drawing/2014/chart" uri="{C3380CC4-5D6E-409C-BE32-E72D297353CC}">
              <c16:uniqueId val="{00000000-1983-45A0-ACEA-9F98C1998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07537656"/>
        <c:axId val="307538048"/>
      </c:barChart>
      <c:catAx>
        <c:axId val="307537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38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538048"/>
        <c:scaling>
          <c:orientation val="minMax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37656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Gasto turístico total en Castilla y León. Año 2025</a:t>
            </a:r>
          </a:p>
        </c:rich>
      </c:tx>
      <c:layout>
        <c:manualLayout>
          <c:xMode val="edge"/>
          <c:yMode val="edge"/>
          <c:x val="0.33297082050790161"/>
          <c:y val="3.34261838440111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991311883305501"/>
          <c:y val="0.23676880222841226"/>
          <c:w val="0.64091437752608638"/>
          <c:h val="0.651810584958217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81-4B34-B410-CBCC9D2B1844}"/>
              </c:ext>
            </c:extLst>
          </c:dPt>
          <c:dPt>
            <c:idx val="2"/>
            <c:invertIfNegative val="0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81-4B34-B410-CBCC9D2B1844}"/>
              </c:ext>
            </c:extLst>
          </c:dPt>
          <c:dPt>
            <c:idx val="3"/>
            <c:invertIfNegative val="0"/>
            <c:bubble3D val="0"/>
            <c:spPr>
              <a:solidFill>
                <a:srgbClr val="33CC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81-4B34-B410-CBCC9D2B1844}"/>
              </c:ext>
            </c:extLst>
          </c:dPt>
          <c:dPt>
            <c:idx val="4"/>
            <c:invertIfNegative val="0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81-4B34-B410-CBCC9D2B1844}"/>
              </c:ext>
            </c:extLst>
          </c:dPt>
          <c:dPt>
            <c:idx val="5"/>
            <c:invertIfNegative val="0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81-4B34-B410-CBCC9D2B1844}"/>
              </c:ext>
            </c:extLst>
          </c:dPt>
          <c:dPt>
            <c:idx val="6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81-4B34-B410-CBCC9D2B1844}"/>
              </c:ext>
            </c:extLst>
          </c:dPt>
          <c:cat>
            <c:strRef>
              <c:f>'GASTO X PROV'!$A$103:$A$109</c:f>
              <c:strCache>
                <c:ptCount val="7"/>
                <c:pt idx="0">
                  <c:v>GASTO TOTAL</c:v>
                </c:pt>
                <c:pt idx="1">
                  <c:v>GASTO EN ALOJAMIENTO</c:v>
                </c:pt>
                <c:pt idx="2">
                  <c:v>GASTO EN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ALIMENTACIÓN FUERA DE RESTAURANTES</c:v>
                </c:pt>
                <c:pt idx="6">
                  <c:v>GASTO EN COMPRAS</c:v>
                </c:pt>
              </c:strCache>
            </c:strRef>
          </c:cat>
          <c:val>
            <c:numRef>
              <c:f>'GASTO X PROV'!$B$103:$B$109</c:f>
              <c:numCache>
                <c:formatCode>#,##0.00</c:formatCode>
                <c:ptCount val="7"/>
                <c:pt idx="0">
                  <c:v>1577357792.0098426</c:v>
                </c:pt>
                <c:pt idx="1">
                  <c:v>616375416.11160827</c:v>
                </c:pt>
                <c:pt idx="2">
                  <c:v>409037424.76422822</c:v>
                </c:pt>
                <c:pt idx="3">
                  <c:v>245224541.3457219</c:v>
                </c:pt>
                <c:pt idx="4">
                  <c:v>132916857.8606814</c:v>
                </c:pt>
                <c:pt idx="5">
                  <c:v>95462149.931128144</c:v>
                </c:pt>
                <c:pt idx="6">
                  <c:v>70239962.107119054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881-4B34-B410-CBCC9D2B1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26936568"/>
        <c:axId val="1"/>
      </c:barChart>
      <c:catAx>
        <c:axId val="6269365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t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36568"/>
        <c:crosses val="autoZero"/>
        <c:crossBetween val="between"/>
        <c:minorUnit val="190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provincial del gasto turístico total</a:t>
            </a:r>
          </a:p>
        </c:rich>
      </c:tx>
      <c:layout>
        <c:manualLayout>
          <c:xMode val="edge"/>
          <c:yMode val="edge"/>
          <c:x val="0.35751871657754014"/>
          <c:y val="1.86567164179104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194599018507465E-2"/>
          <c:y val="0.2425377553232774"/>
          <c:w val="0.73402853083744046"/>
          <c:h val="0.660448964495693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'GASTO X PROV'!$A$141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cat>
            <c:strRef>
              <c:f>'GASTO X PROV'!$B$140:$J$140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PROV'!$B$141:$J$141</c:f>
              <c:numCache>
                <c:formatCode>#,##0.00</c:formatCode>
                <c:ptCount val="9"/>
                <c:pt idx="0">
                  <c:v>58058196.92524951</c:v>
                </c:pt>
                <c:pt idx="1">
                  <c:v>103073057.08432689</c:v>
                </c:pt>
                <c:pt idx="2">
                  <c:v>92653994.98378773</c:v>
                </c:pt>
                <c:pt idx="3">
                  <c:v>22606593.96371527</c:v>
                </c:pt>
                <c:pt idx="4">
                  <c:v>145373244.78369799</c:v>
                </c:pt>
                <c:pt idx="5">
                  <c:v>70239031.193640366</c:v>
                </c:pt>
                <c:pt idx="6">
                  <c:v>36914433.204939537</c:v>
                </c:pt>
                <c:pt idx="7">
                  <c:v>60867893.54101558</c:v>
                </c:pt>
                <c:pt idx="8">
                  <c:v>26588970.431235436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2D-4607-8A39-B44AEF9B8E28}"/>
            </c:ext>
          </c:extLst>
        </c:ser>
        <c:ser>
          <c:idx val="1"/>
          <c:order val="1"/>
          <c:tx>
            <c:strRef>
              <c:f>'GASTO X PROV'!$A$142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solidFill>
              <a:srgbClr val="FF8080"/>
            </a:solidFill>
            <a:ln w="25400">
              <a:noFill/>
            </a:ln>
          </c:spPr>
          <c:invertIfNegative val="0"/>
          <c:cat>
            <c:strRef>
              <c:f>'GASTO X PROV'!$B$140:$J$140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PROV'!$B$142:$J$142</c:f>
              <c:numCache>
                <c:formatCode>#,##0.00</c:formatCode>
                <c:ptCount val="9"/>
                <c:pt idx="0">
                  <c:v>33850660.310896151</c:v>
                </c:pt>
                <c:pt idx="1">
                  <c:v>67464819.172417432</c:v>
                </c:pt>
                <c:pt idx="2">
                  <c:v>69419088.455798864</c:v>
                </c:pt>
                <c:pt idx="3">
                  <c:v>21839365.911439452</c:v>
                </c:pt>
                <c:pt idx="4">
                  <c:v>63470807.948468059</c:v>
                </c:pt>
                <c:pt idx="5">
                  <c:v>57456927.944505796</c:v>
                </c:pt>
                <c:pt idx="6">
                  <c:v>22317126.686158381</c:v>
                </c:pt>
                <c:pt idx="7">
                  <c:v>55581475.654960543</c:v>
                </c:pt>
                <c:pt idx="8">
                  <c:v>17637152.679583576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2D-4607-8A39-B44AEF9B8E28}"/>
            </c:ext>
          </c:extLst>
        </c:ser>
        <c:ser>
          <c:idx val="2"/>
          <c:order val="2"/>
          <c:tx>
            <c:strRef>
              <c:f>'GASTO X PROV'!$A$144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solidFill>
              <a:srgbClr val="660066"/>
            </a:solidFill>
            <a:ln w="25400">
              <a:noFill/>
            </a:ln>
          </c:spPr>
          <c:invertIfNegative val="0"/>
          <c:cat>
            <c:strRef>
              <c:f>'GASTO X PROV'!$B$140:$J$140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PROV'!$B$144:$J$144</c:f>
              <c:numCache>
                <c:formatCode>#,##0.00</c:formatCode>
                <c:ptCount val="9"/>
                <c:pt idx="0">
                  <c:v>21105013.637364604</c:v>
                </c:pt>
                <c:pt idx="1">
                  <c:v>24153351.550835494</c:v>
                </c:pt>
                <c:pt idx="2">
                  <c:v>33790009.73563946</c:v>
                </c:pt>
                <c:pt idx="3">
                  <c:v>17327803.158581603</c:v>
                </c:pt>
                <c:pt idx="4">
                  <c:v>41828599.04518158</c:v>
                </c:pt>
                <c:pt idx="5">
                  <c:v>34301514.044348039</c:v>
                </c:pt>
                <c:pt idx="6">
                  <c:v>17273530.103139933</c:v>
                </c:pt>
                <c:pt idx="7">
                  <c:v>46193684.256112978</c:v>
                </c:pt>
                <c:pt idx="8">
                  <c:v>9251035.8145182133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2D-4607-8A39-B44AEF9B8E28}"/>
            </c:ext>
          </c:extLst>
        </c:ser>
        <c:ser>
          <c:idx val="3"/>
          <c:order val="3"/>
          <c:tx>
            <c:strRef>
              <c:f>'GASTO X PROV'!$A$143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'GASTO X PROV'!$B$140:$J$140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PROV'!$B$143:$J$143</c:f>
              <c:numCache>
                <c:formatCode>#,##0.00</c:formatCode>
                <c:ptCount val="9"/>
                <c:pt idx="0">
                  <c:v>18868128.062169217</c:v>
                </c:pt>
                <c:pt idx="1">
                  <c:v>12960992.893522387</c:v>
                </c:pt>
                <c:pt idx="2">
                  <c:v>20943310.205677629</c:v>
                </c:pt>
                <c:pt idx="3">
                  <c:v>6613889.8914146787</c:v>
                </c:pt>
                <c:pt idx="4">
                  <c:v>15816737.217594985</c:v>
                </c:pt>
                <c:pt idx="5">
                  <c:v>5933725.9071903285</c:v>
                </c:pt>
                <c:pt idx="6">
                  <c:v>6275447.1809720127</c:v>
                </c:pt>
                <c:pt idx="7">
                  <c:v>4896369.3686892493</c:v>
                </c:pt>
                <c:pt idx="8">
                  <c:v>3153549.2038976569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2D-4607-8A39-B44AEF9B8E28}"/>
            </c:ext>
          </c:extLst>
        </c:ser>
        <c:ser>
          <c:idx val="4"/>
          <c:order val="4"/>
          <c:tx>
            <c:strRef>
              <c:f>'GASTO X PROV'!$A$146</c:f>
              <c:strCache>
                <c:ptCount val="1"/>
                <c:pt idx="0">
                  <c:v>GASTO EN COMPRAS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'GASTO X PROV'!$B$140:$J$140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PROV'!$B$146:$J$146</c:f>
              <c:numCache>
                <c:formatCode>#,##0.00</c:formatCode>
                <c:ptCount val="9"/>
                <c:pt idx="0">
                  <c:v>6991047.8202770706</c:v>
                </c:pt>
                <c:pt idx="1">
                  <c:v>7615593.478562193</c:v>
                </c:pt>
                <c:pt idx="2">
                  <c:v>15641942.222421234</c:v>
                </c:pt>
                <c:pt idx="3">
                  <c:v>2638987.846812522</c:v>
                </c:pt>
                <c:pt idx="4">
                  <c:v>21082634.812947739</c:v>
                </c:pt>
                <c:pt idx="5">
                  <c:v>7349764.4951528925</c:v>
                </c:pt>
                <c:pt idx="6">
                  <c:v>3218259.4542746823</c:v>
                </c:pt>
                <c:pt idx="7">
                  <c:v>3515345.9043216482</c:v>
                </c:pt>
                <c:pt idx="8">
                  <c:v>2186386.0723490696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2D-4607-8A39-B44AEF9B8E28}"/>
            </c:ext>
          </c:extLst>
        </c:ser>
        <c:ser>
          <c:idx val="6"/>
          <c:order val="5"/>
          <c:tx>
            <c:strRef>
              <c:f>'GASTO X PROV'!$A$145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Ref>
              <c:f>'GASTO X PROV'!$B$140:$J$140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PROV'!$B$145:$J$145</c:f>
              <c:numCache>
                <c:formatCode>#,##0.00</c:formatCode>
                <c:ptCount val="9"/>
                <c:pt idx="0">
                  <c:v>13122915.358111499</c:v>
                </c:pt>
                <c:pt idx="1">
                  <c:v>21862009.551600277</c:v>
                </c:pt>
                <c:pt idx="2">
                  <c:v>14105452.326205876</c:v>
                </c:pt>
                <c:pt idx="3">
                  <c:v>9828302.9051455762</c:v>
                </c:pt>
                <c:pt idx="4">
                  <c:v>21184873.460135806</c:v>
                </c:pt>
                <c:pt idx="5">
                  <c:v>16881962.682784576</c:v>
                </c:pt>
                <c:pt idx="6">
                  <c:v>5126477.3807220887</c:v>
                </c:pt>
                <c:pt idx="7">
                  <c:v>24043999.986310117</c:v>
                </c:pt>
                <c:pt idx="8">
                  <c:v>6760864.2096655872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2D-4607-8A39-B44AEF9B8E28}"/>
            </c:ext>
          </c:extLst>
        </c:ser>
        <c:ser>
          <c:idx val="5"/>
          <c:order val="6"/>
          <c:tx>
            <c:strRef>
              <c:f>'GASTO X PROV'!$A$147</c:f>
              <c:strCache>
                <c:ptCount val="1"/>
                <c:pt idx="0">
                  <c:v>OTROS GASTOS</c:v>
                </c:pt>
              </c:strCache>
            </c:strRef>
          </c:tx>
          <c:invertIfNegative val="0"/>
          <c:cat>
            <c:strRef>
              <c:f>'GASTO X PROV'!$B$140:$J$140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PROV'!$B$147:$J$147</c:f>
              <c:numCache>
                <c:formatCode>#,##0.00</c:formatCode>
                <c:ptCount val="9"/>
                <c:pt idx="0">
                  <c:v>557342.07089858898</c:v>
                </c:pt>
                <c:pt idx="1">
                  <c:v>2403080.0524783907</c:v>
                </c:pt>
                <c:pt idx="2">
                  <c:v>634136.95767702267</c:v>
                </c:pt>
                <c:pt idx="3">
                  <c:v>227064.9124822056</c:v>
                </c:pt>
                <c:pt idx="4">
                  <c:v>2116623.1291572694</c:v>
                </c:pt>
                <c:pt idx="5">
                  <c:v>243197.79850001491</c:v>
                </c:pt>
                <c:pt idx="6">
                  <c:v>773447.65710522118</c:v>
                </c:pt>
                <c:pt idx="7">
                  <c:v>266482.59141009499</c:v>
                </c:pt>
                <c:pt idx="8">
                  <c:v>880064.71964670543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A-4835-B61D-A41BAA74A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26937552"/>
        <c:axId val="1"/>
      </c:barChart>
      <c:catAx>
        <c:axId val="62693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37552"/>
        <c:crosses val="autoZero"/>
        <c:crossBetween val="between"/>
        <c:minorUnit val="100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817895166123177"/>
          <c:y val="7.6498355427090603E-2"/>
          <c:w val="0.1918210483387682"/>
          <c:h val="0.860350044851988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Participación provincial en el gasto turístico total</a:t>
            </a:r>
          </a:p>
        </c:rich>
      </c:tx>
      <c:layout>
        <c:manualLayout>
          <c:xMode val="edge"/>
          <c:yMode val="edge"/>
          <c:x val="0.21558009053216173"/>
          <c:y val="3.9062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275405265308794"/>
          <c:y val="0.37500071525710155"/>
          <c:w val="0.50724727420048221"/>
          <c:h val="0.4335945770160236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F8-48CF-BF2E-6AAE82B3928C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62F8-48CF-BF2E-6AAE82B3928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62F8-48CF-BF2E-6AAE82B3928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62F8-48CF-BF2E-6AAE82B3928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62F8-48CF-BF2E-6AAE82B3928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62F8-48CF-BF2E-6AAE82B3928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62F8-48CF-BF2E-6AAE82B3928C}"/>
              </c:ext>
            </c:extLst>
          </c:dPt>
          <c:dPt>
            <c:idx val="7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62F8-48CF-BF2E-6AAE82B3928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62F8-48CF-BF2E-6AAE82B3928C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62F8-48CF-BF2E-6AAE82B3928C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62F8-48CF-BF2E-6AAE82B3928C}"/>
                </c:ext>
              </c:extLst>
            </c:dLbl>
            <c:dLbl>
              <c:idx val="2"/>
              <c:layout>
                <c:manualLayout>
                  <c:x val="1.1871783985131579E-2"/>
                  <c:y val="-1.593625498007968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F8-48CF-BF2E-6AAE82B3928C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62F8-48CF-BF2E-6AAE82B3928C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62F8-48CF-BF2E-6AAE82B3928C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62F8-48CF-BF2E-6AAE82B3928C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62F8-48CF-BF2E-6AAE82B3928C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62F8-48CF-BF2E-6AAE82B3928C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62F8-48CF-BF2E-6AAE82B3928C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62F8-48CF-BF2E-6AAE82B3928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'GASTO X PROV'!$B$140:$J$140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'GASTO X PROV'!$B$149:$J$149</c:f>
              <c:numCache>
                <c:formatCode>0%</c:formatCode>
                <c:ptCount val="9"/>
                <c:pt idx="0">
                  <c:v>9.671445816398179E-2</c:v>
                </c:pt>
                <c:pt idx="1">
                  <c:v>0.15185705170830918</c:v>
                </c:pt>
                <c:pt idx="2">
                  <c:v>0.15671012381550106</c:v>
                </c:pt>
                <c:pt idx="3">
                  <c:v>5.1403688497508211E-2</c:v>
                </c:pt>
                <c:pt idx="4">
                  <c:v>0.1970849746150958</c:v>
                </c:pt>
                <c:pt idx="5">
                  <c:v>0.12198001305776121</c:v>
                </c:pt>
                <c:pt idx="6">
                  <c:v>5.8261177098073651E-2</c:v>
                </c:pt>
                <c:pt idx="7">
                  <c:v>0.12385601560562182</c:v>
                </c:pt>
                <c:pt idx="8">
                  <c:v>4.2132497438147218E-2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2F8-48CF-BF2E-6AAE82B39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anual del gasto turístico</a:t>
            </a:r>
          </a:p>
        </c:rich>
      </c:tx>
      <c:layout>
        <c:manualLayout>
          <c:xMode val="edge"/>
          <c:yMode val="edge"/>
          <c:x val="0.39405507893602848"/>
          <c:y val="1.8181674659088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60832152349633E-2"/>
          <c:y val="0.17454545454545456"/>
          <c:w val="0.67436686235521204"/>
          <c:h val="0.71272727272727276"/>
        </c:manualLayout>
      </c:layout>
      <c:lineChart>
        <c:grouping val="standard"/>
        <c:varyColors val="0"/>
        <c:ser>
          <c:idx val="0"/>
          <c:order val="0"/>
          <c:tx>
            <c:strRef>
              <c:f>'GASTO X MESES'!$A$78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'GASTO X MESES'!$B$77:$M$77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MESES'!$B$78:$M$78</c:f>
              <c:numCache>
                <c:formatCode>#,##0.00</c:formatCode>
                <c:ptCount val="12"/>
                <c:pt idx="0">
                  <c:v>26699700.989698131</c:v>
                </c:pt>
                <c:pt idx="1">
                  <c:v>30897478.803722247</c:v>
                </c:pt>
                <c:pt idx="2">
                  <c:v>36301486.616354898</c:v>
                </c:pt>
                <c:pt idx="3">
                  <c:v>61141066.010889806</c:v>
                </c:pt>
                <c:pt idx="4">
                  <c:v>65415073.46252425</c:v>
                </c:pt>
                <c:pt idx="5">
                  <c:v>61418414.07558462</c:v>
                </c:pt>
                <c:pt idx="6">
                  <c:v>64210279.915561631</c:v>
                </c:pt>
                <c:pt idx="7">
                  <c:v>87282885.715243295</c:v>
                </c:pt>
                <c:pt idx="8">
                  <c:v>61195744.506390199</c:v>
                </c:pt>
                <c:pt idx="9">
                  <c:v>60881687.205230825</c:v>
                </c:pt>
                <c:pt idx="10">
                  <c:v>48428969.998882726</c:v>
                </c:pt>
                <c:pt idx="11">
                  <c:v>46744810.45375628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7-4141-ADE3-F3839635F4CD}"/>
            </c:ext>
          </c:extLst>
        </c:ser>
        <c:ser>
          <c:idx val="1"/>
          <c:order val="1"/>
          <c:tx>
            <c:strRef>
              <c:f>'GASTO X MESES'!$A$79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'GASTO X MESES'!$B$77:$M$77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MESES'!$B$79:$M$79</c:f>
              <c:numCache>
                <c:formatCode>#,##0.00</c:formatCode>
                <c:ptCount val="12"/>
                <c:pt idx="0">
                  <c:v>30185091.677579492</c:v>
                </c:pt>
                <c:pt idx="1">
                  <c:v>35496663.593608245</c:v>
                </c:pt>
                <c:pt idx="2">
                  <c:v>42278514.942150772</c:v>
                </c:pt>
                <c:pt idx="3">
                  <c:v>51746057.343978785</c:v>
                </c:pt>
                <c:pt idx="4">
                  <c:v>60406386.419573329</c:v>
                </c:pt>
                <c:pt idx="5">
                  <c:v>56410315.615038723</c:v>
                </c:pt>
                <c:pt idx="6">
                  <c:v>71559629.183482617</c:v>
                </c:pt>
                <c:pt idx="7">
                  <c:v>95647558.388746917</c:v>
                </c:pt>
                <c:pt idx="8">
                  <c:v>67568205.202612877</c:v>
                </c:pt>
                <c:pt idx="9">
                  <c:v>62402280.990995683</c:v>
                </c:pt>
                <c:pt idx="10">
                  <c:v>48754923.790975153</c:v>
                </c:pt>
                <c:pt idx="11">
                  <c:v>47491939.976649791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7-4141-ADE3-F3839635F4CD}"/>
            </c:ext>
          </c:extLst>
        </c:ser>
        <c:ser>
          <c:idx val="2"/>
          <c:order val="2"/>
          <c:tx>
            <c:strRef>
              <c:f>'GASTO X MESES'!$A$80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Ref>
              <c:f>'GASTO X MESES'!$B$77:$M$77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MESES'!$B$80:$M$80</c:f>
              <c:numCache>
                <c:formatCode>#,##0.00</c:formatCode>
                <c:ptCount val="12"/>
                <c:pt idx="0">
                  <c:v>20090495.741126545</c:v>
                </c:pt>
                <c:pt idx="1">
                  <c:v>23701449.041575663</c:v>
                </c:pt>
                <c:pt idx="2">
                  <c:v>28024657.664591603</c:v>
                </c:pt>
                <c:pt idx="3">
                  <c:v>35427458.696471848</c:v>
                </c:pt>
                <c:pt idx="4">
                  <c:v>39807974.077652544</c:v>
                </c:pt>
                <c:pt idx="5">
                  <c:v>37522124.395270467</c:v>
                </c:pt>
                <c:pt idx="6">
                  <c:v>60750417.611965761</c:v>
                </c:pt>
                <c:pt idx="7">
                  <c:v>83657883.558175907</c:v>
                </c:pt>
                <c:pt idx="8">
                  <c:v>58333939.746596523</c:v>
                </c:pt>
                <c:pt idx="9">
                  <c:v>52779101.60955029</c:v>
                </c:pt>
                <c:pt idx="10">
                  <c:v>39243068.214357458</c:v>
                </c:pt>
                <c:pt idx="11">
                  <c:v>37925072.802353695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7-4141-ADE3-F3839635F4CD}"/>
            </c:ext>
          </c:extLst>
        </c:ser>
        <c:ser>
          <c:idx val="3"/>
          <c:order val="3"/>
          <c:tx>
            <c:strRef>
              <c:f>'GASTO X MESES'!$A$81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'GASTO X MESES'!$B$77:$M$77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MESES'!$B$81:$M$81</c:f>
              <c:numCache>
                <c:formatCode>#,##0.00</c:formatCode>
                <c:ptCount val="12"/>
                <c:pt idx="0">
                  <c:v>6390730.936131171</c:v>
                </c:pt>
                <c:pt idx="1">
                  <c:v>7861724.189368532</c:v>
                </c:pt>
                <c:pt idx="2">
                  <c:v>9348038.8037430868</c:v>
                </c:pt>
                <c:pt idx="3">
                  <c:v>22654750.229815792</c:v>
                </c:pt>
                <c:pt idx="4">
                  <c:v>26007023.305856444</c:v>
                </c:pt>
                <c:pt idx="5">
                  <c:v>23169173.431343496</c:v>
                </c:pt>
                <c:pt idx="6">
                  <c:v>24483771.71648537</c:v>
                </c:pt>
                <c:pt idx="7">
                  <c:v>33405628.337305956</c:v>
                </c:pt>
                <c:pt idx="8">
                  <c:v>21232688.96428033</c:v>
                </c:pt>
                <c:pt idx="9">
                  <c:v>15056678.006810328</c:v>
                </c:pt>
                <c:pt idx="10">
                  <c:v>10615547.700638186</c:v>
                </c:pt>
                <c:pt idx="11">
                  <c:v>10884480.722559253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B7-4141-ADE3-F3839635F4CD}"/>
            </c:ext>
          </c:extLst>
        </c:ser>
        <c:ser>
          <c:idx val="4"/>
          <c:order val="4"/>
          <c:tx>
            <c:strRef>
              <c:f>'GASTO X MESES'!$A$82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tar"/>
            <c:size val="3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'GASTO X MESES'!$B$77:$M$77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MESES'!$B$82:$M$82</c:f>
              <c:numCache>
                <c:formatCode>#,##0.00</c:formatCode>
                <c:ptCount val="12"/>
                <c:pt idx="0">
                  <c:v>6142440.6559470147</c:v>
                </c:pt>
                <c:pt idx="1">
                  <c:v>7052850.3196201399</c:v>
                </c:pt>
                <c:pt idx="2">
                  <c:v>8792248.1069180891</c:v>
                </c:pt>
                <c:pt idx="3">
                  <c:v>11927895.547607249</c:v>
                </c:pt>
                <c:pt idx="4">
                  <c:v>13913470.267090607</c:v>
                </c:pt>
                <c:pt idx="5">
                  <c:v>12559463.322545469</c:v>
                </c:pt>
                <c:pt idx="6">
                  <c:v>20718626.738041297</c:v>
                </c:pt>
                <c:pt idx="7">
                  <c:v>29238594.54837697</c:v>
                </c:pt>
                <c:pt idx="8">
                  <c:v>20592921.085189916</c:v>
                </c:pt>
                <c:pt idx="9">
                  <c:v>16047722.954370212</c:v>
                </c:pt>
                <c:pt idx="10">
                  <c:v>10634100.819630351</c:v>
                </c:pt>
                <c:pt idx="11">
                  <c:v>10694330.174042413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B7-4141-ADE3-F3839635F4CD}"/>
            </c:ext>
          </c:extLst>
        </c:ser>
        <c:ser>
          <c:idx val="5"/>
          <c:order val="5"/>
          <c:tx>
            <c:strRef>
              <c:f>'GASTO X MESES'!$A$83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'GASTO X MESES'!$B$77:$M$77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MESES'!$B$83:$M$83</c:f>
              <c:numCache>
                <c:formatCode>#,##0.00</c:formatCode>
                <c:ptCount val="12"/>
                <c:pt idx="0">
                  <c:v>10707507.439042494</c:v>
                </c:pt>
                <c:pt idx="1">
                  <c:v>12389398.064011697</c:v>
                </c:pt>
                <c:pt idx="2">
                  <c:v>14834772.273415064</c:v>
                </c:pt>
                <c:pt idx="3">
                  <c:v>14965168.879879724</c:v>
                </c:pt>
                <c:pt idx="4">
                  <c:v>16821170.479444571</c:v>
                </c:pt>
                <c:pt idx="5">
                  <c:v>15425953.969621822</c:v>
                </c:pt>
                <c:pt idx="6">
                  <c:v>28095820.559618086</c:v>
                </c:pt>
                <c:pt idx="7">
                  <c:v>38802492.494615801</c:v>
                </c:pt>
                <c:pt idx="8">
                  <c:v>26830479.524094038</c:v>
                </c:pt>
                <c:pt idx="9">
                  <c:v>29878819.822705511</c:v>
                </c:pt>
                <c:pt idx="10">
                  <c:v>22065656.147458367</c:v>
                </c:pt>
                <c:pt idx="11">
                  <c:v>21571658.816060401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B7-4141-ADE3-F3839635F4CD}"/>
            </c:ext>
          </c:extLst>
        </c:ser>
        <c:ser>
          <c:idx val="6"/>
          <c:order val="6"/>
          <c:tx>
            <c:strRef>
              <c:f>'GASTO X MESES'!$A$84</c:f>
              <c:strCache>
                <c:ptCount val="1"/>
                <c:pt idx="0">
                  <c:v>OTROS GASTOS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'GASTO X MESES'!$B$77:$M$77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MESES'!$B$84:$M$84</c:f>
              <c:numCache>
                <c:formatCode>#,##0.00</c:formatCode>
                <c:ptCount val="12"/>
                <c:pt idx="0">
                  <c:v>186890.32770910818</c:v>
                </c:pt>
                <c:pt idx="1">
                  <c:v>291072.48706698319</c:v>
                </c:pt>
                <c:pt idx="2">
                  <c:v>354348.79403106228</c:v>
                </c:pt>
                <c:pt idx="3">
                  <c:v>325782.57925461367</c:v>
                </c:pt>
                <c:pt idx="4">
                  <c:v>265150.95476038684</c:v>
                </c:pt>
                <c:pt idx="5">
                  <c:v>270862.90909868869</c:v>
                </c:pt>
                <c:pt idx="6">
                  <c:v>4375544.8635806646</c:v>
                </c:pt>
                <c:pt idx="7">
                  <c:v>5453181.0677768672</c:v>
                </c:pt>
                <c:pt idx="8">
                  <c:v>3771521.5264664912</c:v>
                </c:pt>
                <c:pt idx="9">
                  <c:v>3064626.5986384451</c:v>
                </c:pt>
                <c:pt idx="10">
                  <c:v>1652872.1481265335</c:v>
                </c:pt>
                <c:pt idx="11">
                  <c:v>1663285.6765404942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B7-4141-ADE3-F3839635F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34600"/>
        <c:axId val="1"/>
      </c:lineChart>
      <c:catAx>
        <c:axId val="626934600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34600"/>
        <c:crosses val="autoZero"/>
        <c:crossBetween val="midCat"/>
        <c:minorUnit val="16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844776829095108"/>
          <c:y val="7.7626558232917503E-2"/>
          <c:w val="0.21684060014886197"/>
          <c:h val="0.905177585474100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mensual del gasto turístico</a:t>
            </a:r>
          </a:p>
        </c:rich>
      </c:tx>
      <c:layout>
        <c:manualLayout>
          <c:xMode val="edge"/>
          <c:yMode val="edge"/>
          <c:x val="0.23207547169811321"/>
          <c:y val="3.891049763357893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98911618172557"/>
          <c:y val="0.36186770428015563"/>
          <c:w val="0.53860739356644594"/>
          <c:h val="0.4435797665369649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2A-4660-9C0F-4D9C6561355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852A-4660-9C0F-4D9C6561355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852A-4660-9C0F-4D9C6561355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52A-4660-9C0F-4D9C6561355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52A-4660-9C0F-4D9C6561355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852A-4660-9C0F-4D9C6561355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852A-4660-9C0F-4D9C6561355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852A-4660-9C0F-4D9C6561355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852A-4660-9C0F-4D9C6561355B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852A-4660-9C0F-4D9C6561355B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52A-4660-9C0F-4D9C6561355B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52A-4660-9C0F-4D9C6561355B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A-4660-9C0F-4D9C656135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'GASTO X MESES'!$B$77:$M$77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MESES'!$B$86:$M$86</c:f>
              <c:numCache>
                <c:formatCode>0%</c:formatCode>
                <c:ptCount val="12"/>
                <c:pt idx="0">
                  <c:v>4.03011048570633E-2</c:v>
                </c:pt>
                <c:pt idx="1">
                  <c:v>4.7240315541969877E-2</c:v>
                </c:pt>
                <c:pt idx="2">
                  <c:v>5.6168695202135112E-2</c:v>
                </c:pt>
                <c:pt idx="3">
                  <c:v>7.9551546365631637E-2</c:v>
                </c:pt>
                <c:pt idx="4">
                  <c:v>8.9364854886894524E-2</c:v>
                </c:pt>
                <c:pt idx="5">
                  <c:v>8.2998769603143008E-2</c:v>
                </c:pt>
                <c:pt idx="6">
                  <c:v>0.11005986325231835</c:v>
                </c:pt>
                <c:pt idx="7">
                  <c:v>0.14991593284765406</c:v>
                </c:pt>
                <c:pt idx="8">
                  <c:v>0.10417197920025344</c:v>
                </c:pt>
                <c:pt idx="9">
                  <c:v>9.6379081891923346E-2</c:v>
                </c:pt>
                <c:pt idx="10">
                  <c:v>7.2810920652249311E-2</c:v>
                </c:pt>
                <c:pt idx="11">
                  <c:v>7.103693569876407E-2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52A-4660-9C0F-4D9C65613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orientation="portrait"/>
  </c:printSettings>
</c:chartSpace>
</file>

<file path=xl/charts/chart4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anual del gasto turístico</a:t>
            </a:r>
          </a:p>
        </c:rich>
      </c:tx>
      <c:layout>
        <c:manualLayout>
          <c:xMode val="edge"/>
          <c:yMode val="edge"/>
          <c:x val="0.39405507893602848"/>
          <c:y val="1.8181674659088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60832152349633E-2"/>
          <c:y val="0.17454545454545456"/>
          <c:w val="0.67436686235521204"/>
          <c:h val="0.71272727272727276"/>
        </c:manualLayout>
      </c:layout>
      <c:lineChart>
        <c:grouping val="standard"/>
        <c:varyColors val="0"/>
        <c:ser>
          <c:idx val="0"/>
          <c:order val="0"/>
          <c:tx>
            <c:strRef>
              <c:f>'GASTO X MESES'!$A$132</c:f>
              <c:strCache>
                <c:ptCount val="1"/>
                <c:pt idx="0">
                  <c:v>El lugar de alojamiento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'GASTO X MESES'!$B$131:$M$131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MESES'!$B$132:$M$132</c:f>
              <c:numCache>
                <c:formatCode>#,##0.00</c:formatCode>
                <c:ptCount val="12"/>
                <c:pt idx="0">
                  <c:v>26699700.989698131</c:v>
                </c:pt>
                <c:pt idx="1">
                  <c:v>30897478.803722247</c:v>
                </c:pt>
                <c:pt idx="2">
                  <c:v>36301486.616354898</c:v>
                </c:pt>
                <c:pt idx="3">
                  <c:v>61141066.010889806</c:v>
                </c:pt>
                <c:pt idx="4">
                  <c:v>65415073.46252425</c:v>
                </c:pt>
                <c:pt idx="5">
                  <c:v>61418414.07558462</c:v>
                </c:pt>
                <c:pt idx="6">
                  <c:v>64210279.915561631</c:v>
                </c:pt>
                <c:pt idx="7">
                  <c:v>87282885.715243295</c:v>
                </c:pt>
                <c:pt idx="8">
                  <c:v>61195744.506390199</c:v>
                </c:pt>
                <c:pt idx="9">
                  <c:v>60881687.205230825</c:v>
                </c:pt>
                <c:pt idx="10">
                  <c:v>48428969.998882726</c:v>
                </c:pt>
                <c:pt idx="11">
                  <c:v>46744810.45375628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9-4558-8F85-F6D1C768BAB1}"/>
            </c:ext>
          </c:extLst>
        </c:ser>
        <c:ser>
          <c:idx val="1"/>
          <c:order val="1"/>
          <c:tx>
            <c:strRef>
              <c:f>'GASTO X MESES'!$A$133</c:f>
              <c:strCache>
                <c:ptCount val="1"/>
                <c:pt idx="0">
                  <c:v>Restaurantes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'GASTO X MESES'!$B$131:$M$131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MESES'!$B$133:$M$133</c:f>
              <c:numCache>
                <c:formatCode>#,##0.00</c:formatCode>
                <c:ptCount val="12"/>
                <c:pt idx="0">
                  <c:v>30185091.677579492</c:v>
                </c:pt>
                <c:pt idx="1">
                  <c:v>35496663.593608245</c:v>
                </c:pt>
                <c:pt idx="2">
                  <c:v>42278514.942150772</c:v>
                </c:pt>
                <c:pt idx="3">
                  <c:v>51746057.343978785</c:v>
                </c:pt>
                <c:pt idx="4">
                  <c:v>60406386.419573329</c:v>
                </c:pt>
                <c:pt idx="5">
                  <c:v>56410315.615038723</c:v>
                </c:pt>
                <c:pt idx="6">
                  <c:v>71559629.183482617</c:v>
                </c:pt>
                <c:pt idx="7">
                  <c:v>95647558.388746917</c:v>
                </c:pt>
                <c:pt idx="8">
                  <c:v>67568205.202612877</c:v>
                </c:pt>
                <c:pt idx="9">
                  <c:v>62402280.990995683</c:v>
                </c:pt>
                <c:pt idx="10">
                  <c:v>48754923.790975153</c:v>
                </c:pt>
                <c:pt idx="11">
                  <c:v>47491939.976649791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9-4558-8F85-F6D1C768BAB1}"/>
            </c:ext>
          </c:extLst>
        </c:ser>
        <c:ser>
          <c:idx val="2"/>
          <c:order val="2"/>
          <c:tx>
            <c:strRef>
              <c:f>'GASTO X MESES'!$A$134</c:f>
              <c:strCache>
                <c:ptCount val="1"/>
                <c:pt idx="0">
                  <c:v>Desplazamientos / transporte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Ref>
              <c:f>'GASTO X MESES'!$B$131:$M$131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MESES'!$B$134:$M$134</c:f>
              <c:numCache>
                <c:formatCode>#,##0.00</c:formatCode>
                <c:ptCount val="12"/>
                <c:pt idx="0">
                  <c:v>20090495.741126545</c:v>
                </c:pt>
                <c:pt idx="1">
                  <c:v>23701449.041575663</c:v>
                </c:pt>
                <c:pt idx="2">
                  <c:v>28024657.664591603</c:v>
                </c:pt>
                <c:pt idx="3">
                  <c:v>35427458.696471848</c:v>
                </c:pt>
                <c:pt idx="4">
                  <c:v>39807974.077652544</c:v>
                </c:pt>
                <c:pt idx="5">
                  <c:v>37522124.395270467</c:v>
                </c:pt>
                <c:pt idx="6">
                  <c:v>60750417.611965761</c:v>
                </c:pt>
                <c:pt idx="7">
                  <c:v>83657883.558175907</c:v>
                </c:pt>
                <c:pt idx="8">
                  <c:v>58333939.746596523</c:v>
                </c:pt>
                <c:pt idx="9">
                  <c:v>52779101.60955029</c:v>
                </c:pt>
                <c:pt idx="10">
                  <c:v>39243068.214357458</c:v>
                </c:pt>
                <c:pt idx="11">
                  <c:v>37925072.802353695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C9-4558-8F85-F6D1C768BAB1}"/>
            </c:ext>
          </c:extLst>
        </c:ser>
        <c:ser>
          <c:idx val="3"/>
          <c:order val="3"/>
          <c:tx>
            <c:strRef>
              <c:f>'GASTO X MESES'!$A$135</c:f>
              <c:strCache>
                <c:ptCount val="1"/>
                <c:pt idx="0">
                  <c:v>Alimentación fuera de restaurantes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'GASTO X MESES'!$B$131:$M$131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MESES'!$B$135:$M$135</c:f>
              <c:numCache>
                <c:formatCode>#,##0.00</c:formatCode>
                <c:ptCount val="12"/>
                <c:pt idx="0">
                  <c:v>6390730.936131171</c:v>
                </c:pt>
                <c:pt idx="1">
                  <c:v>7861724.189368532</c:v>
                </c:pt>
                <c:pt idx="2">
                  <c:v>9348038.8037430868</c:v>
                </c:pt>
                <c:pt idx="3">
                  <c:v>22654750.229815792</c:v>
                </c:pt>
                <c:pt idx="4">
                  <c:v>26007023.305856444</c:v>
                </c:pt>
                <c:pt idx="5">
                  <c:v>23169173.431343496</c:v>
                </c:pt>
                <c:pt idx="6">
                  <c:v>24483771.71648537</c:v>
                </c:pt>
                <c:pt idx="7">
                  <c:v>33405628.337305956</c:v>
                </c:pt>
                <c:pt idx="8">
                  <c:v>21232688.96428033</c:v>
                </c:pt>
                <c:pt idx="9">
                  <c:v>15056678.006810328</c:v>
                </c:pt>
                <c:pt idx="10">
                  <c:v>10615547.700638186</c:v>
                </c:pt>
                <c:pt idx="11">
                  <c:v>10884480.722559253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C9-4558-8F85-F6D1C768BAB1}"/>
            </c:ext>
          </c:extLst>
        </c:ser>
        <c:ser>
          <c:idx val="4"/>
          <c:order val="4"/>
          <c:tx>
            <c:strRef>
              <c:f>'GASTO X MESES'!$A$136</c:f>
              <c:strCache>
                <c:ptCount val="1"/>
                <c:pt idx="0">
                  <c:v>Compras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tar"/>
            <c:size val="3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'GASTO X MESES'!$B$131:$M$131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MESES'!$B$136:$M$136</c:f>
              <c:numCache>
                <c:formatCode>#,##0.00</c:formatCode>
                <c:ptCount val="12"/>
                <c:pt idx="0">
                  <c:v>6142440.6559470147</c:v>
                </c:pt>
                <c:pt idx="1">
                  <c:v>7052850.3196201399</c:v>
                </c:pt>
                <c:pt idx="2">
                  <c:v>8792248.1069180891</c:v>
                </c:pt>
                <c:pt idx="3">
                  <c:v>11927895.547607249</c:v>
                </c:pt>
                <c:pt idx="4">
                  <c:v>13913470.267090607</c:v>
                </c:pt>
                <c:pt idx="5">
                  <c:v>12559463.322545469</c:v>
                </c:pt>
                <c:pt idx="6">
                  <c:v>20718626.738041297</c:v>
                </c:pt>
                <c:pt idx="7">
                  <c:v>29238594.54837697</c:v>
                </c:pt>
                <c:pt idx="8">
                  <c:v>20592921.085189916</c:v>
                </c:pt>
                <c:pt idx="9">
                  <c:v>16047722.954370212</c:v>
                </c:pt>
                <c:pt idx="10">
                  <c:v>10634100.819630351</c:v>
                </c:pt>
                <c:pt idx="11">
                  <c:v>10694330.174042413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C9-4558-8F85-F6D1C768BAB1}"/>
            </c:ext>
          </c:extLst>
        </c:ser>
        <c:ser>
          <c:idx val="5"/>
          <c:order val="5"/>
          <c:tx>
            <c:strRef>
              <c:f>'GASTO X MESES'!$A$137</c:f>
              <c:strCache>
                <c:ptCount val="1"/>
                <c:pt idx="0">
                  <c:v>Cultura y ocio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'GASTO X MESES'!$B$131:$M$131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MESES'!$B$137:$M$137</c:f>
              <c:numCache>
                <c:formatCode>#,##0.00</c:formatCode>
                <c:ptCount val="12"/>
                <c:pt idx="0">
                  <c:v>10707507.439042494</c:v>
                </c:pt>
                <c:pt idx="1">
                  <c:v>12389398.064011697</c:v>
                </c:pt>
                <c:pt idx="2">
                  <c:v>14834772.273415064</c:v>
                </c:pt>
                <c:pt idx="3">
                  <c:v>14965168.879879724</c:v>
                </c:pt>
                <c:pt idx="4">
                  <c:v>16821170.479444571</c:v>
                </c:pt>
                <c:pt idx="5">
                  <c:v>15425953.969621822</c:v>
                </c:pt>
                <c:pt idx="6">
                  <c:v>28095820.559618086</c:v>
                </c:pt>
                <c:pt idx="7">
                  <c:v>38802492.494615801</c:v>
                </c:pt>
                <c:pt idx="8">
                  <c:v>26830479.524094038</c:v>
                </c:pt>
                <c:pt idx="9">
                  <c:v>29878819.822705511</c:v>
                </c:pt>
                <c:pt idx="10">
                  <c:v>22065656.147458367</c:v>
                </c:pt>
                <c:pt idx="11">
                  <c:v>21571658.816060401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C9-4558-8F85-F6D1C768BAB1}"/>
            </c:ext>
          </c:extLst>
        </c:ser>
        <c:ser>
          <c:idx val="6"/>
          <c:order val="6"/>
          <c:tx>
            <c:strRef>
              <c:f>'GASTO X MESES'!$A$138</c:f>
              <c:strCache>
                <c:ptCount val="1"/>
                <c:pt idx="0">
                  <c:v>Otros</c:v>
                </c:pt>
              </c:strCache>
            </c:strRef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'GASTO X MESES'!$B$131:$M$131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MESES'!$B$138:$M$138</c:f>
              <c:numCache>
                <c:formatCode>#,##0.00</c:formatCode>
                <c:ptCount val="12"/>
                <c:pt idx="0">
                  <c:v>186890.32770910818</c:v>
                </c:pt>
                <c:pt idx="1">
                  <c:v>291072.48706698319</c:v>
                </c:pt>
                <c:pt idx="2">
                  <c:v>354348.79403106228</c:v>
                </c:pt>
                <c:pt idx="3">
                  <c:v>325782.57925461367</c:v>
                </c:pt>
                <c:pt idx="4">
                  <c:v>265150.95476038684</c:v>
                </c:pt>
                <c:pt idx="5">
                  <c:v>270862.90909868869</c:v>
                </c:pt>
                <c:pt idx="6">
                  <c:v>4375544.8635806646</c:v>
                </c:pt>
                <c:pt idx="7">
                  <c:v>5453181.0677768672</c:v>
                </c:pt>
                <c:pt idx="8">
                  <c:v>3771521.5264664912</c:v>
                </c:pt>
                <c:pt idx="9">
                  <c:v>3064626.5986384451</c:v>
                </c:pt>
                <c:pt idx="10">
                  <c:v>1652872.1481265335</c:v>
                </c:pt>
                <c:pt idx="11">
                  <c:v>1663285.6765404942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C9-4558-8F85-F6D1C768B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934600"/>
        <c:axId val="1"/>
      </c:lineChart>
      <c:catAx>
        <c:axId val="626934600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34600"/>
        <c:crosses val="autoZero"/>
        <c:crossBetween val="midCat"/>
        <c:minorUnit val="16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844776829095108"/>
          <c:y val="7.7626558232917503E-2"/>
          <c:w val="0.21684060014886197"/>
          <c:h val="0.905177585474100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mensual del gasto turístico</a:t>
            </a:r>
          </a:p>
        </c:rich>
      </c:tx>
      <c:layout>
        <c:manualLayout>
          <c:xMode val="edge"/>
          <c:yMode val="edge"/>
          <c:x val="0.23207547169811321"/>
          <c:y val="3.891049763357893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98911618172557"/>
          <c:y val="0.36186770428015563"/>
          <c:w val="0.53860739356644594"/>
          <c:h val="0.4435797665369649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7D-46DF-9861-708B2D2DF7D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AE7D-46DF-9861-708B2D2DF7D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E7D-46DF-9861-708B2D2DF7D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AE7D-46DF-9861-708B2D2DF7D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E7D-46DF-9861-708B2D2DF7D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AE7D-46DF-9861-708B2D2DF7D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AE7D-46DF-9861-708B2D2DF7D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AE7D-46DF-9861-708B2D2DF7D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AE7D-46DF-9861-708B2D2DF7D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AE7D-46DF-9861-708B2D2DF7D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E7D-46DF-9861-708B2D2DF7D1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E7D-46DF-9861-708B2D2DF7D1}"/>
              </c:ext>
            </c:extLst>
          </c:dPt>
          <c:dLbls>
            <c:dLbl>
              <c:idx val="1"/>
              <c:layout>
                <c:manualLayout>
                  <c:x val="-2.6113999900955198E-3"/>
                  <c:y val="-7.06255297854305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7D-46DF-9861-708B2D2DF7D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'GASTO X MESES'!$B$131:$M$131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MESES'!$B$140:$M$140</c:f>
              <c:numCache>
                <c:formatCode>0%</c:formatCode>
                <c:ptCount val="12"/>
                <c:pt idx="0">
                  <c:v>4.03011048570633E-2</c:v>
                </c:pt>
                <c:pt idx="1">
                  <c:v>4.7240315541969877E-2</c:v>
                </c:pt>
                <c:pt idx="2">
                  <c:v>5.6168695202135112E-2</c:v>
                </c:pt>
                <c:pt idx="3">
                  <c:v>7.9551546365631637E-2</c:v>
                </c:pt>
                <c:pt idx="4">
                  <c:v>8.9364854886894524E-2</c:v>
                </c:pt>
                <c:pt idx="5">
                  <c:v>8.2998769603143008E-2</c:v>
                </c:pt>
                <c:pt idx="6">
                  <c:v>0.11005986325231835</c:v>
                </c:pt>
                <c:pt idx="7">
                  <c:v>0.14991593284765406</c:v>
                </c:pt>
                <c:pt idx="8">
                  <c:v>0.10417197920025344</c:v>
                </c:pt>
                <c:pt idx="9">
                  <c:v>9.6379081891923346E-2</c:v>
                </c:pt>
                <c:pt idx="10">
                  <c:v>7.2810920652249311E-2</c:v>
                </c:pt>
                <c:pt idx="11">
                  <c:v>7.103693569876407E-2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E7D-46DF-9861-708B2D2DF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orientation="portrait"/>
  </c:printSettings>
</c:chartSpace>
</file>

<file path=xl/charts/chart4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del gasto según el tipo de alojamiento</a:t>
            </a:r>
          </a:p>
        </c:rich>
      </c:tx>
      <c:layout>
        <c:manualLayout>
          <c:xMode val="edge"/>
          <c:yMode val="edge"/>
          <c:x val="0.22153846153846155"/>
          <c:y val="3.8759689922480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846153846153848"/>
          <c:y val="0.36821844801677572"/>
          <c:w val="0.43384615384615383"/>
          <c:h val="0.43411017029346194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5D7-48C8-8D5B-8168B854770A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5D7-48C8-8D5B-8168B854770A}"/>
              </c:ext>
            </c:extLst>
          </c:dPt>
          <c:dPt>
            <c:idx val="2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5D7-48C8-8D5B-8168B854770A}"/>
              </c:ext>
            </c:extLst>
          </c:dPt>
          <c:dLbls>
            <c:dLbl>
              <c:idx val="0"/>
              <c:layout>
                <c:manualLayout>
                  <c:x val="2.5437201907790145E-2"/>
                  <c:y val="0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D7-48C8-8D5B-8168B854770A}"/>
                </c:ext>
              </c:extLst>
            </c:dLbl>
            <c:dLbl>
              <c:idx val="1"/>
              <c:layout>
                <c:manualLayout>
                  <c:x val="0"/>
                  <c:y val="4.017577693269806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7-48C8-8D5B-8168B854770A}"/>
                </c:ext>
              </c:extLst>
            </c:dLbl>
            <c:dLbl>
              <c:idx val="2"/>
              <c:layout>
                <c:manualLayout>
                  <c:x val="2.5437201907790145E-2"/>
                  <c:y val="-5.524169328245987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D7-48C8-8D5B-8168B854770A}"/>
                </c:ext>
              </c:extLst>
            </c:dLbl>
            <c:dLbl>
              <c:idx val="3"/>
              <c:layout>
                <c:manualLayout>
                  <c:x val="5.7144008147760592E-2"/>
                  <c:y val="-0.125549302914681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D7-48C8-8D5B-8168B854770A}"/>
                </c:ext>
              </c:extLst>
            </c:dLbl>
            <c:dLbl>
              <c:idx val="4"/>
              <c:layout>
                <c:manualLayout>
                  <c:x val="0.10748354613100704"/>
                  <c:y val="-4.519774904928532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D7-48C8-8D5B-8168B854770A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45D7-48C8-8D5B-8168B854770A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45D7-48C8-8D5B-8168B854770A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45D7-48C8-8D5B-8168B854770A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5D7-48C8-8D5B-8168B854770A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45D7-48C8-8D5B-8168B854770A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5D7-48C8-8D5B-8168B854770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'GASTO X T.A.'!$B$10:$F$10</c:f>
              <c:strCache>
                <c:ptCount val="5"/>
                <c:pt idx="0">
                  <c:v>ALOJ. HOTELEROS</c:v>
                </c:pt>
                <c:pt idx="1">
                  <c:v>CAMPINGS</c:v>
                </c:pt>
                <c:pt idx="2">
                  <c:v>ALOJ. TURISMO RURAL</c:v>
                </c:pt>
                <c:pt idx="3">
                  <c:v>ALBERGUES</c:v>
                </c:pt>
                <c:pt idx="4">
                  <c:v>VIVIENDAS Y APARTAMENTOS TURÍSTICOS</c:v>
                </c:pt>
              </c:strCache>
            </c:strRef>
          </c:cat>
          <c:val>
            <c:numRef>
              <c:f>'GASTO X T.A.'!$B$19:$F$19</c:f>
              <c:numCache>
                <c:formatCode>0%</c:formatCode>
                <c:ptCount val="5"/>
                <c:pt idx="0">
                  <c:v>0.68706648729861153</c:v>
                </c:pt>
                <c:pt idx="1">
                  <c:v>3.5510542195856525E-2</c:v>
                </c:pt>
                <c:pt idx="2">
                  <c:v>0.10795421752193655</c:v>
                </c:pt>
                <c:pt idx="3">
                  <c:v>4.2250825442597645E-2</c:v>
                </c:pt>
                <c:pt idx="4">
                  <c:v>0.12721792754099773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5D7-48C8-8D5B-8168B8547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Gasto turístico según el tipo de alojamiento utilizado</a:t>
            </a:r>
          </a:p>
        </c:rich>
      </c:tx>
      <c:layout>
        <c:manualLayout>
          <c:xMode val="edge"/>
          <c:yMode val="edge"/>
          <c:x val="0.32651182323139838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418616650897825"/>
          <c:y val="0.23333396629222627"/>
          <c:w val="0.69953520146039305"/>
          <c:h val="0.6555573338686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'GASTO X T.A.'!$B$10</c:f>
              <c:strCache>
                <c:ptCount val="1"/>
                <c:pt idx="0">
                  <c:v>ALOJ. HOTELEROS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'GASTO X T.A.'!$A$11:$A$17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T.A.'!$B$11:$B$17</c:f>
              <c:numCache>
                <c:formatCode>#,##0.00</c:formatCode>
                <c:ptCount val="7"/>
                <c:pt idx="0">
                  <c:v>447582589.33720517</c:v>
                </c:pt>
                <c:pt idx="1">
                  <c:v>278771250.21599871</c:v>
                </c:pt>
                <c:pt idx="2">
                  <c:v>50808705.641231693</c:v>
                </c:pt>
                <c:pt idx="3">
                  <c:v>165206327.1417326</c:v>
                </c:pt>
                <c:pt idx="4">
                  <c:v>87973016.865221232</c:v>
                </c:pt>
                <c:pt idx="5">
                  <c:v>49111147.748098634</c:v>
                </c:pt>
                <c:pt idx="6">
                  <c:v>4296640.4198083794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C-43FB-8B6F-B5C873CBD15E}"/>
            </c:ext>
          </c:extLst>
        </c:ser>
        <c:ser>
          <c:idx val="1"/>
          <c:order val="1"/>
          <c:tx>
            <c:strRef>
              <c:f>'GASTO X T.A.'!$C$10</c:f>
              <c:strCache>
                <c:ptCount val="1"/>
                <c:pt idx="0">
                  <c:v>CAMPINGS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'GASTO X T.A.'!$A$11:$A$17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T.A.'!$C$11:$C$17</c:f>
              <c:numCache>
                <c:formatCode>#,##0.00</c:formatCode>
                <c:ptCount val="7"/>
                <c:pt idx="0">
                  <c:v>10943108.48478983</c:v>
                </c:pt>
                <c:pt idx="1">
                  <c:v>12824842.397224853</c:v>
                </c:pt>
                <c:pt idx="2">
                  <c:v>9338595.8880427163</c:v>
                </c:pt>
                <c:pt idx="3">
                  <c:v>13022907.312384024</c:v>
                </c:pt>
                <c:pt idx="4">
                  <c:v>5756433.323507918</c:v>
                </c:pt>
                <c:pt idx="5">
                  <c:v>2420606.4360724315</c:v>
                </c:pt>
                <c:pt idx="6">
                  <c:v>1706336.5891068061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4C-43FB-8B6F-B5C873CBD15E}"/>
            </c:ext>
          </c:extLst>
        </c:ser>
        <c:ser>
          <c:idx val="2"/>
          <c:order val="2"/>
          <c:tx>
            <c:strRef>
              <c:f>'GASTO X T.A.'!$D$10</c:f>
              <c:strCache>
                <c:ptCount val="1"/>
                <c:pt idx="0">
                  <c:v>ALOJ. TURISMO RURAL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Ref>
              <c:f>'GASTO X T.A.'!$A$11:$A$17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T.A.'!$D$11:$D$17</c:f>
              <c:numCache>
                <c:formatCode>#,##0.00</c:formatCode>
                <c:ptCount val="7"/>
                <c:pt idx="0">
                  <c:v>71335359.820838898</c:v>
                </c:pt>
                <c:pt idx="1">
                  <c:v>41586018.052276157</c:v>
                </c:pt>
                <c:pt idx="2">
                  <c:v>14395369.06788886</c:v>
                </c:pt>
                <c:pt idx="3">
                  <c:v>20922825.368099112</c:v>
                </c:pt>
                <c:pt idx="4">
                  <c:v>14961208.274482589</c:v>
                </c:pt>
                <c:pt idx="5">
                  <c:v>6436401.6866998421</c:v>
                </c:pt>
                <c:pt idx="6">
                  <c:v>645243.91826663655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4C-43FB-8B6F-B5C873CBD15E}"/>
            </c:ext>
          </c:extLst>
        </c:ser>
        <c:ser>
          <c:idx val="3"/>
          <c:order val="3"/>
          <c:tx>
            <c:strRef>
              <c:f>'GASTO X T.A.'!$E$10</c:f>
              <c:strCache>
                <c:ptCount val="1"/>
                <c:pt idx="0">
                  <c:v>ALBERGUES</c:v>
                </c:pt>
              </c:strCache>
            </c:strRef>
          </c:tx>
          <c:invertIfNegative val="0"/>
          <c:cat>
            <c:strRef>
              <c:f>'GASTO X T.A.'!$A$11:$A$17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T.A.'!$E$11:$E$17</c:f>
              <c:numCache>
                <c:formatCode>#,##0.00</c:formatCode>
                <c:ptCount val="7"/>
                <c:pt idx="0">
                  <c:v>24360065.495233502</c:v>
                </c:pt>
                <c:pt idx="1">
                  <c:v>19048271.172853585</c:v>
                </c:pt>
                <c:pt idx="2">
                  <c:v>4829552.4004378607</c:v>
                </c:pt>
                <c:pt idx="3">
                  <c:v>9173436.4295093268</c:v>
                </c:pt>
                <c:pt idx="4">
                  <c:v>5292682.3832480237</c:v>
                </c:pt>
                <c:pt idx="5">
                  <c:v>3507406.2621484525</c:v>
                </c:pt>
                <c:pt idx="6">
                  <c:v>433254.58729833033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76-47A9-9AB6-4785CEAA76CB}"/>
            </c:ext>
          </c:extLst>
        </c:ser>
        <c:ser>
          <c:idx val="4"/>
          <c:order val="4"/>
          <c:tx>
            <c:strRef>
              <c:f>'GASTO X T.A.'!$F$10</c:f>
              <c:strCache>
                <c:ptCount val="1"/>
                <c:pt idx="0">
                  <c:v>VIVIENDAS Y APARTAMENTOS TURÍSTICOS</c:v>
                </c:pt>
              </c:strCache>
            </c:strRef>
          </c:tx>
          <c:invertIfNegative val="0"/>
          <c:cat>
            <c:strRef>
              <c:f>'GASTO X T.A.'!$A$11:$A$17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T.A.'!$F$11:$F$17</c:f>
              <c:numCache>
                <c:formatCode>#,##0.00</c:formatCode>
                <c:ptCount val="7"/>
                <c:pt idx="0">
                  <c:v>62154292.973540872</c:v>
                </c:pt>
                <c:pt idx="1">
                  <c:v>56807042.925874919</c:v>
                </c:pt>
                <c:pt idx="2">
                  <c:v>16089926.933527006</c:v>
                </c:pt>
                <c:pt idx="3">
                  <c:v>36899045.093996808</c:v>
                </c:pt>
                <c:pt idx="4">
                  <c:v>18933517.014221642</c:v>
                </c:pt>
                <c:pt idx="5">
                  <c:v>8764399.9740996938</c:v>
                </c:pt>
                <c:pt idx="6">
                  <c:v>1019964.3748753608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6-4228-8E4D-65DB7F202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29375200"/>
        <c:axId val="1"/>
      </c:barChart>
      <c:catAx>
        <c:axId val="6293752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t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75200"/>
        <c:crosses val="autoZero"/>
        <c:crossBetween val="between"/>
        <c:minorUnit val="10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3270833791638756E-2"/>
          <c:y val="2.3057155074237466E-2"/>
          <c:w val="0.22975538772342574"/>
          <c:h val="0.267127097576574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anual del gasto en alojamientos hoteleros</a:t>
            </a:r>
          </a:p>
        </c:rich>
      </c:tx>
      <c:layout>
        <c:manualLayout>
          <c:xMode val="edge"/>
          <c:yMode val="edge"/>
          <c:x val="0.32876729391876863"/>
          <c:y val="4.0293040293040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637014576957213E-2"/>
          <c:y val="0.29670435805988887"/>
          <c:w val="0.70034275853102534"/>
          <c:h val="0.55677854845806307"/>
        </c:manualLayout>
      </c:layout>
      <c:lineChart>
        <c:grouping val="standard"/>
        <c:varyColors val="0"/>
        <c:ser>
          <c:idx val="0"/>
          <c:order val="0"/>
          <c:tx>
            <c:strRef>
              <c:f>'GASTO X T.A.'!$A$86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'GASTO X T.A.'!$B$85:$M$85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T.A.'!$B$86:$M$86</c:f>
              <c:numCache>
                <c:formatCode>#,##0.00</c:formatCode>
                <c:ptCount val="12"/>
                <c:pt idx="0">
                  <c:v>21025721.271659281</c:v>
                </c:pt>
                <c:pt idx="1">
                  <c:v>23011032.193386797</c:v>
                </c:pt>
                <c:pt idx="2">
                  <c:v>27656725.25079558</c:v>
                </c:pt>
                <c:pt idx="3">
                  <c:v>43159709.676709458</c:v>
                </c:pt>
                <c:pt idx="4">
                  <c:v>46305911.347026266</c:v>
                </c:pt>
                <c:pt idx="5">
                  <c:v>42632686.380115084</c:v>
                </c:pt>
                <c:pt idx="6">
                  <c:v>38773724.579882175</c:v>
                </c:pt>
                <c:pt idx="7">
                  <c:v>50211825.481011435</c:v>
                </c:pt>
                <c:pt idx="8">
                  <c:v>40467343.995660283</c:v>
                </c:pt>
                <c:pt idx="9">
                  <c:v>44583708.12701726</c:v>
                </c:pt>
                <c:pt idx="10">
                  <c:v>36623790.834030859</c:v>
                </c:pt>
                <c:pt idx="11">
                  <c:v>33130410.199910719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4F-4979-8CED-1B72DE2F5A0E}"/>
            </c:ext>
          </c:extLst>
        </c:ser>
        <c:ser>
          <c:idx val="1"/>
          <c:order val="1"/>
          <c:tx>
            <c:strRef>
              <c:f>'GASTO X T.A.'!$A$87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'GASTO X T.A.'!$B$85:$M$85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T.A.'!$B$87:$M$87</c:f>
              <c:numCache>
                <c:formatCode>#,##0.00</c:formatCode>
                <c:ptCount val="12"/>
                <c:pt idx="0">
                  <c:v>17047325.045717962</c:v>
                </c:pt>
                <c:pt idx="1">
                  <c:v>18733845.805797976</c:v>
                </c:pt>
                <c:pt idx="2">
                  <c:v>22510236.313400026</c:v>
                </c:pt>
                <c:pt idx="3">
                  <c:v>25086438.739933942</c:v>
                </c:pt>
                <c:pt idx="4">
                  <c:v>26977646.281915426</c:v>
                </c:pt>
                <c:pt idx="5">
                  <c:v>25335819.252715457</c:v>
                </c:pt>
                <c:pt idx="6">
                  <c:v>23275844.403069872</c:v>
                </c:pt>
                <c:pt idx="7">
                  <c:v>28575312.087475389</c:v>
                </c:pt>
                <c:pt idx="8">
                  <c:v>23229232.689650629</c:v>
                </c:pt>
                <c:pt idx="9">
                  <c:v>26577237.201572664</c:v>
                </c:pt>
                <c:pt idx="10">
                  <c:v>21501169.731835332</c:v>
                </c:pt>
                <c:pt idx="11">
                  <c:v>19921142.662914068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4F-4979-8CED-1B72DE2F5A0E}"/>
            </c:ext>
          </c:extLst>
        </c:ser>
        <c:ser>
          <c:idx val="2"/>
          <c:order val="2"/>
          <c:tx>
            <c:strRef>
              <c:f>'GASTO X T.A.'!$A$88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Ref>
              <c:f>'GASTO X T.A.'!$B$85:$M$85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T.A.'!$B$88:$M$88</c:f>
              <c:numCache>
                <c:formatCode>#,##0.00</c:formatCode>
                <c:ptCount val="12"/>
                <c:pt idx="0">
                  <c:v>3011855.8682139381</c:v>
                </c:pt>
                <c:pt idx="1">
                  <c:v>3540989.1632918427</c:v>
                </c:pt>
                <c:pt idx="2">
                  <c:v>4109435.7702657701</c:v>
                </c:pt>
                <c:pt idx="3">
                  <c:v>4613824.9431523206</c:v>
                </c:pt>
                <c:pt idx="4">
                  <c:v>4881303.8431783533</c:v>
                </c:pt>
                <c:pt idx="5">
                  <c:v>4438742.6432863101</c:v>
                </c:pt>
                <c:pt idx="6">
                  <c:v>4922992.7791121993</c:v>
                </c:pt>
                <c:pt idx="7">
                  <c:v>6504500.6046635583</c:v>
                </c:pt>
                <c:pt idx="8">
                  <c:v>5028817.6122080022</c:v>
                </c:pt>
                <c:pt idx="9">
                  <c:v>3825746.7583905421</c:v>
                </c:pt>
                <c:pt idx="10">
                  <c:v>3117384.4548129085</c:v>
                </c:pt>
                <c:pt idx="11">
                  <c:v>2813111.2006559568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4F-4979-8CED-1B72DE2F5A0E}"/>
            </c:ext>
          </c:extLst>
        </c:ser>
        <c:ser>
          <c:idx val="3"/>
          <c:order val="3"/>
          <c:tx>
            <c:strRef>
              <c:f>'GASTO X T.A.'!$A$89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'GASTO X T.A.'!$B$85:$M$85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T.A.'!$B$89:$M$89</c:f>
              <c:numCache>
                <c:formatCode>#,##0.00</c:formatCode>
                <c:ptCount val="12"/>
                <c:pt idx="0">
                  <c:v>10698420.01974667</c:v>
                </c:pt>
                <c:pt idx="1">
                  <c:v>11771184.971693289</c:v>
                </c:pt>
                <c:pt idx="2">
                  <c:v>14187045.702101201</c:v>
                </c:pt>
                <c:pt idx="3">
                  <c:v>12646634.809062881</c:v>
                </c:pt>
                <c:pt idx="4">
                  <c:v>13680856.547788795</c:v>
                </c:pt>
                <c:pt idx="5">
                  <c:v>12869227.027240349</c:v>
                </c:pt>
                <c:pt idx="6">
                  <c:v>13501409.697936464</c:v>
                </c:pt>
                <c:pt idx="7">
                  <c:v>16763726.008921659</c:v>
                </c:pt>
                <c:pt idx="8">
                  <c:v>13850836.216158755</c:v>
                </c:pt>
                <c:pt idx="9">
                  <c:v>17559980.136220429</c:v>
                </c:pt>
                <c:pt idx="10">
                  <c:v>14490307.152021337</c:v>
                </c:pt>
                <c:pt idx="11">
                  <c:v>13186698.852840802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4F-4979-8CED-1B72DE2F5A0E}"/>
            </c:ext>
          </c:extLst>
        </c:ser>
        <c:ser>
          <c:idx val="4"/>
          <c:order val="4"/>
          <c:tx>
            <c:strRef>
              <c:f>'GASTO X T.A.'!$A$90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'GASTO X T.A.'!$B$85:$M$85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T.A.'!$B$90:$M$90</c:f>
              <c:numCache>
                <c:formatCode>#,##0.00</c:formatCode>
                <c:ptCount val="12"/>
                <c:pt idx="0">
                  <c:v>5639314.5573802432</c:v>
                </c:pt>
                <c:pt idx="1">
                  <c:v>6226081.3536296831</c:v>
                </c:pt>
                <c:pt idx="2">
                  <c:v>7490943.3789332872</c:v>
                </c:pt>
                <c:pt idx="3">
                  <c:v>7382609.1915469989</c:v>
                </c:pt>
                <c:pt idx="4">
                  <c:v>8004189.4736177409</c:v>
                </c:pt>
                <c:pt idx="5">
                  <c:v>7446971.5845969236</c:v>
                </c:pt>
                <c:pt idx="6">
                  <c:v>5147537.5647756057</c:v>
                </c:pt>
                <c:pt idx="7">
                  <c:v>6309351.7642526207</c:v>
                </c:pt>
                <c:pt idx="8">
                  <c:v>5144701.8737286245</c:v>
                </c:pt>
                <c:pt idx="9">
                  <c:v>11246995.687049981</c:v>
                </c:pt>
                <c:pt idx="10">
                  <c:v>9193254.2957055941</c:v>
                </c:pt>
                <c:pt idx="11">
                  <c:v>8741066.1400039252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4F-4979-8CED-1B72DE2F5A0E}"/>
            </c:ext>
          </c:extLst>
        </c:ser>
        <c:ser>
          <c:idx val="5"/>
          <c:order val="5"/>
          <c:tx>
            <c:strRef>
              <c:f>'GASTO X T.A.'!$A$91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'GASTO X T.A.'!$B$85:$M$85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T.A.'!$B$91:$M$91</c:f>
              <c:numCache>
                <c:formatCode>#,##0.00</c:formatCode>
                <c:ptCount val="12"/>
                <c:pt idx="0">
                  <c:v>3523113.2571200486</c:v>
                </c:pt>
                <c:pt idx="1">
                  <c:v>3813577.0700564198</c:v>
                </c:pt>
                <c:pt idx="2">
                  <c:v>4705472.8622883176</c:v>
                </c:pt>
                <c:pt idx="3">
                  <c:v>3113119.8319407506</c:v>
                </c:pt>
                <c:pt idx="4">
                  <c:v>3413183.7066971702</c:v>
                </c:pt>
                <c:pt idx="5">
                  <c:v>3141034.5820912761</c:v>
                </c:pt>
                <c:pt idx="6">
                  <c:v>5198037.5054084975</c:v>
                </c:pt>
                <c:pt idx="7">
                  <c:v>7311188.2640632363</c:v>
                </c:pt>
                <c:pt idx="8">
                  <c:v>5715455.0873989891</c:v>
                </c:pt>
                <c:pt idx="9">
                  <c:v>3627848.3781370283</c:v>
                </c:pt>
                <c:pt idx="10">
                  <c:v>2867084.6989673101</c:v>
                </c:pt>
                <c:pt idx="11">
                  <c:v>2682032.5039295857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4F-4979-8CED-1B72DE2F5A0E}"/>
            </c:ext>
          </c:extLst>
        </c:ser>
        <c:ser>
          <c:idx val="6"/>
          <c:order val="6"/>
          <c:tx>
            <c:strRef>
              <c:f>'GASTO X T.A.'!$A$92</c:f>
              <c:strCache>
                <c:ptCount val="1"/>
                <c:pt idx="0">
                  <c:v>OTROS GASTOS</c:v>
                </c:pt>
              </c:strCache>
            </c:strRef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'GASTO X T.A.'!$B$85:$M$85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T.A.'!$B$92:$M$92</c:f>
              <c:numCache>
                <c:formatCode>#,##0.00</c:formatCode>
                <c:ptCount val="12"/>
                <c:pt idx="0">
                  <c:v>98913.782871717864</c:v>
                </c:pt>
                <c:pt idx="1">
                  <c:v>113632.32640507864</c:v>
                </c:pt>
                <c:pt idx="2">
                  <c:v>143347.15700433837</c:v>
                </c:pt>
                <c:pt idx="3">
                  <c:v>279345.24009425967</c:v>
                </c:pt>
                <c:pt idx="4">
                  <c:v>236064.2794013783</c:v>
                </c:pt>
                <c:pt idx="5">
                  <c:v>240744.25318755195</c:v>
                </c:pt>
                <c:pt idx="6">
                  <c:v>607748.74652133067</c:v>
                </c:pt>
                <c:pt idx="7">
                  <c:v>708734.27639847319</c:v>
                </c:pt>
                <c:pt idx="8">
                  <c:v>550354.74749732797</c:v>
                </c:pt>
                <c:pt idx="9">
                  <c:v>567855.29264570796</c:v>
                </c:pt>
                <c:pt idx="10">
                  <c:v>401265.08841078414</c:v>
                </c:pt>
                <c:pt idx="11">
                  <c:v>348635.22937043151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4F-4979-8CED-1B72DE2F5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377496"/>
        <c:axId val="1"/>
      </c:lineChart>
      <c:catAx>
        <c:axId val="629377496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77496"/>
        <c:crosses val="autoZero"/>
        <c:crossBetween val="midCat"/>
        <c:minorUnit val="14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284609729529142"/>
          <c:y val="7.1355582331567982E-2"/>
          <c:w val="0.21355932203389827"/>
          <c:h val="0.7743442405938361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12811</c:v>
              </c:pt>
              <c:pt idx="1">
                <c:v>15590</c:v>
              </c:pt>
              <c:pt idx="2">
                <c:v>20431</c:v>
              </c:pt>
              <c:pt idx="3">
                <c:v>32964</c:v>
              </c:pt>
              <c:pt idx="4">
                <c:v>26771</c:v>
              </c:pt>
              <c:pt idx="5">
                <c:v>26819</c:v>
              </c:pt>
              <c:pt idx="6">
                <c:v>37338</c:v>
              </c:pt>
              <c:pt idx="7">
                <c:v>57232</c:v>
              </c:pt>
              <c:pt idx="8">
                <c:v>31986</c:v>
              </c:pt>
              <c:pt idx="9">
                <c:v>32603</c:v>
              </c:pt>
              <c:pt idx="10">
                <c:v>22846</c:v>
              </c:pt>
              <c:pt idx="11">
                <c:v>19184</c:v>
              </c:pt>
            </c:numLit>
          </c:val>
          <c:extLst>
            <c:ext xmlns:c16="http://schemas.microsoft.com/office/drawing/2014/chart" uri="{C3380CC4-5D6E-409C-BE32-E72D297353CC}">
              <c16:uniqueId val="{00000000-8340-48A4-8821-554A686F3C7E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22979</c:v>
              </c:pt>
              <c:pt idx="1">
                <c:v>25378</c:v>
              </c:pt>
              <c:pt idx="2">
                <c:v>34724</c:v>
              </c:pt>
              <c:pt idx="3">
                <c:v>62505</c:v>
              </c:pt>
              <c:pt idx="4">
                <c:v>47559</c:v>
              </c:pt>
              <c:pt idx="5">
                <c:v>47783</c:v>
              </c:pt>
              <c:pt idx="6">
                <c:v>72980</c:v>
              </c:pt>
              <c:pt idx="7">
                <c:v>144293</c:v>
              </c:pt>
              <c:pt idx="8">
                <c:v>54098</c:v>
              </c:pt>
              <c:pt idx="9">
                <c:v>58291</c:v>
              </c:pt>
              <c:pt idx="10">
                <c:v>39036</c:v>
              </c:pt>
              <c:pt idx="11">
                <c:v>35991</c:v>
              </c:pt>
            </c:numLit>
          </c:val>
          <c:extLst>
            <c:ext xmlns:c16="http://schemas.microsoft.com/office/drawing/2014/chart" uri="{C3380CC4-5D6E-409C-BE32-E72D297353CC}">
              <c16:uniqueId val="{00000001-8340-48A4-8821-554A686F3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575912"/>
        <c:axId val="307576304"/>
      </c:barChart>
      <c:catAx>
        <c:axId val="307575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76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7576304"/>
        <c:scaling>
          <c:orientation val="minMax"/>
          <c:max val="18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75912"/>
        <c:crosses val="autoZero"/>
        <c:crossBetween val="between"/>
        <c:majorUnit val="3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anual del gasto en campings de turismo</a:t>
            </a:r>
          </a:p>
        </c:rich>
      </c:tx>
      <c:layout>
        <c:manualLayout>
          <c:xMode val="edge"/>
          <c:yMode val="edge"/>
          <c:x val="0.32191787890920415"/>
          <c:y val="4.0293040293040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061673542879095E-2"/>
          <c:y val="0.27106324069668863"/>
          <c:w val="0.70462358223842769"/>
          <c:h val="0.61538681671680662"/>
        </c:manualLayout>
      </c:layout>
      <c:lineChart>
        <c:grouping val="standard"/>
        <c:varyColors val="0"/>
        <c:ser>
          <c:idx val="0"/>
          <c:order val="0"/>
          <c:tx>
            <c:strRef>
              <c:f>'GASTO X T.A.'!$A$187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'GASTO X T.A.'!$B$186:$M$186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T.A.'!$B$187:$M$187</c:f>
              <c:numCache>
                <c:formatCode>#,##0.00</c:formatCode>
                <c:ptCount val="12"/>
                <c:pt idx="0">
                  <c:v>208651.90069710367</c:v>
                </c:pt>
                <c:pt idx="1">
                  <c:v>194073.85092459587</c:v>
                </c:pt>
                <c:pt idx="2">
                  <c:v>404899.10122945782</c:v>
                </c:pt>
                <c:pt idx="3">
                  <c:v>821873.97485657956</c:v>
                </c:pt>
                <c:pt idx="4">
                  <c:v>947997.08538493107</c:v>
                </c:pt>
                <c:pt idx="5">
                  <c:v>1601898.6622874488</c:v>
                </c:pt>
                <c:pt idx="6">
                  <c:v>2232399.5519767879</c:v>
                </c:pt>
                <c:pt idx="7">
                  <c:v>3133533.7371494947</c:v>
                </c:pt>
                <c:pt idx="8">
                  <c:v>1051116.5314320843</c:v>
                </c:pt>
                <c:pt idx="9">
                  <c:v>218370.23040281041</c:v>
                </c:pt>
                <c:pt idx="10">
                  <c:v>77761.46234210502</c:v>
                </c:pt>
                <c:pt idx="11">
                  <c:v>50532.396106429282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9-4A23-8FE7-DC5FE51DA1C4}"/>
            </c:ext>
          </c:extLst>
        </c:ser>
        <c:ser>
          <c:idx val="1"/>
          <c:order val="1"/>
          <c:tx>
            <c:strRef>
              <c:f>'GASTO X T.A.'!$A$188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'GASTO X T.A.'!$B$186:$M$186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T.A.'!$B$188:$M$188</c:f>
              <c:numCache>
                <c:formatCode>#,##0.00</c:formatCode>
                <c:ptCount val="12"/>
                <c:pt idx="0">
                  <c:v>189701.62270719092</c:v>
                </c:pt>
                <c:pt idx="1">
                  <c:v>163539.50449529383</c:v>
                </c:pt>
                <c:pt idx="2">
                  <c:v>351981.97822140367</c:v>
                </c:pt>
                <c:pt idx="3">
                  <c:v>1044737.6524396951</c:v>
                </c:pt>
                <c:pt idx="4">
                  <c:v>1165184.8067601654</c:v>
                </c:pt>
                <c:pt idx="5">
                  <c:v>1577670.7598695839</c:v>
                </c:pt>
                <c:pt idx="6">
                  <c:v>2328019.9497473137</c:v>
                </c:pt>
                <c:pt idx="7">
                  <c:v>3253056.416516101</c:v>
                </c:pt>
                <c:pt idx="8">
                  <c:v>1126209.786358427</c:v>
                </c:pt>
                <c:pt idx="9">
                  <c:v>1015780.588556953</c:v>
                </c:pt>
                <c:pt idx="10">
                  <c:v>347214.74213029566</c:v>
                </c:pt>
                <c:pt idx="11">
                  <c:v>261744.58942242831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99-4A23-8FE7-DC5FE51DA1C4}"/>
            </c:ext>
          </c:extLst>
        </c:ser>
        <c:ser>
          <c:idx val="2"/>
          <c:order val="2"/>
          <c:tx>
            <c:strRef>
              <c:f>'GASTO X T.A.'!$A$189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Ref>
              <c:f>'GASTO X T.A.'!$B$186:$M$186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T.A.'!$B$189:$M$189</c:f>
              <c:numCache>
                <c:formatCode>#,##0.00</c:formatCode>
                <c:ptCount val="12"/>
                <c:pt idx="0">
                  <c:v>157109.63104622459</c:v>
                </c:pt>
                <c:pt idx="1">
                  <c:v>157873.34356128346</c:v>
                </c:pt>
                <c:pt idx="2">
                  <c:v>258327.8887990322</c:v>
                </c:pt>
                <c:pt idx="3">
                  <c:v>582474.71804879571</c:v>
                </c:pt>
                <c:pt idx="4">
                  <c:v>753609.78589539195</c:v>
                </c:pt>
                <c:pt idx="5">
                  <c:v>1636153.5208758824</c:v>
                </c:pt>
                <c:pt idx="6">
                  <c:v>1992071.3281883348</c:v>
                </c:pt>
                <c:pt idx="7">
                  <c:v>2615802.224455779</c:v>
                </c:pt>
                <c:pt idx="8">
                  <c:v>1156062.818196672</c:v>
                </c:pt>
                <c:pt idx="9">
                  <c:v>15795.35469781187</c:v>
                </c:pt>
                <c:pt idx="10">
                  <c:v>7161.5265414921232</c:v>
                </c:pt>
                <c:pt idx="11">
                  <c:v>6153.7477360136354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99-4A23-8FE7-DC5FE51DA1C4}"/>
            </c:ext>
          </c:extLst>
        </c:ser>
        <c:ser>
          <c:idx val="3"/>
          <c:order val="3"/>
          <c:tx>
            <c:strRef>
              <c:f>'GASTO X T.A.'!$A$190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'GASTO X T.A.'!$B$186:$M$186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T.A.'!$B$190:$M$190</c:f>
              <c:numCache>
                <c:formatCode>#,##0.00</c:formatCode>
                <c:ptCount val="12"/>
                <c:pt idx="0">
                  <c:v>123473.30898493934</c:v>
                </c:pt>
                <c:pt idx="1">
                  <c:v>126343.93880490772</c:v>
                </c:pt>
                <c:pt idx="2">
                  <c:v>222457.58279132066</c:v>
                </c:pt>
                <c:pt idx="3">
                  <c:v>823409.66575401323</c:v>
                </c:pt>
                <c:pt idx="4">
                  <c:v>928968.5082980931</c:v>
                </c:pt>
                <c:pt idx="5">
                  <c:v>1435002.9183640711</c:v>
                </c:pt>
                <c:pt idx="6">
                  <c:v>2539566.7395909852</c:v>
                </c:pt>
                <c:pt idx="7">
                  <c:v>3663739.8841771223</c:v>
                </c:pt>
                <c:pt idx="8">
                  <c:v>1467313.1036957197</c:v>
                </c:pt>
                <c:pt idx="9">
                  <c:v>1088035.381186879</c:v>
                </c:pt>
                <c:pt idx="10">
                  <c:v>360503.62125832035</c:v>
                </c:pt>
                <c:pt idx="11">
                  <c:v>244092.65947765228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99-4A23-8FE7-DC5FE51DA1C4}"/>
            </c:ext>
          </c:extLst>
        </c:ser>
        <c:ser>
          <c:idx val="4"/>
          <c:order val="4"/>
          <c:tx>
            <c:strRef>
              <c:f>'GASTO X T.A.'!$A$191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'GASTO X T.A.'!$B$186:$M$186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T.A.'!$B$191:$M$191</c:f>
              <c:numCache>
                <c:formatCode>#,##0.00</c:formatCode>
                <c:ptCount val="12"/>
                <c:pt idx="0">
                  <c:v>87899.799090905784</c:v>
                </c:pt>
                <c:pt idx="1">
                  <c:v>93996.674999344032</c:v>
                </c:pt>
                <c:pt idx="2">
                  <c:v>136324.78608834278</c:v>
                </c:pt>
                <c:pt idx="3">
                  <c:v>321294.04231108865</c:v>
                </c:pt>
                <c:pt idx="4">
                  <c:v>338498.29339179967</c:v>
                </c:pt>
                <c:pt idx="5">
                  <c:v>418245.66295098985</c:v>
                </c:pt>
                <c:pt idx="6">
                  <c:v>1210052.2136439828</c:v>
                </c:pt>
                <c:pt idx="7">
                  <c:v>1659669.8864530311</c:v>
                </c:pt>
                <c:pt idx="8">
                  <c:v>718983.60587924148</c:v>
                </c:pt>
                <c:pt idx="9">
                  <c:v>480459.74446659005</c:v>
                </c:pt>
                <c:pt idx="10">
                  <c:v>163298.46009075426</c:v>
                </c:pt>
                <c:pt idx="11">
                  <c:v>127710.15414184745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99-4A23-8FE7-DC5FE51DA1C4}"/>
            </c:ext>
          </c:extLst>
        </c:ser>
        <c:ser>
          <c:idx val="5"/>
          <c:order val="5"/>
          <c:tx>
            <c:strRef>
              <c:f>'GASTO X T.A.'!$A$192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'GASTO X T.A.'!$B$186:$M$186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T.A.'!$B$192:$M$192</c:f>
              <c:numCache>
                <c:formatCode>#,##0.00</c:formatCode>
                <c:ptCount val="12"/>
                <c:pt idx="0">
                  <c:v>23755.741035412837</c:v>
                </c:pt>
                <c:pt idx="1">
                  <c:v>29257.072644796313</c:v>
                </c:pt>
                <c:pt idx="2">
                  <c:v>33879.812774684659</c:v>
                </c:pt>
                <c:pt idx="3">
                  <c:v>122382.11356098585</c:v>
                </c:pt>
                <c:pt idx="4">
                  <c:v>140445.19041114737</c:v>
                </c:pt>
                <c:pt idx="5">
                  <c:v>263291.14525977388</c:v>
                </c:pt>
                <c:pt idx="6">
                  <c:v>398206.46242807171</c:v>
                </c:pt>
                <c:pt idx="7">
                  <c:v>662656.17726316757</c:v>
                </c:pt>
                <c:pt idx="8">
                  <c:v>370163.12625123461</c:v>
                </c:pt>
                <c:pt idx="9">
                  <c:v>193309.43038419136</c:v>
                </c:pt>
                <c:pt idx="10">
                  <c:v>114537.74962512541</c:v>
                </c:pt>
                <c:pt idx="11">
                  <c:v>68722.414433839615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99-4A23-8FE7-DC5FE51DA1C4}"/>
            </c:ext>
          </c:extLst>
        </c:ser>
        <c:ser>
          <c:idx val="6"/>
          <c:order val="6"/>
          <c:tx>
            <c:strRef>
              <c:f>'GASTO X T.A.'!$A$193</c:f>
              <c:strCache>
                <c:ptCount val="1"/>
                <c:pt idx="0">
                  <c:v>OTROS GASTOS</c:v>
                </c:pt>
              </c:strCache>
            </c:strRef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'GASTO X T.A.'!$B$186:$M$186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T.A.'!$B$193:$M$193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541954.32854468084</c:v>
                </c:pt>
                <c:pt idx="7">
                  <c:v>754022.97198847402</c:v>
                </c:pt>
                <c:pt idx="8">
                  <c:v>410359.28857365105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99-4A23-8FE7-DC5FE51DA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382744"/>
        <c:axId val="1"/>
      </c:lineChart>
      <c:catAx>
        <c:axId val="629382744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82744"/>
        <c:crosses val="autoZero"/>
        <c:crossBetween val="midCat"/>
        <c:minorUnit val="12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13558957020863"/>
          <c:y val="3.3451957295373674E-2"/>
          <c:w val="0.21271186440677969"/>
          <c:h val="0.82928937743305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anual del gasto en alojamientos de turismo rural</a:t>
            </a:r>
          </a:p>
        </c:rich>
      </c:tx>
      <c:layout>
        <c:manualLayout>
          <c:xMode val="edge"/>
          <c:yMode val="edge"/>
          <c:x val="0.30993158058632503"/>
          <c:y val="4.0293040293040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198661991761923E-2"/>
          <c:y val="0.25641117363200272"/>
          <c:w val="0.68578795792585734"/>
          <c:h val="0.61538681671680662"/>
        </c:manualLayout>
      </c:layout>
      <c:lineChart>
        <c:grouping val="standard"/>
        <c:varyColors val="0"/>
        <c:ser>
          <c:idx val="0"/>
          <c:order val="0"/>
          <c:tx>
            <c:strRef>
              <c:f>'GASTO X T.A.'!$A$288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T.A.'!$B$288:$M$288</c:f>
              <c:numCache>
                <c:formatCode>#,##0.00</c:formatCode>
                <c:ptCount val="12"/>
                <c:pt idx="0">
                  <c:v>2448566.5142193604</c:v>
                </c:pt>
                <c:pt idx="1">
                  <c:v>3158656.7478646236</c:v>
                </c:pt>
                <c:pt idx="2">
                  <c:v>3128479.0415963628</c:v>
                </c:pt>
                <c:pt idx="3">
                  <c:v>6459195.2381597124</c:v>
                </c:pt>
                <c:pt idx="4">
                  <c:v>5923480.8124458594</c:v>
                </c:pt>
                <c:pt idx="5">
                  <c:v>5822431.2670191126</c:v>
                </c:pt>
                <c:pt idx="6">
                  <c:v>7906947.3843659433</c:v>
                </c:pt>
                <c:pt idx="7">
                  <c:v>14615654.397604035</c:v>
                </c:pt>
                <c:pt idx="8">
                  <c:v>6302781.0588526381</c:v>
                </c:pt>
                <c:pt idx="9">
                  <c:v>5554460.5187097015</c:v>
                </c:pt>
                <c:pt idx="10">
                  <c:v>4382743.5230023051</c:v>
                </c:pt>
                <c:pt idx="11">
                  <c:v>5631963.3169992426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A-4BBD-9623-8CFA339E0EE1}"/>
            </c:ext>
          </c:extLst>
        </c:ser>
        <c:ser>
          <c:idx val="1"/>
          <c:order val="1"/>
          <c:tx>
            <c:strRef>
              <c:f>'GASTO X T.A.'!$A$289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T.A.'!$B$289:$M$289</c:f>
              <c:numCache>
                <c:formatCode>#,##0.00</c:formatCode>
                <c:ptCount val="12"/>
                <c:pt idx="0">
                  <c:v>1543851.2165847812</c:v>
                </c:pt>
                <c:pt idx="1">
                  <c:v>1700738.0233961099</c:v>
                </c:pt>
                <c:pt idx="2">
                  <c:v>1776470.5819466203</c:v>
                </c:pt>
                <c:pt idx="3">
                  <c:v>2986074.371422031</c:v>
                </c:pt>
                <c:pt idx="4">
                  <c:v>2915717.6719012172</c:v>
                </c:pt>
                <c:pt idx="5">
                  <c:v>2667550.2821193389</c:v>
                </c:pt>
                <c:pt idx="6">
                  <c:v>4524256.0034021502</c:v>
                </c:pt>
                <c:pt idx="7">
                  <c:v>7940509.0126848854</c:v>
                </c:pt>
                <c:pt idx="8">
                  <c:v>3845908.513432208</c:v>
                </c:pt>
                <c:pt idx="9">
                  <c:v>4314395.4609500943</c:v>
                </c:pt>
                <c:pt idx="10">
                  <c:v>3394463.8530089241</c:v>
                </c:pt>
                <c:pt idx="11">
                  <c:v>3976083.0614277935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A-4BBD-9623-8CFA339E0EE1}"/>
            </c:ext>
          </c:extLst>
        </c:ser>
        <c:ser>
          <c:idx val="2"/>
          <c:order val="2"/>
          <c:tx>
            <c:strRef>
              <c:f>'GASTO X T.A.'!$A$290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T.A.'!$B$290:$M$290</c:f>
              <c:numCache>
                <c:formatCode>#,##0.00</c:formatCode>
                <c:ptCount val="12"/>
                <c:pt idx="0">
                  <c:v>271920.41458557942</c:v>
                </c:pt>
                <c:pt idx="1">
                  <c:v>352438.66049211752</c:v>
                </c:pt>
                <c:pt idx="2">
                  <c:v>324914.48491123773</c:v>
                </c:pt>
                <c:pt idx="3">
                  <c:v>1721661.1131946922</c:v>
                </c:pt>
                <c:pt idx="4">
                  <c:v>1613277.4442933546</c:v>
                </c:pt>
                <c:pt idx="5">
                  <c:v>1646530.8795715561</c:v>
                </c:pt>
                <c:pt idx="6">
                  <c:v>1413729.3619713949</c:v>
                </c:pt>
                <c:pt idx="7">
                  <c:v>2579577.9494170421</c:v>
                </c:pt>
                <c:pt idx="8">
                  <c:v>1013797.9250670266</c:v>
                </c:pt>
                <c:pt idx="9">
                  <c:v>1306119.640216717</c:v>
                </c:pt>
                <c:pt idx="10">
                  <c:v>963342.78138548415</c:v>
                </c:pt>
                <c:pt idx="11">
                  <c:v>1188058.4127826574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4A-4BBD-9623-8CFA339E0EE1}"/>
            </c:ext>
          </c:extLst>
        </c:ser>
        <c:ser>
          <c:idx val="3"/>
          <c:order val="3"/>
          <c:tx>
            <c:strRef>
              <c:f>'GASTO X T.A.'!$A$291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T.A.'!$B$291:$M$291</c:f>
              <c:numCache>
                <c:formatCode>#,##0.00</c:formatCode>
                <c:ptCount val="12"/>
                <c:pt idx="0">
                  <c:v>617049.7627693133</c:v>
                </c:pt>
                <c:pt idx="1">
                  <c:v>763986.80903573264</c:v>
                </c:pt>
                <c:pt idx="2">
                  <c:v>719282.28496673214</c:v>
                </c:pt>
                <c:pt idx="3">
                  <c:v>2556267.126693286</c:v>
                </c:pt>
                <c:pt idx="4">
                  <c:v>2534751.3566595875</c:v>
                </c:pt>
                <c:pt idx="5">
                  <c:v>2313458.7404857087</c:v>
                </c:pt>
                <c:pt idx="6">
                  <c:v>1698380.6234815572</c:v>
                </c:pt>
                <c:pt idx="7">
                  <c:v>3037110.5315980441</c:v>
                </c:pt>
                <c:pt idx="8">
                  <c:v>1497642.2199020674</c:v>
                </c:pt>
                <c:pt idx="9">
                  <c:v>2016479.5192233452</c:v>
                </c:pt>
                <c:pt idx="10">
                  <c:v>1523681.0228099015</c:v>
                </c:pt>
                <c:pt idx="11">
                  <c:v>1644735.3704738407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4A-4BBD-9623-8CFA339E0EE1}"/>
            </c:ext>
          </c:extLst>
        </c:ser>
        <c:ser>
          <c:idx val="4"/>
          <c:order val="4"/>
          <c:tx>
            <c:strRef>
              <c:f>'GASTO X T.A.'!$A$292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T.A.'!$B$292:$M$292</c:f>
              <c:numCache>
                <c:formatCode>#,##0.00</c:formatCode>
                <c:ptCount val="12"/>
                <c:pt idx="0">
                  <c:v>511646.24617224932</c:v>
                </c:pt>
                <c:pt idx="1">
                  <c:v>623028.12348300545</c:v>
                </c:pt>
                <c:pt idx="2">
                  <c:v>571429.85498397204</c:v>
                </c:pt>
                <c:pt idx="3">
                  <c:v>962894.27228514629</c:v>
                </c:pt>
                <c:pt idx="4">
                  <c:v>995224.83452626911</c:v>
                </c:pt>
                <c:pt idx="5">
                  <c:v>858213.94390068878</c:v>
                </c:pt>
                <c:pt idx="6">
                  <c:v>1452060.3999154707</c:v>
                </c:pt>
                <c:pt idx="7">
                  <c:v>2472656.681309551</c:v>
                </c:pt>
                <c:pt idx="8">
                  <c:v>1130709.7941118497</c:v>
                </c:pt>
                <c:pt idx="9">
                  <c:v>2010347.1264058796</c:v>
                </c:pt>
                <c:pt idx="10">
                  <c:v>1582761.6168275927</c:v>
                </c:pt>
                <c:pt idx="11">
                  <c:v>1790235.3805609136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4A-4BBD-9623-8CFA339E0EE1}"/>
            </c:ext>
          </c:extLst>
        </c:ser>
        <c:ser>
          <c:idx val="5"/>
          <c:order val="5"/>
          <c:tx>
            <c:strRef>
              <c:f>'GASTO X T.A.'!$A$293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T.A.'!$B$293:$M$293</c:f>
              <c:numCache>
                <c:formatCode>#,##0.00</c:formatCode>
                <c:ptCount val="12"/>
                <c:pt idx="0">
                  <c:v>247949.55606970753</c:v>
                </c:pt>
                <c:pt idx="1">
                  <c:v>347346.31566205149</c:v>
                </c:pt>
                <c:pt idx="2">
                  <c:v>359699.94347486488</c:v>
                </c:pt>
                <c:pt idx="3">
                  <c:v>693341.33966994111</c:v>
                </c:pt>
                <c:pt idx="4">
                  <c:v>615147.15136644861</c:v>
                </c:pt>
                <c:pt idx="5">
                  <c:v>656183.27840947267</c:v>
                </c:pt>
                <c:pt idx="6">
                  <c:v>532323.78195372142</c:v>
                </c:pt>
                <c:pt idx="7">
                  <c:v>1000754.4800410545</c:v>
                </c:pt>
                <c:pt idx="8">
                  <c:v>462245.96326913178</c:v>
                </c:pt>
                <c:pt idx="9">
                  <c:v>560059.79753664555</c:v>
                </c:pt>
                <c:pt idx="10">
                  <c:v>400407.80752258026</c:v>
                </c:pt>
                <c:pt idx="11">
                  <c:v>560942.27172422118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4A-4BBD-9623-8CFA339E0EE1}"/>
            </c:ext>
          </c:extLst>
        </c:ser>
        <c:ser>
          <c:idx val="6"/>
          <c:order val="6"/>
          <c:tx>
            <c:strRef>
              <c:f>'GASTO X T.A.'!$A$294</c:f>
              <c:strCache>
                <c:ptCount val="1"/>
                <c:pt idx="0">
                  <c:v>OTROS GASTOS</c:v>
                </c:pt>
              </c:strCache>
            </c:strRef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T.A.'!$B$294:$M$294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123613.11247670816</c:v>
                </c:pt>
                <c:pt idx="7">
                  <c:v>170855.01243662011</c:v>
                </c:pt>
                <c:pt idx="8">
                  <c:v>122426.45916638768</c:v>
                </c:pt>
                <c:pt idx="9">
                  <c:v>91071.983981239726</c:v>
                </c:pt>
                <c:pt idx="10">
                  <c:v>61501.423013359657</c:v>
                </c:pt>
                <c:pt idx="11">
                  <c:v>75775.92719232128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4A-4BBD-9623-8CFA339E0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384712"/>
        <c:axId val="1"/>
      </c:lineChart>
      <c:catAx>
        <c:axId val="629384712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84712"/>
        <c:crosses val="autoZero"/>
        <c:crossBetween val="midCat"/>
        <c:minorUnit val="1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77966441749795"/>
          <c:y val="2.0820590701185405E-2"/>
          <c:w val="0.22627118644067801"/>
          <c:h val="0.852219451371571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anual del gasto en alojamientos de turismo rural</a:t>
            </a:r>
          </a:p>
        </c:rich>
      </c:tx>
      <c:layout>
        <c:manualLayout>
          <c:xMode val="edge"/>
          <c:yMode val="edge"/>
          <c:x val="0.3099315967353396"/>
          <c:y val="4.029304029304029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'GASTO X T.A.'!$A$288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T.A.'!$B$288:$M$288</c:f>
              <c:numCache>
                <c:formatCode>#,##0.00</c:formatCode>
                <c:ptCount val="12"/>
                <c:pt idx="0">
                  <c:v>2448566.5142193604</c:v>
                </c:pt>
                <c:pt idx="1">
                  <c:v>3158656.7478646236</c:v>
                </c:pt>
                <c:pt idx="2">
                  <c:v>3128479.0415963628</c:v>
                </c:pt>
                <c:pt idx="3">
                  <c:v>6459195.2381597124</c:v>
                </c:pt>
                <c:pt idx="4">
                  <c:v>5923480.8124458594</c:v>
                </c:pt>
                <c:pt idx="5">
                  <c:v>5822431.2670191126</c:v>
                </c:pt>
                <c:pt idx="6">
                  <c:v>7906947.3843659433</c:v>
                </c:pt>
                <c:pt idx="7">
                  <c:v>14615654.397604035</c:v>
                </c:pt>
                <c:pt idx="8">
                  <c:v>6302781.0588526381</c:v>
                </c:pt>
                <c:pt idx="9">
                  <c:v>5554460.5187097015</c:v>
                </c:pt>
                <c:pt idx="10">
                  <c:v>4382743.5230023051</c:v>
                </c:pt>
                <c:pt idx="11">
                  <c:v>5631963.3169992426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2-41E6-89E8-0B0C9ACB4314}"/>
            </c:ext>
          </c:extLst>
        </c:ser>
        <c:ser>
          <c:idx val="1"/>
          <c:order val="1"/>
          <c:tx>
            <c:strRef>
              <c:f>'GASTO X T.A.'!$A$289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T.A.'!$B$289:$M$289</c:f>
              <c:numCache>
                <c:formatCode>#,##0.00</c:formatCode>
                <c:ptCount val="12"/>
                <c:pt idx="0">
                  <c:v>1543851.2165847812</c:v>
                </c:pt>
                <c:pt idx="1">
                  <c:v>1700738.0233961099</c:v>
                </c:pt>
                <c:pt idx="2">
                  <c:v>1776470.5819466203</c:v>
                </c:pt>
                <c:pt idx="3">
                  <c:v>2986074.371422031</c:v>
                </c:pt>
                <c:pt idx="4">
                  <c:v>2915717.6719012172</c:v>
                </c:pt>
                <c:pt idx="5">
                  <c:v>2667550.2821193389</c:v>
                </c:pt>
                <c:pt idx="6">
                  <c:v>4524256.0034021502</c:v>
                </c:pt>
                <c:pt idx="7">
                  <c:v>7940509.0126848854</c:v>
                </c:pt>
                <c:pt idx="8">
                  <c:v>3845908.513432208</c:v>
                </c:pt>
                <c:pt idx="9">
                  <c:v>4314395.4609500943</c:v>
                </c:pt>
                <c:pt idx="10">
                  <c:v>3394463.8530089241</c:v>
                </c:pt>
                <c:pt idx="11">
                  <c:v>3976083.0614277935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C2-41E6-89E8-0B0C9ACB4314}"/>
            </c:ext>
          </c:extLst>
        </c:ser>
        <c:ser>
          <c:idx val="2"/>
          <c:order val="2"/>
          <c:tx>
            <c:strRef>
              <c:f>'GASTO X T.A.'!$A$290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T.A.'!$B$290:$M$290</c:f>
              <c:numCache>
                <c:formatCode>#,##0.00</c:formatCode>
                <c:ptCount val="12"/>
                <c:pt idx="0">
                  <c:v>271920.41458557942</c:v>
                </c:pt>
                <c:pt idx="1">
                  <c:v>352438.66049211752</c:v>
                </c:pt>
                <c:pt idx="2">
                  <c:v>324914.48491123773</c:v>
                </c:pt>
                <c:pt idx="3">
                  <c:v>1721661.1131946922</c:v>
                </c:pt>
                <c:pt idx="4">
                  <c:v>1613277.4442933546</c:v>
                </c:pt>
                <c:pt idx="5">
                  <c:v>1646530.8795715561</c:v>
                </c:pt>
                <c:pt idx="6">
                  <c:v>1413729.3619713949</c:v>
                </c:pt>
                <c:pt idx="7">
                  <c:v>2579577.9494170421</c:v>
                </c:pt>
                <c:pt idx="8">
                  <c:v>1013797.9250670266</c:v>
                </c:pt>
                <c:pt idx="9">
                  <c:v>1306119.640216717</c:v>
                </c:pt>
                <c:pt idx="10">
                  <c:v>963342.78138548415</c:v>
                </c:pt>
                <c:pt idx="11">
                  <c:v>1188058.4127826574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C2-41E6-89E8-0B0C9ACB4314}"/>
            </c:ext>
          </c:extLst>
        </c:ser>
        <c:ser>
          <c:idx val="3"/>
          <c:order val="3"/>
          <c:tx>
            <c:strRef>
              <c:f>'GASTO X T.A.'!$A$291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T.A.'!$B$291:$M$291</c:f>
              <c:numCache>
                <c:formatCode>#,##0.00</c:formatCode>
                <c:ptCount val="12"/>
                <c:pt idx="0">
                  <c:v>617049.7627693133</c:v>
                </c:pt>
                <c:pt idx="1">
                  <c:v>763986.80903573264</c:v>
                </c:pt>
                <c:pt idx="2">
                  <c:v>719282.28496673214</c:v>
                </c:pt>
                <c:pt idx="3">
                  <c:v>2556267.126693286</c:v>
                </c:pt>
                <c:pt idx="4">
                  <c:v>2534751.3566595875</c:v>
                </c:pt>
                <c:pt idx="5">
                  <c:v>2313458.7404857087</c:v>
                </c:pt>
                <c:pt idx="6">
                  <c:v>1698380.6234815572</c:v>
                </c:pt>
                <c:pt idx="7">
                  <c:v>3037110.5315980441</c:v>
                </c:pt>
                <c:pt idx="8">
                  <c:v>1497642.2199020674</c:v>
                </c:pt>
                <c:pt idx="9">
                  <c:v>2016479.5192233452</c:v>
                </c:pt>
                <c:pt idx="10">
                  <c:v>1523681.0228099015</c:v>
                </c:pt>
                <c:pt idx="11">
                  <c:v>1644735.3704738407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C2-41E6-89E8-0B0C9ACB4314}"/>
            </c:ext>
          </c:extLst>
        </c:ser>
        <c:ser>
          <c:idx val="4"/>
          <c:order val="4"/>
          <c:tx>
            <c:strRef>
              <c:f>'GASTO X T.A.'!$A$292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T.A.'!$B$292:$M$292</c:f>
              <c:numCache>
                <c:formatCode>#,##0.00</c:formatCode>
                <c:ptCount val="12"/>
                <c:pt idx="0">
                  <c:v>511646.24617224932</c:v>
                </c:pt>
                <c:pt idx="1">
                  <c:v>623028.12348300545</c:v>
                </c:pt>
                <c:pt idx="2">
                  <c:v>571429.85498397204</c:v>
                </c:pt>
                <c:pt idx="3">
                  <c:v>962894.27228514629</c:v>
                </c:pt>
                <c:pt idx="4">
                  <c:v>995224.83452626911</c:v>
                </c:pt>
                <c:pt idx="5">
                  <c:v>858213.94390068878</c:v>
                </c:pt>
                <c:pt idx="6">
                  <c:v>1452060.3999154707</c:v>
                </c:pt>
                <c:pt idx="7">
                  <c:v>2472656.681309551</c:v>
                </c:pt>
                <c:pt idx="8">
                  <c:v>1130709.7941118497</c:v>
                </c:pt>
                <c:pt idx="9">
                  <c:v>2010347.1264058796</c:v>
                </c:pt>
                <c:pt idx="10">
                  <c:v>1582761.6168275927</c:v>
                </c:pt>
                <c:pt idx="11">
                  <c:v>1790235.3805609136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C2-41E6-89E8-0B0C9ACB4314}"/>
            </c:ext>
          </c:extLst>
        </c:ser>
        <c:ser>
          <c:idx val="5"/>
          <c:order val="5"/>
          <c:tx>
            <c:strRef>
              <c:f>'GASTO X T.A.'!$A$293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T.A.'!$B$293:$M$293</c:f>
              <c:numCache>
                <c:formatCode>#,##0.00</c:formatCode>
                <c:ptCount val="12"/>
                <c:pt idx="0">
                  <c:v>247949.55606970753</c:v>
                </c:pt>
                <c:pt idx="1">
                  <c:v>347346.31566205149</c:v>
                </c:pt>
                <c:pt idx="2">
                  <c:v>359699.94347486488</c:v>
                </c:pt>
                <c:pt idx="3">
                  <c:v>693341.33966994111</c:v>
                </c:pt>
                <c:pt idx="4">
                  <c:v>615147.15136644861</c:v>
                </c:pt>
                <c:pt idx="5">
                  <c:v>656183.27840947267</c:v>
                </c:pt>
                <c:pt idx="6">
                  <c:v>532323.78195372142</c:v>
                </c:pt>
                <c:pt idx="7">
                  <c:v>1000754.4800410545</c:v>
                </c:pt>
                <c:pt idx="8">
                  <c:v>462245.96326913178</c:v>
                </c:pt>
                <c:pt idx="9">
                  <c:v>560059.79753664555</c:v>
                </c:pt>
                <c:pt idx="10">
                  <c:v>400407.80752258026</c:v>
                </c:pt>
                <c:pt idx="11">
                  <c:v>560942.27172422118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C2-41E6-89E8-0B0C9ACB4314}"/>
            </c:ext>
          </c:extLst>
        </c:ser>
        <c:ser>
          <c:idx val="6"/>
          <c:order val="6"/>
          <c:tx>
            <c:strRef>
              <c:f>'GASTO X T.A.'!$A$294</c:f>
              <c:strCache>
                <c:ptCount val="1"/>
                <c:pt idx="0">
                  <c:v>OTROS GASTOS</c:v>
                </c:pt>
              </c:strCache>
            </c:strRef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'GASTO X T.A.'!$B$287:$M$287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T.A.'!$B$294:$M$294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123613.11247670816</c:v>
                </c:pt>
                <c:pt idx="7">
                  <c:v>170855.01243662011</c:v>
                </c:pt>
                <c:pt idx="8">
                  <c:v>122426.45916638768</c:v>
                </c:pt>
                <c:pt idx="9">
                  <c:v>91071.983981239726</c:v>
                </c:pt>
                <c:pt idx="10">
                  <c:v>61501.423013359657</c:v>
                </c:pt>
                <c:pt idx="11">
                  <c:v>75775.92719232128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C2-41E6-89E8-0B0C9ACB4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391272"/>
        <c:axId val="1"/>
      </c:lineChart>
      <c:catAx>
        <c:axId val="629391272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  <c:max val="140000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91272"/>
        <c:crosses val="autoZero"/>
        <c:crossBetween val="midCat"/>
        <c:majorUnit val="1000000"/>
        <c:minorUnit val="1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016949152542372"/>
          <c:y val="0"/>
          <c:w val="0.18220338983050846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anual del gasto en albergues</a:t>
            </a:r>
          </a:p>
        </c:rich>
      </c:tx>
      <c:layout>
        <c:manualLayout>
          <c:xMode val="edge"/>
          <c:yMode val="edge"/>
          <c:x val="0.25499694265705741"/>
          <c:y val="4.029296378940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198661991761923E-2"/>
          <c:y val="0.25641117363200272"/>
          <c:w val="0.68578795792585734"/>
          <c:h val="0.61538681671680662"/>
        </c:manualLayout>
      </c:layout>
      <c:lineChart>
        <c:grouping val="standard"/>
        <c:varyColors val="0"/>
        <c:ser>
          <c:idx val="0"/>
          <c:order val="0"/>
          <c:tx>
            <c:strRef>
              <c:f>'GASTO X T.A.'!$A$388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T.A.'!$B$388:$M$388</c:f>
              <c:numCache>
                <c:formatCode>#,##0.00</c:formatCode>
                <c:ptCount val="12"/>
                <c:pt idx="0">
                  <c:v>512055.24831078295</c:v>
                </c:pt>
                <c:pt idx="1">
                  <c:v>578698.55558007408</c:v>
                </c:pt>
                <c:pt idx="2">
                  <c:v>1127360.8452400246</c:v>
                </c:pt>
                <c:pt idx="3">
                  <c:v>2763680.7717186185</c:v>
                </c:pt>
                <c:pt idx="4">
                  <c:v>3655733.2278736597</c:v>
                </c:pt>
                <c:pt idx="5">
                  <c:v>3068580.5375324353</c:v>
                </c:pt>
                <c:pt idx="6">
                  <c:v>2456238.9650769499</c:v>
                </c:pt>
                <c:pt idx="7">
                  <c:v>2845975.4367009047</c:v>
                </c:pt>
                <c:pt idx="8">
                  <c:v>2069935.5381587949</c:v>
                </c:pt>
                <c:pt idx="9">
                  <c:v>2692220.1885041227</c:v>
                </c:pt>
                <c:pt idx="10">
                  <c:v>1474714.4474540777</c:v>
                </c:pt>
                <c:pt idx="11">
                  <c:v>1114871.7330830633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F-40DD-A6A9-A7571FE1B841}"/>
            </c:ext>
          </c:extLst>
        </c:ser>
        <c:ser>
          <c:idx val="1"/>
          <c:order val="1"/>
          <c:tx>
            <c:strRef>
              <c:f>'GASTO X T.A.'!$A$389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T.A.'!$B$389:$M$389</c:f>
              <c:numCache>
                <c:formatCode>#,##0.00</c:formatCode>
                <c:ptCount val="12"/>
                <c:pt idx="0">
                  <c:v>499672.9992420983</c:v>
                </c:pt>
                <c:pt idx="1">
                  <c:v>445835.29461760615</c:v>
                </c:pt>
                <c:pt idx="2">
                  <c:v>905496.17999058112</c:v>
                </c:pt>
                <c:pt idx="3">
                  <c:v>1749779.1309272393</c:v>
                </c:pt>
                <c:pt idx="4">
                  <c:v>3473382.6448504375</c:v>
                </c:pt>
                <c:pt idx="5">
                  <c:v>2873412.5603671693</c:v>
                </c:pt>
                <c:pt idx="6">
                  <c:v>1939042.1149194282</c:v>
                </c:pt>
                <c:pt idx="7">
                  <c:v>2360392.0214577848</c:v>
                </c:pt>
                <c:pt idx="8">
                  <c:v>1576997.7237619339</c:v>
                </c:pt>
                <c:pt idx="9">
                  <c:v>1625583.3510188952</c:v>
                </c:pt>
                <c:pt idx="10">
                  <c:v>917098.94829774997</c:v>
                </c:pt>
                <c:pt idx="11">
                  <c:v>681578.20340266055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F-40DD-A6A9-A7571FE1B841}"/>
            </c:ext>
          </c:extLst>
        </c:ser>
        <c:ser>
          <c:idx val="2"/>
          <c:order val="2"/>
          <c:tx>
            <c:strRef>
              <c:f>'GASTO X T.A.'!$A$390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T.A.'!$B$390:$M$390</c:f>
              <c:numCache>
                <c:formatCode>#,##0.00</c:formatCode>
                <c:ptCount val="12"/>
                <c:pt idx="0">
                  <c:v>97414.006189531967</c:v>
                </c:pt>
                <c:pt idx="1">
                  <c:v>60995.331131155006</c:v>
                </c:pt>
                <c:pt idx="2">
                  <c:v>132413.90906973925</c:v>
                </c:pt>
                <c:pt idx="3">
                  <c:v>516242.22255304438</c:v>
                </c:pt>
                <c:pt idx="4">
                  <c:v>496140.74353514757</c:v>
                </c:pt>
                <c:pt idx="5">
                  <c:v>384209.1397739221</c:v>
                </c:pt>
                <c:pt idx="6">
                  <c:v>767799.68108521961</c:v>
                </c:pt>
                <c:pt idx="7">
                  <c:v>881938.46241437073</c:v>
                </c:pt>
                <c:pt idx="8">
                  <c:v>508902.13353545131</c:v>
                </c:pt>
                <c:pt idx="9">
                  <c:v>476503.0388488475</c:v>
                </c:pt>
                <c:pt idx="10">
                  <c:v>266312.48052793497</c:v>
                </c:pt>
                <c:pt idx="11">
                  <c:v>240681.25177349721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F-40DD-A6A9-A7571FE1B841}"/>
            </c:ext>
          </c:extLst>
        </c:ser>
        <c:ser>
          <c:idx val="3"/>
          <c:order val="3"/>
          <c:tx>
            <c:strRef>
              <c:f>'GASTO X T.A.'!$A$391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T.A.'!$B$391:$M$391</c:f>
              <c:numCache>
                <c:formatCode>#,##0.00</c:formatCode>
                <c:ptCount val="12"/>
                <c:pt idx="0">
                  <c:v>314616.93550310133</c:v>
                </c:pt>
                <c:pt idx="1">
                  <c:v>132385.73467485161</c:v>
                </c:pt>
                <c:pt idx="2">
                  <c:v>245705.38731703412</c:v>
                </c:pt>
                <c:pt idx="3">
                  <c:v>1149009.1007128723</c:v>
                </c:pt>
                <c:pt idx="4">
                  <c:v>1078146.3821835825</c:v>
                </c:pt>
                <c:pt idx="5">
                  <c:v>920199.53372564772</c:v>
                </c:pt>
                <c:pt idx="6">
                  <c:v>946956.17392984719</c:v>
                </c:pt>
                <c:pt idx="7">
                  <c:v>1188483.5612828422</c:v>
                </c:pt>
                <c:pt idx="8">
                  <c:v>551790.285939386</c:v>
                </c:pt>
                <c:pt idx="9">
                  <c:v>1182211.2291087138</c:v>
                </c:pt>
                <c:pt idx="10">
                  <c:v>822139.36062128819</c:v>
                </c:pt>
                <c:pt idx="11">
                  <c:v>641792.74451016122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9F-40DD-A6A9-A7571FE1B841}"/>
            </c:ext>
          </c:extLst>
        </c:ser>
        <c:ser>
          <c:idx val="4"/>
          <c:order val="4"/>
          <c:tx>
            <c:strRef>
              <c:f>'GASTO X T.A.'!$A$392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T.A.'!$B$392:$M$392</c:f>
              <c:numCache>
                <c:formatCode>#,##0.00</c:formatCode>
                <c:ptCount val="12"/>
                <c:pt idx="0">
                  <c:v>175954.64962392885</c:v>
                </c:pt>
                <c:pt idx="1">
                  <c:v>114961.35264326242</c:v>
                </c:pt>
                <c:pt idx="2">
                  <c:v>210345.34760656246</c:v>
                </c:pt>
                <c:pt idx="3">
                  <c:v>703286.75487926602</c:v>
                </c:pt>
                <c:pt idx="4">
                  <c:v>835232.19043387787</c:v>
                </c:pt>
                <c:pt idx="5">
                  <c:v>700150.04192992346</c:v>
                </c:pt>
                <c:pt idx="6">
                  <c:v>370547.77160537947</c:v>
                </c:pt>
                <c:pt idx="7">
                  <c:v>489242.78898345621</c:v>
                </c:pt>
                <c:pt idx="8">
                  <c:v>271244.41519777931</c:v>
                </c:pt>
                <c:pt idx="9">
                  <c:v>583744.24782959349</c:v>
                </c:pt>
                <c:pt idx="10">
                  <c:v>479532.53842259274</c:v>
                </c:pt>
                <c:pt idx="11">
                  <c:v>358440.28409240145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9F-40DD-A6A9-A7571FE1B841}"/>
            </c:ext>
          </c:extLst>
        </c:ser>
        <c:ser>
          <c:idx val="5"/>
          <c:order val="5"/>
          <c:tx>
            <c:strRef>
              <c:f>'GASTO X T.A.'!$A$393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T.A.'!$B$393:$M$393</c:f>
              <c:numCache>
                <c:formatCode>#,##0.00</c:formatCode>
                <c:ptCount val="12"/>
                <c:pt idx="0">
                  <c:v>94503.444888026279</c:v>
                </c:pt>
                <c:pt idx="1">
                  <c:v>58398.007778425788</c:v>
                </c:pt>
                <c:pt idx="2">
                  <c:v>120666.36727670614</c:v>
                </c:pt>
                <c:pt idx="3">
                  <c:v>481165.81251960975</c:v>
                </c:pt>
                <c:pt idx="4">
                  <c:v>271077.86100249999</c:v>
                </c:pt>
                <c:pt idx="5">
                  <c:v>238796.78065256838</c:v>
                </c:pt>
                <c:pt idx="6">
                  <c:v>422574.64893288951</c:v>
                </c:pt>
                <c:pt idx="7">
                  <c:v>484808.13787172287</c:v>
                </c:pt>
                <c:pt idx="8">
                  <c:v>280350.27562219807</c:v>
                </c:pt>
                <c:pt idx="9">
                  <c:v>562389.20981245593</c:v>
                </c:pt>
                <c:pt idx="10">
                  <c:v>279821.2339470149</c:v>
                </c:pt>
                <c:pt idx="11">
                  <c:v>212854.48184433513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9F-40DD-A6A9-A7571FE1B841}"/>
            </c:ext>
          </c:extLst>
        </c:ser>
        <c:ser>
          <c:idx val="6"/>
          <c:order val="6"/>
          <c:tx>
            <c:strRef>
              <c:f>'GASTO X T.A.'!$A$394</c:f>
              <c:strCache>
                <c:ptCount val="1"/>
                <c:pt idx="0">
                  <c:v>OTROS GASTOS</c:v>
                </c:pt>
              </c:strCache>
            </c:strRef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T.A.'!$B$394:$M$394</c:f>
              <c:numCache>
                <c:formatCode>#,##0.00</c:formatCode>
                <c:ptCount val="12"/>
                <c:pt idx="0">
                  <c:v>3539.3654974634064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1389.7930591034742</c:v>
                </c:pt>
                <c:pt idx="5">
                  <c:v>1702.2623875844201</c:v>
                </c:pt>
                <c:pt idx="6">
                  <c:v>28898.556366556404</c:v>
                </c:pt>
                <c:pt idx="7">
                  <c:v>31338.514127581631</c:v>
                </c:pt>
                <c:pt idx="8">
                  <c:v>51516.566769895289</c:v>
                </c:pt>
                <c:pt idx="9">
                  <c:v>184152.56726126283</c:v>
                </c:pt>
                <c:pt idx="10">
                  <c:v>70047.190384999325</c:v>
                </c:pt>
                <c:pt idx="11">
                  <c:v>60669.771443883532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9F-40DD-A6A9-A7571FE1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384712"/>
        <c:axId val="1"/>
      </c:lineChart>
      <c:catAx>
        <c:axId val="629384712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84712"/>
        <c:crosses val="autoZero"/>
        <c:crossBetween val="midCat"/>
        <c:minorUnit val="1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77966441749795"/>
          <c:y val="3.9766723965021275E-2"/>
          <c:w val="0.22627118644067801"/>
          <c:h val="0.852219451371571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anual del gasto de</a:t>
            </a:r>
            <a:r>
              <a:rPr lang="es-ES" baseline="0"/>
              <a:t> excursionistas</a:t>
            </a:r>
            <a:endParaRPr lang="es-ES"/>
          </a:p>
        </c:rich>
      </c:tx>
      <c:layout>
        <c:manualLayout>
          <c:xMode val="edge"/>
          <c:yMode val="edge"/>
          <c:x val="0.25499694265705741"/>
          <c:y val="4.029296378940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198661991761923E-2"/>
          <c:y val="0.25641117363200272"/>
          <c:w val="0.68578795792585734"/>
          <c:h val="0.61538681671680662"/>
        </c:manualLayout>
      </c:layout>
      <c:lineChart>
        <c:grouping val="standard"/>
        <c:varyColors val="0"/>
        <c:ser>
          <c:idx val="1"/>
          <c:order val="1"/>
          <c:tx>
            <c:strRef>
              <c:f>'GASTO X T.A.'!$A$627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'GASTO X T.A.'!$B$626:$M$626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T.A.'!$B$627:$M$627</c:f>
              <c:numCache>
                <c:formatCode>#,##0.00</c:formatCode>
                <c:ptCount val="12"/>
                <c:pt idx="0">
                  <c:v>3859539.4109728471</c:v>
                </c:pt>
                <c:pt idx="1">
                  <c:v>4659053.1996994009</c:v>
                </c:pt>
                <c:pt idx="2">
                  <c:v>5171158.8267689385</c:v>
                </c:pt>
                <c:pt idx="3">
                  <c:v>6945902.5115329642</c:v>
                </c:pt>
                <c:pt idx="4">
                  <c:v>7830046.137543316</c:v>
                </c:pt>
                <c:pt idx="5">
                  <c:v>7640305.4596455842</c:v>
                </c:pt>
                <c:pt idx="6">
                  <c:v>10351084.056771234</c:v>
                </c:pt>
                <c:pt idx="7">
                  <c:v>13219061.363143001</c:v>
                </c:pt>
                <c:pt idx="8">
                  <c:v>10221454.64339862</c:v>
                </c:pt>
                <c:pt idx="9">
                  <c:v>8055451.2796927337</c:v>
                </c:pt>
                <c:pt idx="10">
                  <c:v>7047682.986484291</c:v>
                </c:pt>
                <c:pt idx="11">
                  <c:v>6467295.2500470243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9-4563-9447-67D1E7C8E19E}"/>
            </c:ext>
          </c:extLst>
        </c:ser>
        <c:ser>
          <c:idx val="2"/>
          <c:order val="2"/>
          <c:tx>
            <c:strRef>
              <c:f>'GASTO X T.A.'!$A$628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Ref>
              <c:f>'GASTO X T.A.'!$B$626:$M$626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T.A.'!$B$628:$M$628</c:f>
              <c:numCache>
                <c:formatCode>#,##0.00</c:formatCode>
                <c:ptCount val="12"/>
                <c:pt idx="0">
                  <c:v>387369.16587065783</c:v>
                </c:pt>
                <c:pt idx="1">
                  <c:v>601111.601029529</c:v>
                </c:pt>
                <c:pt idx="2">
                  <c:v>662685.22037599329</c:v>
                </c:pt>
                <c:pt idx="3">
                  <c:v>1588630.8810806186</c:v>
                </c:pt>
                <c:pt idx="4">
                  <c:v>1562472.5722476516</c:v>
                </c:pt>
                <c:pt idx="5">
                  <c:v>1546451.1037884131</c:v>
                </c:pt>
                <c:pt idx="6">
                  <c:v>958623.59628808859</c:v>
                </c:pt>
                <c:pt idx="7">
                  <c:v>1340038.0822997401</c:v>
                </c:pt>
                <c:pt idx="8">
                  <c:v>846036.33741059306</c:v>
                </c:pt>
                <c:pt idx="9">
                  <c:v>3099411.2728958782</c:v>
                </c:pt>
                <c:pt idx="10">
                  <c:v>2057264.5171793513</c:v>
                </c:pt>
                <c:pt idx="11">
                  <c:v>2071436.9991407939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9-4563-9447-67D1E7C8E19E}"/>
            </c:ext>
          </c:extLst>
        </c:ser>
        <c:ser>
          <c:idx val="3"/>
          <c:order val="3"/>
          <c:tx>
            <c:strRef>
              <c:f>'GASTO X T.A.'!$A$629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'GASTO X T.A.'!$B$626:$M$626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T.A.'!$B$629:$M$629</c:f>
              <c:numCache>
                <c:formatCode>#,##0.00</c:formatCode>
                <c:ptCount val="12"/>
                <c:pt idx="0">
                  <c:v>3027904.7585713766</c:v>
                </c:pt>
                <c:pt idx="1">
                  <c:v>4057359.7206874718</c:v>
                </c:pt>
                <c:pt idx="2">
                  <c:v>4390836.0133043006</c:v>
                </c:pt>
                <c:pt idx="3">
                  <c:v>6805959.3477362609</c:v>
                </c:pt>
                <c:pt idx="4">
                  <c:v>7255577.7681102026</c:v>
                </c:pt>
                <c:pt idx="5">
                  <c:v>7019162.6708105048</c:v>
                </c:pt>
                <c:pt idx="6">
                  <c:v>8838945.1681923848</c:v>
                </c:pt>
                <c:pt idx="7">
                  <c:v>12234859.708749374</c:v>
                </c:pt>
                <c:pt idx="8">
                  <c:v>8627128.9612699673</c:v>
                </c:pt>
                <c:pt idx="9">
                  <c:v>10540561.595735734</c:v>
                </c:pt>
                <c:pt idx="10">
                  <c:v>8346213.7053546235</c:v>
                </c:pt>
                <c:pt idx="11">
                  <c:v>8201883.9424655875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A9-4563-9447-67D1E7C8E19E}"/>
            </c:ext>
          </c:extLst>
        </c:ser>
        <c:ser>
          <c:idx val="4"/>
          <c:order val="4"/>
          <c:tx>
            <c:strRef>
              <c:f>'GASTO X T.A.'!$A$630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'GASTO X T.A.'!$B$626:$M$626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T.A.'!$B$630:$M$630</c:f>
              <c:numCache>
                <c:formatCode>#,##0.00</c:formatCode>
                <c:ptCount val="12"/>
                <c:pt idx="0">
                  <c:v>863696.29285212501</c:v>
                </c:pt>
                <c:pt idx="1">
                  <c:v>1130390.2008177619</c:v>
                </c:pt>
                <c:pt idx="2">
                  <c:v>1240389.4114224846</c:v>
                </c:pt>
                <c:pt idx="3">
                  <c:v>1517677.3516825303</c:v>
                </c:pt>
                <c:pt idx="4">
                  <c:v>1718318.7948997759</c:v>
                </c:pt>
                <c:pt idx="5">
                  <c:v>1603334.5423820475</c:v>
                </c:pt>
                <c:pt idx="6">
                  <c:v>3788065.0969847427</c:v>
                </c:pt>
                <c:pt idx="7">
                  <c:v>5057679.3239095667</c:v>
                </c:pt>
                <c:pt idx="8">
                  <c:v>3687388.9666392929</c:v>
                </c:pt>
                <c:pt idx="9">
                  <c:v>4018819.1605436313</c:v>
                </c:pt>
                <c:pt idx="10">
                  <c:v>3142436.5820440245</c:v>
                </c:pt>
                <c:pt idx="11">
                  <c:v>2979575.8072058302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A9-4563-9447-67D1E7C8E19E}"/>
            </c:ext>
          </c:extLst>
        </c:ser>
        <c:ser>
          <c:idx val="5"/>
          <c:order val="5"/>
          <c:tx>
            <c:strRef>
              <c:f>'GASTO X T.A.'!$A$631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'GASTO X T.A.'!$B$626:$M$626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T.A.'!$B$631:$M$631</c:f>
              <c:numCache>
                <c:formatCode>#,##0.00</c:formatCode>
                <c:ptCount val="12"/>
                <c:pt idx="0">
                  <c:v>727195.6993921625</c:v>
                </c:pt>
                <c:pt idx="1">
                  <c:v>946747.8128463598</c:v>
                </c:pt>
                <c:pt idx="2">
                  <c:v>1056122.8458369938</c:v>
                </c:pt>
                <c:pt idx="3">
                  <c:v>1623008.6224184437</c:v>
                </c:pt>
                <c:pt idx="4">
                  <c:v>2028068.7095058996</c:v>
                </c:pt>
                <c:pt idx="5">
                  <c:v>1907580.8519959897</c:v>
                </c:pt>
                <c:pt idx="6">
                  <c:v>2037677.2327147671</c:v>
                </c:pt>
                <c:pt idx="7">
                  <c:v>2682445.8187117511</c:v>
                </c:pt>
                <c:pt idx="8">
                  <c:v>2005035.0147965183</c:v>
                </c:pt>
                <c:pt idx="9">
                  <c:v>2910343.2579138619</c:v>
                </c:pt>
                <c:pt idx="10">
                  <c:v>2310651.0051746988</c:v>
                </c:pt>
                <c:pt idx="11">
                  <c:v>2241541.5566095598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A9-4563-9447-67D1E7C8E19E}"/>
            </c:ext>
          </c:extLst>
        </c:ser>
        <c:ser>
          <c:idx val="6"/>
          <c:order val="6"/>
          <c:tx>
            <c:strRef>
              <c:f>'GASTO X T.A.'!$A$632</c:f>
              <c:strCache>
                <c:ptCount val="1"/>
                <c:pt idx="0">
                  <c:v>OTROS GASTOS</c:v>
                </c:pt>
              </c:strCache>
            </c:strRef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'GASTO X T.A.'!$B$626:$M$626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T.A.'!$B$632:$M$632</c:f>
              <c:numCache>
                <c:formatCode>#,##0.00</c:formatCode>
                <c:ptCount val="12"/>
                <c:pt idx="0">
                  <c:v>11483.345454545453</c:v>
                </c:pt>
                <c:pt idx="1">
                  <c:v>14141.343133462284</c:v>
                </c:pt>
                <c:pt idx="2">
                  <c:v>15551.90251450677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155510.09526186471</c:v>
                </c:pt>
                <c:pt idx="7">
                  <c:v>224033.60013742038</c:v>
                </c:pt>
                <c:pt idx="8">
                  <c:v>136327.14135568534</c:v>
                </c:pt>
                <c:pt idx="9">
                  <c:v>50607.728021192292</c:v>
                </c:pt>
                <c:pt idx="10">
                  <c:v>41927.600411788218</c:v>
                </c:pt>
                <c:pt idx="11">
                  <c:v>38563.337454869325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A9-4563-9447-67D1E7C8E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384712"/>
        <c:axId val="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'GASTO X T.A.'!#REF!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5400">
                    <a:solidFill>
                      <a:srgbClr val="0066CC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66CC"/>
                    </a:solidFill>
                    <a:ln>
                      <a:solidFill>
                        <a:srgbClr val="0066CC"/>
                      </a:solidFill>
                      <a:prstDash val="solid"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'GASTO X T.A.'!$B$626:$M$626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'GASTO X T.A.'!#REF!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4A9-4563-9447-67D1E7C8E19E}"/>
                  </c:ext>
                </c:extLst>
              </c15:ser>
            </c15:filteredLineSeries>
          </c:ext>
        </c:extLst>
      </c:lineChart>
      <c:catAx>
        <c:axId val="629384712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84712"/>
        <c:crosses val="autoZero"/>
        <c:crossBetween val="midCat"/>
        <c:minorUnit val="1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77966441749795"/>
          <c:y val="3.0293661215677396E-2"/>
          <c:w val="0.22627118644067801"/>
          <c:h val="0.852219451371571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anual del gasto de</a:t>
            </a:r>
            <a:r>
              <a:rPr lang="es-ES" baseline="0"/>
              <a:t> alojamiento privado</a:t>
            </a:r>
            <a:endParaRPr lang="es-ES"/>
          </a:p>
        </c:rich>
      </c:tx>
      <c:layout>
        <c:manualLayout>
          <c:xMode val="edge"/>
          <c:yMode val="edge"/>
          <c:x val="0.25499694265705741"/>
          <c:y val="4.029296378940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198661991761923E-2"/>
          <c:y val="0.25641117363200272"/>
          <c:w val="0.68578795792585734"/>
          <c:h val="0.61538681671680662"/>
        </c:manualLayout>
      </c:layout>
      <c:lineChart>
        <c:grouping val="standard"/>
        <c:varyColors val="0"/>
        <c:ser>
          <c:idx val="0"/>
          <c:order val="0"/>
          <c:tx>
            <c:strRef>
              <c:f>'GASTO X T.A.'!$A$658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'GASTO X T.A.'!$B$657:$M$657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T.A.'!$B$658:$M$658</c:f>
              <c:numCache>
                <c:formatCode>#,##0.00</c:formatCode>
                <c:ptCount val="12"/>
                <c:pt idx="0">
                  <c:v>57445.958802663474</c:v>
                </c:pt>
                <c:pt idx="1">
                  <c:v>88233.223899304343</c:v>
                </c:pt>
                <c:pt idx="2">
                  <c:v>92274.354358473545</c:v>
                </c:pt>
                <c:pt idx="3">
                  <c:v>2262880.9639598872</c:v>
                </c:pt>
                <c:pt idx="4">
                  <c:v>3170273.2507842709</c:v>
                </c:pt>
                <c:pt idx="5">
                  <c:v>2865827.3136882517</c:v>
                </c:pt>
                <c:pt idx="6">
                  <c:v>6591053.8297288381</c:v>
                </c:pt>
                <c:pt idx="7">
                  <c:v>7465181.2225232366</c:v>
                </c:pt>
                <c:pt idx="8">
                  <c:v>5661895.7219009129</c:v>
                </c:pt>
                <c:pt idx="9">
                  <c:v>2875680.6301129912</c:v>
                </c:pt>
                <c:pt idx="10">
                  <c:v>1477472.0428790804</c:v>
                </c:pt>
                <c:pt idx="11">
                  <c:v>1633963.1295926969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7-4BEE-8DB4-B14324D7E941}"/>
            </c:ext>
          </c:extLst>
        </c:ser>
        <c:ser>
          <c:idx val="1"/>
          <c:order val="1"/>
          <c:tx>
            <c:strRef>
              <c:f>'GASTO X T.A.'!$A$659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'GASTO X T.A.'!$B$657:$M$657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T.A.'!$B$659:$M$659</c:f>
              <c:numCache>
                <c:formatCode>#,##0.00</c:formatCode>
                <c:ptCount val="12"/>
                <c:pt idx="0">
                  <c:v>5476669.2208478451</c:v>
                </c:pt>
                <c:pt idx="1">
                  <c:v>6115869.8547830954</c:v>
                </c:pt>
                <c:pt idx="2">
                  <c:v>7758899.5777330492</c:v>
                </c:pt>
                <c:pt idx="3">
                  <c:v>9783837.8844337296</c:v>
                </c:pt>
                <c:pt idx="4">
                  <c:v>12560338.262965906</c:v>
                </c:pt>
                <c:pt idx="5">
                  <c:v>10942525.461880209</c:v>
                </c:pt>
                <c:pt idx="6">
                  <c:v>24269653.766070388</c:v>
                </c:pt>
                <c:pt idx="7">
                  <c:v>33139507.749044105</c:v>
                </c:pt>
                <c:pt idx="8">
                  <c:v>23173143.929297298</c:v>
                </c:pt>
                <c:pt idx="9">
                  <c:v>15205808.254347576</c:v>
                </c:pt>
                <c:pt idx="10">
                  <c:v>10679735.46644211</c:v>
                </c:pt>
                <c:pt idx="11">
                  <c:v>10336117.807618894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7-4BEE-8DB4-B14324D7E941}"/>
            </c:ext>
          </c:extLst>
        </c:ser>
        <c:ser>
          <c:idx val="2"/>
          <c:order val="2"/>
          <c:tx>
            <c:strRef>
              <c:f>'GASTO X T.A.'!$A$660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Ref>
              <c:f>'GASTO X T.A.'!$B$657:$M$657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T.A.'!$B$660:$M$660</c:f>
              <c:numCache>
                <c:formatCode>#,##0.00</c:formatCode>
                <c:ptCount val="12"/>
                <c:pt idx="0">
                  <c:v>2046575.8566122546</c:v>
                </c:pt>
                <c:pt idx="1">
                  <c:v>2435611.2507117223</c:v>
                </c:pt>
                <c:pt idx="2">
                  <c:v>3084622.2851872351</c:v>
                </c:pt>
                <c:pt idx="3">
                  <c:v>12555522.956007363</c:v>
                </c:pt>
                <c:pt idx="4">
                  <c:v>16328793.031438295</c:v>
                </c:pt>
                <c:pt idx="5">
                  <c:v>13136627.770120056</c:v>
                </c:pt>
                <c:pt idx="6">
                  <c:v>12205112.695187118</c:v>
                </c:pt>
                <c:pt idx="7">
                  <c:v>16345991.221872687</c:v>
                </c:pt>
                <c:pt idx="8">
                  <c:v>10781957.250266088</c:v>
                </c:pt>
                <c:pt idx="9">
                  <c:v>4555629.8430443117</c:v>
                </c:pt>
                <c:pt idx="10">
                  <c:v>2755112.6291255024</c:v>
                </c:pt>
                <c:pt idx="11">
                  <c:v>2694998.2740298603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37-4BEE-8DB4-B14324D7E941}"/>
            </c:ext>
          </c:extLst>
        </c:ser>
        <c:ser>
          <c:idx val="3"/>
          <c:order val="3"/>
          <c:tx>
            <c:strRef>
              <c:f>'GASTO X T.A.'!$A$661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'GASTO X T.A.'!$B$657:$M$657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T.A.'!$B$661:$M$661</c:f>
              <c:numCache>
                <c:formatCode>#,##0.00</c:formatCode>
                <c:ptCount val="12"/>
                <c:pt idx="0">
                  <c:v>4371097.284454288</c:v>
                </c:pt>
                <c:pt idx="1">
                  <c:v>4640323.7532719914</c:v>
                </c:pt>
                <c:pt idx="2">
                  <c:v>6042292.4166732151</c:v>
                </c:pt>
                <c:pt idx="3">
                  <c:v>9106231.7307594568</c:v>
                </c:pt>
                <c:pt idx="4">
                  <c:v>12089083.758753994</c:v>
                </c:pt>
                <c:pt idx="5">
                  <c:v>10734385.461367898</c:v>
                </c:pt>
                <c:pt idx="6">
                  <c:v>29029337.553531121</c:v>
                </c:pt>
                <c:pt idx="7">
                  <c:v>40739376.885977075</c:v>
                </c:pt>
                <c:pt idx="8">
                  <c:v>28608167.369588915</c:v>
                </c:pt>
                <c:pt idx="9">
                  <c:v>16699419.158320647</c:v>
                </c:pt>
                <c:pt idx="10">
                  <c:v>10454889.790160259</c:v>
                </c:pt>
                <c:pt idx="11">
                  <c:v>10178103.290119754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37-4BEE-8DB4-B14324D7E941}"/>
            </c:ext>
          </c:extLst>
        </c:ser>
        <c:ser>
          <c:idx val="4"/>
          <c:order val="4"/>
          <c:tx>
            <c:strRef>
              <c:f>'GASTO X T.A.'!$A$662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'GASTO X T.A.'!$B$657:$M$657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T.A.'!$B$662:$M$662</c:f>
              <c:numCache>
                <c:formatCode>#,##0.00</c:formatCode>
                <c:ptCount val="12"/>
                <c:pt idx="0">
                  <c:v>2590249.2537105149</c:v>
                </c:pt>
                <c:pt idx="1">
                  <c:v>2901435.0658714864</c:v>
                </c:pt>
                <c:pt idx="2">
                  <c:v>3805495.8274488058</c:v>
                </c:pt>
                <c:pt idx="3">
                  <c:v>2727977.6842556931</c:v>
                </c:pt>
                <c:pt idx="4">
                  <c:v>3681807.6612056792</c:v>
                </c:pt>
                <c:pt idx="5">
                  <c:v>3120057.1992621315</c:v>
                </c:pt>
                <c:pt idx="6">
                  <c:v>14034262.044918649</c:v>
                </c:pt>
                <c:pt idx="7">
                  <c:v>19631374.601383548</c:v>
                </c:pt>
                <c:pt idx="8">
                  <c:v>13959309.886013737</c:v>
                </c:pt>
                <c:pt idx="9">
                  <c:v>9993413.6019488759</c:v>
                </c:pt>
                <c:pt idx="10">
                  <c:v>6239952.5266264901</c:v>
                </c:pt>
                <c:pt idx="11">
                  <c:v>6038933.7252567504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37-4BEE-8DB4-B14324D7E941}"/>
            </c:ext>
          </c:extLst>
        </c:ser>
        <c:ser>
          <c:idx val="5"/>
          <c:order val="5"/>
          <c:tx>
            <c:strRef>
              <c:f>'GASTO X T.A.'!$A$663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'GASTO X T.A.'!$B$657:$M$657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T.A.'!$B$663:$M$663</c:f>
              <c:numCache>
                <c:formatCode>#,##0.00</c:formatCode>
                <c:ptCount val="12"/>
                <c:pt idx="0">
                  <c:v>1415995.6815031799</c:v>
                </c:pt>
                <c:pt idx="1">
                  <c:v>1355449.0263263162</c:v>
                </c:pt>
                <c:pt idx="2">
                  <c:v>1986050.2043456277</c:v>
                </c:pt>
                <c:pt idx="3">
                  <c:v>5363656.7876359625</c:v>
                </c:pt>
                <c:pt idx="4">
                  <c:v>7068422.1605781075</c:v>
                </c:pt>
                <c:pt idx="5">
                  <c:v>5971392.5899029411</c:v>
                </c:pt>
                <c:pt idx="6">
                  <c:v>11287673.21085047</c:v>
                </c:pt>
                <c:pt idx="7">
                  <c:v>16002095.523602663</c:v>
                </c:pt>
                <c:pt idx="8">
                  <c:v>11024351.338769399</c:v>
                </c:pt>
                <c:pt idx="9">
                  <c:v>6905688.4761291835</c:v>
                </c:pt>
                <c:pt idx="10">
                  <c:v>3602767.2545474982</c:v>
                </c:pt>
                <c:pt idx="11">
                  <c:v>3614741.7501523215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37-4BEE-8DB4-B14324D7E941}"/>
            </c:ext>
          </c:extLst>
        </c:ser>
        <c:ser>
          <c:idx val="6"/>
          <c:order val="6"/>
          <c:tx>
            <c:strRef>
              <c:f>'GASTO X T.A.'!$A$664</c:f>
              <c:strCache>
                <c:ptCount val="1"/>
                <c:pt idx="0">
                  <c:v>OTROS GASTOS</c:v>
                </c:pt>
              </c:strCache>
            </c:strRef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'GASTO X T.A.'!$B$657:$M$657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T.A.'!$B$664:$M$664</c:f>
              <c:numCache>
                <c:formatCode>#,##0.00</c:formatCode>
                <c:ptCount val="12"/>
                <c:pt idx="0">
                  <c:v>72953.833885381478</c:v>
                </c:pt>
                <c:pt idx="1">
                  <c:v>103215.88139797554</c:v>
                </c:pt>
                <c:pt idx="2">
                  <c:v>131283.4233567499</c:v>
                </c:pt>
                <c:pt idx="3">
                  <c:v>24154.269364372987</c:v>
                </c:pt>
                <c:pt idx="4">
                  <c:v>27696.882299905024</c:v>
                </c:pt>
                <c:pt idx="5">
                  <c:v>28416.393523552324</c:v>
                </c:pt>
                <c:pt idx="6">
                  <c:v>2697896.3567688251</c:v>
                </c:pt>
                <c:pt idx="7">
                  <c:v>3227726.1403303929</c:v>
                </c:pt>
                <c:pt idx="8">
                  <c:v>2311346.7805919107</c:v>
                </c:pt>
                <c:pt idx="9">
                  <c:v>2124449.4532563551</c:v>
                </c:pt>
                <c:pt idx="10">
                  <c:v>1044599.2251587888</c:v>
                </c:pt>
                <c:pt idx="11">
                  <c:v>1091815.3100152812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37-4BEE-8DB4-B14324D7E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384712"/>
        <c:axId val="1"/>
      </c:lineChart>
      <c:catAx>
        <c:axId val="629384712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84712"/>
        <c:crosses val="autoZero"/>
        <c:crossBetween val="midCat"/>
        <c:minorUnit val="1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77966441749795"/>
          <c:y val="3.0293661215677396E-2"/>
          <c:w val="0.22627118644067801"/>
          <c:h val="0.852219451371571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del gasto total</a:t>
            </a:r>
          </a:p>
        </c:rich>
      </c:tx>
      <c:layout>
        <c:manualLayout>
          <c:xMode val="edge"/>
          <c:yMode val="edge"/>
          <c:x val="0.36126709390388873"/>
          <c:y val="4.378171108475784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846153846153848"/>
          <c:y val="0.36821844801677572"/>
          <c:w val="0.43384615384615383"/>
          <c:h val="0.43411017029346194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A5A-4C4A-B452-A6F3D473D467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A5A-4C4A-B452-A6F3D473D467}"/>
              </c:ext>
            </c:extLst>
          </c:dPt>
          <c:dPt>
            <c:idx val="2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A5A-4C4A-B452-A6F3D473D467}"/>
              </c:ext>
            </c:extLst>
          </c:dPt>
          <c:dLbls>
            <c:dLbl>
              <c:idx val="0"/>
              <c:layout>
                <c:manualLayout>
                  <c:x val="-4.679836658387361E-2"/>
                  <c:y val="-0.1305662338858649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5A-4C4A-B452-A6F3D473D467}"/>
                </c:ext>
              </c:extLst>
            </c:dLbl>
            <c:dLbl>
              <c:idx val="1"/>
              <c:layout>
                <c:manualLayout>
                  <c:x val="3.9213557717871696E-2"/>
                  <c:y val="-1.6054506365053456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5A-4C4A-B452-A6F3D473D467}"/>
                </c:ext>
              </c:extLst>
            </c:dLbl>
            <c:dLbl>
              <c:idx val="2"/>
              <c:layout>
                <c:manualLayout>
                  <c:x val="-1.6874505564652479E-2"/>
                  <c:y val="5.162444956565651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5A-4C4A-B452-A6F3D473D467}"/>
                </c:ext>
              </c:extLst>
            </c:dLbl>
            <c:dLbl>
              <c:idx val="3"/>
              <c:layout>
                <c:manualLayout>
                  <c:x val="-1.5944803221324196E-2"/>
                  <c:y val="7.030760963222160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5A-4C4A-B452-A6F3D473D467}"/>
                </c:ext>
              </c:extLst>
            </c:dLbl>
            <c:dLbl>
              <c:idx val="4"/>
              <c:layout>
                <c:manualLayout>
                  <c:x val="-9.0810344188755512E-2"/>
                  <c:y val="-1.56679480663038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5A-4C4A-B452-A6F3D473D467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7A5A-4C4A-B452-A6F3D473D467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7A5A-4C4A-B452-A6F3D473D467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7A5A-4C4A-B452-A6F3D473D467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7A5A-4C4A-B452-A6F3D473D467}"/>
                </c:ext>
              </c:extLst>
            </c:dLbl>
            <c:dLbl>
              <c:idx val="1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7A5A-4C4A-B452-A6F3D473D467}"/>
                </c:ext>
              </c:extLst>
            </c:dLbl>
            <c:dLbl>
              <c:idx val="1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7A5A-4C4A-B452-A6F3D473D46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'GASTO X T.A.'!$B$567:$H$567</c:f>
              <c:strCache>
                <c:ptCount val="7"/>
                <c:pt idx="0">
                  <c:v>ALOJ. HOTELEROS</c:v>
                </c:pt>
                <c:pt idx="1">
                  <c:v>CAMPINGS</c:v>
                </c:pt>
                <c:pt idx="2">
                  <c:v>ALOJ. TURISMO RURAL</c:v>
                </c:pt>
                <c:pt idx="3">
                  <c:v>ALBERGUES</c:v>
                </c:pt>
                <c:pt idx="4">
                  <c:v>VIVIENDAS Y APARTAMENTOS TURÍSTICOS</c:v>
                </c:pt>
                <c:pt idx="5">
                  <c:v>ALOJAMIENTO PRIVADO</c:v>
                </c:pt>
                <c:pt idx="6">
                  <c:v>EXCURSIONISTAS</c:v>
                </c:pt>
              </c:strCache>
            </c:strRef>
          </c:cat>
          <c:val>
            <c:numRef>
              <c:f>'GASTO X T.A.'!$B$576:$H$576</c:f>
              <c:numCache>
                <c:formatCode>0%</c:formatCode>
                <c:ptCount val="7"/>
                <c:pt idx="0">
                  <c:v>0.43501061979455041</c:v>
                </c:pt>
                <c:pt idx="1">
                  <c:v>2.2483214150927338E-2</c:v>
                </c:pt>
                <c:pt idx="2">
                  <c:v>6.8350344459812279E-2</c:v>
                </c:pt>
                <c:pt idx="3">
                  <c:v>2.6750770270982046E-2</c:v>
                </c:pt>
                <c:pt idx="4">
                  <c:v>8.054700750458138E-2</c:v>
                </c:pt>
                <c:pt idx="5">
                  <c:v>0.26592820612210355</c:v>
                </c:pt>
                <c:pt idx="6">
                  <c:v>0.10092983769704301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A5A-4C4A-B452-A6F3D473D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Gasto turístico total</a:t>
            </a:r>
          </a:p>
        </c:rich>
      </c:tx>
      <c:layout>
        <c:manualLayout>
          <c:xMode val="edge"/>
          <c:yMode val="edge"/>
          <c:x val="0.47936590435547838"/>
          <c:y val="3.3333399451914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418616650897825"/>
          <c:y val="0.23333396629222627"/>
          <c:w val="0.69953520146039305"/>
          <c:h val="0.655557333868635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'GASTO X T.A.'!$B$567</c:f>
              <c:strCache>
                <c:ptCount val="1"/>
                <c:pt idx="0">
                  <c:v>ALOJ. HOTELEROS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'GASTO X T.A.'!$A$568:$A$574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T.A.'!$B$568:$B$574</c:f>
              <c:numCache>
                <c:formatCode>#,##0.00</c:formatCode>
                <c:ptCount val="7"/>
                <c:pt idx="0">
                  <c:v>447582589.33720517</c:v>
                </c:pt>
                <c:pt idx="1">
                  <c:v>278771250.21599871</c:v>
                </c:pt>
                <c:pt idx="2">
                  <c:v>50808705.641231693</c:v>
                </c:pt>
                <c:pt idx="3">
                  <c:v>165206327.1417326</c:v>
                </c:pt>
                <c:pt idx="4">
                  <c:v>87973016.865221232</c:v>
                </c:pt>
                <c:pt idx="5">
                  <c:v>49111147.748098634</c:v>
                </c:pt>
                <c:pt idx="6">
                  <c:v>4296640.4198083794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2-42E4-9E26-B6C9F441672C}"/>
            </c:ext>
          </c:extLst>
        </c:ser>
        <c:ser>
          <c:idx val="1"/>
          <c:order val="1"/>
          <c:tx>
            <c:strRef>
              <c:f>'GASTO X T.A.'!$C$567</c:f>
              <c:strCache>
                <c:ptCount val="1"/>
                <c:pt idx="0">
                  <c:v>CAMPINGS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'GASTO X T.A.'!$A$568:$A$574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T.A.'!$C$568:$C$574</c:f>
              <c:numCache>
                <c:formatCode>#,##0.00</c:formatCode>
                <c:ptCount val="7"/>
                <c:pt idx="0">
                  <c:v>10943108.48478983</c:v>
                </c:pt>
                <c:pt idx="1">
                  <c:v>12824842.397224853</c:v>
                </c:pt>
                <c:pt idx="2">
                  <c:v>9338595.8880427163</c:v>
                </c:pt>
                <c:pt idx="3">
                  <c:v>13022907.312384024</c:v>
                </c:pt>
                <c:pt idx="4">
                  <c:v>5756433.323507918</c:v>
                </c:pt>
                <c:pt idx="5">
                  <c:v>2420606.4360724315</c:v>
                </c:pt>
                <c:pt idx="6">
                  <c:v>1706336.5891068061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2-42E4-9E26-B6C9F441672C}"/>
            </c:ext>
          </c:extLst>
        </c:ser>
        <c:ser>
          <c:idx val="2"/>
          <c:order val="2"/>
          <c:tx>
            <c:strRef>
              <c:f>'GASTO X T.A.'!$D$567</c:f>
              <c:strCache>
                <c:ptCount val="1"/>
                <c:pt idx="0">
                  <c:v>ALOJ. TURISMO RURAL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strRef>
              <c:f>'GASTO X T.A.'!$A$568:$A$574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T.A.'!$D$568:$D$574</c:f>
              <c:numCache>
                <c:formatCode>#,##0.00</c:formatCode>
                <c:ptCount val="7"/>
                <c:pt idx="0">
                  <c:v>71335359.820838898</c:v>
                </c:pt>
                <c:pt idx="1">
                  <c:v>41586018.052276157</c:v>
                </c:pt>
                <c:pt idx="2">
                  <c:v>14395369.06788886</c:v>
                </c:pt>
                <c:pt idx="3">
                  <c:v>20922825.368099112</c:v>
                </c:pt>
                <c:pt idx="4">
                  <c:v>14961208.274482589</c:v>
                </c:pt>
                <c:pt idx="5">
                  <c:v>6436401.6866998421</c:v>
                </c:pt>
                <c:pt idx="6">
                  <c:v>645243.91826663655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62-42E4-9E26-B6C9F441672C}"/>
            </c:ext>
          </c:extLst>
        </c:ser>
        <c:ser>
          <c:idx val="3"/>
          <c:order val="3"/>
          <c:tx>
            <c:strRef>
              <c:f>'GASTO X T.A.'!$E$567</c:f>
              <c:strCache>
                <c:ptCount val="1"/>
                <c:pt idx="0">
                  <c:v>ALBERGUES</c:v>
                </c:pt>
              </c:strCache>
            </c:strRef>
          </c:tx>
          <c:invertIfNegative val="0"/>
          <c:cat>
            <c:strRef>
              <c:f>'GASTO X T.A.'!$A$568:$A$574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T.A.'!$E$568:$E$574</c:f>
              <c:numCache>
                <c:formatCode>#,##0.00</c:formatCode>
                <c:ptCount val="7"/>
                <c:pt idx="0">
                  <c:v>24360065.495233502</c:v>
                </c:pt>
                <c:pt idx="1">
                  <c:v>19048271.172853585</c:v>
                </c:pt>
                <c:pt idx="2">
                  <c:v>4829552.4004378607</c:v>
                </c:pt>
                <c:pt idx="3">
                  <c:v>9173436.4295093268</c:v>
                </c:pt>
                <c:pt idx="4">
                  <c:v>5292682.3832480237</c:v>
                </c:pt>
                <c:pt idx="5">
                  <c:v>3507406.2621484525</c:v>
                </c:pt>
                <c:pt idx="6">
                  <c:v>433254.58729833033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62-42E4-9E26-B6C9F441672C}"/>
            </c:ext>
          </c:extLst>
        </c:ser>
        <c:ser>
          <c:idx val="4"/>
          <c:order val="4"/>
          <c:tx>
            <c:strRef>
              <c:f>'GASTO X T.A.'!$G$567</c:f>
              <c:strCache>
                <c:ptCount val="1"/>
                <c:pt idx="0">
                  <c:v>ALOJAMIENTO PRIVADO</c:v>
                </c:pt>
              </c:strCache>
            </c:strRef>
          </c:tx>
          <c:invertIfNegative val="0"/>
          <c:cat>
            <c:strRef>
              <c:f>'GASTO X T.A.'!$A$568:$A$574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T.A.'!$G$568:$G$574</c:f>
              <c:numCache>
                <c:formatCode>#,##0.00</c:formatCode>
                <c:ptCount val="7"/>
                <c:pt idx="0">
                  <c:v>34242181.642230608</c:v>
                </c:pt>
                <c:pt idx="1">
                  <c:v>169442107.23546419</c:v>
                </c:pt>
                <c:pt idx="2">
                  <c:v>98926555.063602507</c:v>
                </c:pt>
                <c:pt idx="3">
                  <c:v>182692708.45297864</c:v>
                </c:pt>
                <c:pt idx="4">
                  <c:v>88724269.077902362</c:v>
                </c:pt>
                <c:pt idx="5">
                  <c:v>75598284.004343659</c:v>
                </c:pt>
                <c:pt idx="6">
                  <c:v>12885553.949949492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62-42E4-9E26-B6C9F441672C}"/>
            </c:ext>
          </c:extLst>
        </c:ser>
        <c:ser>
          <c:idx val="5"/>
          <c:order val="5"/>
          <c:tx>
            <c:strRef>
              <c:f>'GASTO X T.A.'!$H$567</c:f>
              <c:strCache>
                <c:ptCount val="1"/>
                <c:pt idx="0">
                  <c:v>EXCURSIONISTAS</c:v>
                </c:pt>
              </c:strCache>
            </c:strRef>
          </c:tx>
          <c:invertIfNegative val="0"/>
          <c:cat>
            <c:strRef>
              <c:f>'GASTO X T.A.'!$A$568:$A$574</c:f>
              <c:strCache>
                <c:ptCount val="7"/>
                <c:pt idx="0">
                  <c:v>GASTO EN ALOJAMIENTO</c:v>
                </c:pt>
                <c:pt idx="1">
                  <c:v>GASTO EN RESTAURANTES</c:v>
                </c:pt>
                <c:pt idx="2">
                  <c:v>GASTO EN ALIMENTACIÓN FUERA DE RESTAURANTES</c:v>
                </c:pt>
                <c:pt idx="3">
                  <c:v>GASTO EN DESPLAZAMIENTOS / TRANSPORTE</c:v>
                </c:pt>
                <c:pt idx="4">
                  <c:v>GASTO EN CULTURA Y OCIO</c:v>
                </c:pt>
                <c:pt idx="5">
                  <c:v>GASTO EN COMPRAS</c:v>
                </c:pt>
                <c:pt idx="6">
                  <c:v>OTROS GASTOS</c:v>
                </c:pt>
              </c:strCache>
            </c:strRef>
          </c:cat>
          <c:val>
            <c:numRef>
              <c:f>'GASTO X T.A.'!$H$568:$H$574</c:f>
              <c:numCache>
                <c:formatCode>#,##0.00</c:formatCode>
                <c:ptCount val="7"/>
                <c:pt idx="1">
                  <c:v>91468035.125699967</c:v>
                </c:pt>
                <c:pt idx="2">
                  <c:v>16721531.349607309</c:v>
                </c:pt>
                <c:pt idx="3">
                  <c:v>89346393.360987797</c:v>
                </c:pt>
                <c:pt idx="4">
                  <c:v>30747771.531383812</c:v>
                </c:pt>
                <c:pt idx="5">
                  <c:v>22476418.427917007</c:v>
                </c:pt>
                <c:pt idx="6">
                  <c:v>688146.09374533466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62-42E4-9E26-B6C9F4416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29375200"/>
        <c:axId val="1"/>
      </c:barChart>
      <c:catAx>
        <c:axId val="6293752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t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75200"/>
        <c:crosses val="autoZero"/>
        <c:crossBetween val="between"/>
        <c:minorUnit val="10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9534968196289722E-2"/>
          <c:y val="0.11338269368800852"/>
          <c:w val="0.97046506351768569"/>
          <c:h val="6.50419819932655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anual del gasto en viviendas y apartamentos turísticos</a:t>
            </a:r>
          </a:p>
        </c:rich>
      </c:tx>
      <c:layout>
        <c:manualLayout>
          <c:xMode val="edge"/>
          <c:yMode val="edge"/>
          <c:x val="0.25499694265705741"/>
          <c:y val="4.029296378940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198661991761923E-2"/>
          <c:y val="0.25641117363200272"/>
          <c:w val="0.68578795792585734"/>
          <c:h val="0.61538681671680662"/>
        </c:manualLayout>
      </c:layout>
      <c:lineChart>
        <c:grouping val="standard"/>
        <c:varyColors val="0"/>
        <c:ser>
          <c:idx val="0"/>
          <c:order val="0"/>
          <c:tx>
            <c:strRef>
              <c:f>'GASTO X T.A.'!$A$388</c:f>
              <c:strCache>
                <c:ptCount val="1"/>
                <c:pt idx="0">
                  <c:v>GASTO EN ALOJAMIENTO</c:v>
                </c:pt>
              </c:strCache>
            </c:strRef>
          </c:tx>
          <c:spPr>
            <a:ln w="25400">
              <a:solidFill>
                <a:srgbClr val="0066CC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T.A.'!$B$485:$M$485</c:f>
              <c:numCache>
                <c:formatCode>#,##0.00</c:formatCode>
                <c:ptCount val="12"/>
                <c:pt idx="0">
                  <c:v>2447260.0960089397</c:v>
                </c:pt>
                <c:pt idx="1">
                  <c:v>3866784.232066852</c:v>
                </c:pt>
                <c:pt idx="2">
                  <c:v>3891748.0231350027</c:v>
                </c:pt>
                <c:pt idx="3">
                  <c:v>5673725.3854855485</c:v>
                </c:pt>
                <c:pt idx="4">
                  <c:v>5411677.7390092565</c:v>
                </c:pt>
                <c:pt idx="5">
                  <c:v>5426989.914942286</c:v>
                </c:pt>
                <c:pt idx="6">
                  <c:v>6249915.6045309277</c:v>
                </c:pt>
                <c:pt idx="7">
                  <c:v>9010715.4402541965</c:v>
                </c:pt>
                <c:pt idx="8">
                  <c:v>5642671.6603854857</c:v>
                </c:pt>
                <c:pt idx="9">
                  <c:v>4957247.5104839299</c:v>
                </c:pt>
                <c:pt idx="10">
                  <c:v>4392487.6891742963</c:v>
                </c:pt>
                <c:pt idx="11">
                  <c:v>5183069.6780641433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F-451A-9EEB-697B609924D0}"/>
            </c:ext>
          </c:extLst>
        </c:ser>
        <c:ser>
          <c:idx val="1"/>
          <c:order val="1"/>
          <c:tx>
            <c:strRef>
              <c:f>'GASTO X T.A.'!$A$389</c:f>
              <c:strCache>
                <c:ptCount val="1"/>
                <c:pt idx="0">
                  <c:v>GASTO EN RESTAURANTES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T.A.'!$B$486:$M$486</c:f>
              <c:numCache>
                <c:formatCode>#,##0.00</c:formatCode>
                <c:ptCount val="12"/>
                <c:pt idx="0">
                  <c:v>1568332.1615067718</c:v>
                </c:pt>
                <c:pt idx="1">
                  <c:v>3677781.9108187663</c:v>
                </c:pt>
                <c:pt idx="2">
                  <c:v>3804271.4840901522</c:v>
                </c:pt>
                <c:pt idx="3">
                  <c:v>4149287.0532891802</c:v>
                </c:pt>
                <c:pt idx="4">
                  <c:v>5484070.6136368699</c:v>
                </c:pt>
                <c:pt idx="5">
                  <c:v>5373031.8384413822</c:v>
                </c:pt>
                <c:pt idx="6">
                  <c:v>4871728.8895022329</c:v>
                </c:pt>
                <c:pt idx="7">
                  <c:v>7159719.7384256767</c:v>
                </c:pt>
                <c:pt idx="8">
                  <c:v>4395257.9167137472</c:v>
                </c:pt>
                <c:pt idx="9">
                  <c:v>5608024.8548567686</c:v>
                </c:pt>
                <c:pt idx="10">
                  <c:v>4867558.0627764557</c:v>
                </c:pt>
                <c:pt idx="11">
                  <c:v>5847978.4018169176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F-451A-9EEB-697B609924D0}"/>
            </c:ext>
          </c:extLst>
        </c:ser>
        <c:ser>
          <c:idx val="2"/>
          <c:order val="2"/>
          <c:tx>
            <c:strRef>
              <c:f>'GASTO X T.A.'!$A$390</c:f>
              <c:strCache>
                <c:ptCount val="1"/>
                <c:pt idx="0">
                  <c:v>GASTO EN ALIMENTACIÓN FUERA DE RESTAURANTES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660066"/>
              </a:solidFill>
              <a:ln>
                <a:solidFill>
                  <a:srgbClr val="660066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T.A.'!$B$487:$M$487</c:f>
              <c:numCache>
                <c:formatCode>#,##0.00</c:formatCode>
                <c:ptCount val="12"/>
                <c:pt idx="0">
                  <c:v>418485.99361298361</c:v>
                </c:pt>
                <c:pt idx="1">
                  <c:v>712704.83915088186</c:v>
                </c:pt>
                <c:pt idx="2">
                  <c:v>775639.24513407878</c:v>
                </c:pt>
                <c:pt idx="3">
                  <c:v>1076393.395778954</c:v>
                </c:pt>
                <c:pt idx="4">
                  <c:v>371425.88526825432</c:v>
                </c:pt>
                <c:pt idx="5">
                  <c:v>380458.37392735609</c:v>
                </c:pt>
                <c:pt idx="6">
                  <c:v>2223442.2746530119</c:v>
                </c:pt>
                <c:pt idx="7">
                  <c:v>3137779.7921827752</c:v>
                </c:pt>
                <c:pt idx="8">
                  <c:v>1897114.8875964989</c:v>
                </c:pt>
                <c:pt idx="9">
                  <c:v>1777472.0987162206</c:v>
                </c:pt>
                <c:pt idx="10">
                  <c:v>1448969.3110655146</c:v>
                </c:pt>
                <c:pt idx="11">
                  <c:v>1870040.8364404752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0F-451A-9EEB-697B609924D0}"/>
            </c:ext>
          </c:extLst>
        </c:ser>
        <c:ser>
          <c:idx val="3"/>
          <c:order val="3"/>
          <c:tx>
            <c:strRef>
              <c:f>'GASTO X T.A.'!$A$391</c:f>
              <c:strCache>
                <c:ptCount val="1"/>
                <c:pt idx="0">
                  <c:v>GASTO EN DESPLAZAMIENTOS / TRANSPORTE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T.A.'!$B$488:$M$488</c:f>
              <c:numCache>
                <c:formatCode>#,##0.00</c:formatCode>
                <c:ptCount val="12"/>
                <c:pt idx="0">
                  <c:v>937933.67109685671</c:v>
                </c:pt>
                <c:pt idx="1">
                  <c:v>2209864.1134074177</c:v>
                </c:pt>
                <c:pt idx="2">
                  <c:v>2217038.2774378043</c:v>
                </c:pt>
                <c:pt idx="3">
                  <c:v>2339946.9157530772</c:v>
                </c:pt>
                <c:pt idx="4">
                  <c:v>2240589.7558582863</c:v>
                </c:pt>
                <c:pt idx="5">
                  <c:v>2230688.0432762885</c:v>
                </c:pt>
                <c:pt idx="6">
                  <c:v>4195821.6553034</c:v>
                </c:pt>
                <c:pt idx="7">
                  <c:v>6030586.9774697991</c:v>
                </c:pt>
                <c:pt idx="8">
                  <c:v>3731061.5900417091</c:v>
                </c:pt>
                <c:pt idx="9">
                  <c:v>3692414.5897545442</c:v>
                </c:pt>
                <c:pt idx="10">
                  <c:v>3245333.5621317262</c:v>
                </c:pt>
                <c:pt idx="11">
                  <c:v>3827765.9424659028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0F-451A-9EEB-697B609924D0}"/>
            </c:ext>
          </c:extLst>
        </c:ser>
        <c:ser>
          <c:idx val="4"/>
          <c:order val="4"/>
          <c:tx>
            <c:strRef>
              <c:f>'GASTO X T.A.'!$A$392</c:f>
              <c:strCache>
                <c:ptCount val="1"/>
                <c:pt idx="0">
                  <c:v>GASTO EN CULTURA Y OCIO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T.A.'!$B$489:$M$489</c:f>
              <c:numCache>
                <c:formatCode>#,##0.00</c:formatCode>
                <c:ptCount val="12"/>
                <c:pt idx="0">
                  <c:v>838746.64021252282</c:v>
                </c:pt>
                <c:pt idx="1">
                  <c:v>1299505.2925671523</c:v>
                </c:pt>
                <c:pt idx="2">
                  <c:v>1379843.6669316092</c:v>
                </c:pt>
                <c:pt idx="3">
                  <c:v>1349429.5829190023</c:v>
                </c:pt>
                <c:pt idx="4">
                  <c:v>1247899.2313694272</c:v>
                </c:pt>
                <c:pt idx="5">
                  <c:v>1278980.9945991186</c:v>
                </c:pt>
                <c:pt idx="6">
                  <c:v>2093295.4677742533</c:v>
                </c:pt>
                <c:pt idx="7">
                  <c:v>3182517.4483240335</c:v>
                </c:pt>
                <c:pt idx="8">
                  <c:v>1918140.9825235067</c:v>
                </c:pt>
                <c:pt idx="9">
                  <c:v>1545040.2544609597</c:v>
                </c:pt>
                <c:pt idx="10">
                  <c:v>1264420.1277413224</c:v>
                </c:pt>
                <c:pt idx="11">
                  <c:v>1535697.3247987318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0F-451A-9EEB-697B609924D0}"/>
            </c:ext>
          </c:extLst>
        </c:ser>
        <c:ser>
          <c:idx val="5"/>
          <c:order val="5"/>
          <c:tx>
            <c:strRef>
              <c:f>'GASTO X T.A.'!$A$393</c:f>
              <c:strCache>
                <c:ptCount val="1"/>
                <c:pt idx="0">
                  <c:v>GASTO EN COMPRAS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T.A.'!$B$490:$M$490</c:f>
              <c:numCache>
                <c:formatCode>#,##0.00</c:formatCode>
                <c:ptCount val="12"/>
                <c:pt idx="0">
                  <c:v>109927.27593847683</c:v>
                </c:pt>
                <c:pt idx="1">
                  <c:v>502075.01430577011</c:v>
                </c:pt>
                <c:pt idx="2">
                  <c:v>530356.07092089683</c:v>
                </c:pt>
                <c:pt idx="3">
                  <c:v>531221.03986155626</c:v>
                </c:pt>
                <c:pt idx="4">
                  <c:v>377125.48752933193</c:v>
                </c:pt>
                <c:pt idx="5">
                  <c:v>381184.09423344507</c:v>
                </c:pt>
                <c:pt idx="6">
                  <c:v>842133.895752877</c:v>
                </c:pt>
                <c:pt idx="7">
                  <c:v>1094646.146823369</c:v>
                </c:pt>
                <c:pt idx="8">
                  <c:v>735320.27908244869</c:v>
                </c:pt>
                <c:pt idx="9">
                  <c:v>1288084.4044568483</c:v>
                </c:pt>
                <c:pt idx="10">
                  <c:v>1058831.0698461239</c:v>
                </c:pt>
                <c:pt idx="11">
                  <c:v>1313495.1953485492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0F-451A-9EEB-697B609924D0}"/>
            </c:ext>
          </c:extLst>
        </c:ser>
        <c:ser>
          <c:idx val="6"/>
          <c:order val="6"/>
          <c:tx>
            <c:strRef>
              <c:f>'GASTO X T.A.'!$A$394</c:f>
              <c:strCache>
                <c:ptCount val="1"/>
                <c:pt idx="0">
                  <c:v>OTROS GASTOS</c:v>
                </c:pt>
              </c:strCache>
            </c:strRef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'GASTO X T.A.'!$B$387:$M$387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'GASTO X T.A.'!$B$491:$M$491</c:f>
              <c:numCache>
                <c:formatCode>#,##0.00</c:formatCode>
                <c:ptCount val="12"/>
                <c:pt idx="0">
                  <c:v>0</c:v>
                </c:pt>
                <c:pt idx="1">
                  <c:v>60082.936130466725</c:v>
                </c:pt>
                <c:pt idx="2">
                  <c:v>64166.311155467229</c:v>
                </c:pt>
                <c:pt idx="3">
                  <c:v>22283.069795980966</c:v>
                </c:pt>
                <c:pt idx="4">
                  <c:v>0</c:v>
                </c:pt>
                <c:pt idx="5">
                  <c:v>0</c:v>
                </c:pt>
                <c:pt idx="6">
                  <c:v>219923.66764069963</c:v>
                </c:pt>
                <c:pt idx="7">
                  <c:v>336470.55235790549</c:v>
                </c:pt>
                <c:pt idx="8">
                  <c:v>189190.54251163304</c:v>
                </c:pt>
                <c:pt idx="9">
                  <c:v>46489.573472687203</c:v>
                </c:pt>
                <c:pt idx="10">
                  <c:v>33531.620746813249</c:v>
                </c:pt>
                <c:pt idx="11">
                  <c:v>47826.101063707247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0F-451A-9EEB-697B60992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384712"/>
        <c:axId val="1"/>
      </c:lineChart>
      <c:catAx>
        <c:axId val="629384712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0"/>
        <c:lblAlgn val="ctr"/>
        <c:lblOffset val="100"/>
        <c:tickLblSkip val="1"/>
        <c:tickMarkSkip val="2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9384712"/>
        <c:crosses val="autoZero"/>
        <c:crossBetween val="midCat"/>
        <c:minorUnit val="1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77966441749795"/>
          <c:y val="3.9766723965021275E-2"/>
          <c:w val="0.22627118644067801"/>
          <c:h val="0.852219451371571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regional del empleo turístico en Hostelería</a:t>
            </a:r>
          </a:p>
        </c:rich>
      </c:tx>
      <c:layout>
        <c:manualLayout>
          <c:xMode val="edge"/>
          <c:yMode val="edge"/>
          <c:x val="0.16377197267215046"/>
          <c:y val="1.9685039370078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696292329371"/>
          <c:y val="0.38188976377952755"/>
          <c:w val="0.74689916798228129"/>
          <c:h val="0.496062992125984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EMPLEO!$C$17</c:f>
              <c:strCache>
                <c:ptCount val="1"/>
                <c:pt idx="0">
                  <c:v>HOSTELERÍA 2024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EMPLEO!$B$16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EMPLEO!$B$17</c:f>
              <c:numCache>
                <c:formatCode>#,##0</c:formatCode>
                <c:ptCount val="1"/>
                <c:pt idx="0">
                  <c:v>75433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90-4454-8287-F7AC7CF2029A}"/>
            </c:ext>
          </c:extLst>
        </c:ser>
        <c:ser>
          <c:idx val="1"/>
          <c:order val="1"/>
          <c:tx>
            <c:strRef>
              <c:f>EMPLEO!$C$18</c:f>
              <c:strCache>
                <c:ptCount val="1"/>
                <c:pt idx="0">
                  <c:v>HOSTELERÍA 2025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Ref>
              <c:f>EMPLEO!$B$18</c:f>
              <c:numCache>
                <c:formatCode>#,##0</c:formatCode>
                <c:ptCount val="1"/>
                <c:pt idx="0">
                  <c:v>76747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90-4454-8287-F7AC7CF2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0"/>
        <c:axId val="626954936"/>
        <c:axId val="1"/>
      </c:barChart>
      <c:catAx>
        <c:axId val="626954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0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54936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6377197267215046"/>
          <c:y val="0.2125984251968504"/>
          <c:w val="0.66253179890975167"/>
          <c:h val="7.874015748031498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37683</c:v>
              </c:pt>
              <c:pt idx="1">
                <c:v>43072</c:v>
              </c:pt>
              <c:pt idx="2">
                <c:v>51600</c:v>
              </c:pt>
              <c:pt idx="3">
                <c:v>65060</c:v>
              </c:pt>
              <c:pt idx="4">
                <c:v>69416</c:v>
              </c:pt>
              <c:pt idx="5">
                <c:v>65579</c:v>
              </c:pt>
              <c:pt idx="6">
                <c:v>63660</c:v>
              </c:pt>
              <c:pt idx="7">
                <c:v>79907</c:v>
              </c:pt>
              <c:pt idx="8">
                <c:v>75985</c:v>
              </c:pt>
              <c:pt idx="9">
                <c:v>72993</c:v>
              </c:pt>
              <c:pt idx="10">
                <c:v>54296</c:v>
              </c:pt>
              <c:pt idx="11">
                <c:v>46395</c:v>
              </c:pt>
            </c:numLit>
          </c:val>
          <c:extLst>
            <c:ext xmlns:c16="http://schemas.microsoft.com/office/drawing/2014/chart" uri="{C3380CC4-5D6E-409C-BE32-E72D297353CC}">
              <c16:uniqueId val="{00000000-8A57-4255-9BE5-918D8361795B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65016</c:v>
              </c:pt>
              <c:pt idx="1">
                <c:v>71907</c:v>
              </c:pt>
              <c:pt idx="2">
                <c:v>91713</c:v>
              </c:pt>
              <c:pt idx="3">
                <c:v>114733</c:v>
              </c:pt>
              <c:pt idx="4">
                <c:v>116413</c:v>
              </c:pt>
              <c:pt idx="5">
                <c:v>109354</c:v>
              </c:pt>
              <c:pt idx="6">
                <c:v>108338</c:v>
              </c:pt>
              <c:pt idx="7">
                <c:v>133136</c:v>
              </c:pt>
              <c:pt idx="8">
                <c:v>123310</c:v>
              </c:pt>
              <c:pt idx="9">
                <c:v>125567</c:v>
              </c:pt>
              <c:pt idx="10">
                <c:v>96790</c:v>
              </c:pt>
              <c:pt idx="11">
                <c:v>79407</c:v>
              </c:pt>
            </c:numLit>
          </c:val>
          <c:extLst>
            <c:ext xmlns:c16="http://schemas.microsoft.com/office/drawing/2014/chart" uri="{C3380CC4-5D6E-409C-BE32-E72D297353CC}">
              <c16:uniqueId val="{00000001-8A57-4255-9BE5-918D83617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577088"/>
        <c:axId val="307577480"/>
      </c:barChart>
      <c:catAx>
        <c:axId val="30757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774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7577480"/>
        <c:scaling>
          <c:orientation val="minMax"/>
          <c:max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77088"/>
        <c:crosses val="autoZero"/>
        <c:crossBetween val="between"/>
        <c:majorUnit val="3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regional del empleo turístico en Agencias de Viajes</a:t>
            </a:r>
          </a:p>
        </c:rich>
      </c:tx>
      <c:layout>
        <c:manualLayout>
          <c:xMode val="edge"/>
          <c:yMode val="edge"/>
          <c:x val="0.15128232047917087"/>
          <c:y val="1.9685039370078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82079532450752"/>
          <c:y val="0.37007874015748032"/>
          <c:w val="0.75641215047112997"/>
          <c:h val="0.496062992125984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EMPLEO!$H$17</c:f>
              <c:strCache>
                <c:ptCount val="1"/>
                <c:pt idx="0">
                  <c:v>AGENCIAS DE VIAJES 2024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EMPLEO!$G$16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EMPLEO!$G$17</c:f>
              <c:numCache>
                <c:formatCode>#,##0</c:formatCode>
                <c:ptCount val="1"/>
                <c:pt idx="0">
                  <c:v>1528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6-4DEE-8FB2-53D0B4E63561}"/>
            </c:ext>
          </c:extLst>
        </c:ser>
        <c:ser>
          <c:idx val="1"/>
          <c:order val="1"/>
          <c:tx>
            <c:strRef>
              <c:f>EMPLEO!$H$18</c:f>
              <c:strCache>
                <c:ptCount val="1"/>
                <c:pt idx="0">
                  <c:v>AGENCIAS DE VIAJES 2025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val>
            <c:numRef>
              <c:f>EMPLEO!$G$18</c:f>
              <c:numCache>
                <c:formatCode>#,##0</c:formatCode>
                <c:ptCount val="1"/>
                <c:pt idx="0">
                  <c:v>1560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06-4DEE-8FB2-53D0B4E63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20"/>
        <c:axId val="626951000"/>
        <c:axId val="1"/>
      </c:barChart>
      <c:catAx>
        <c:axId val="626951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51000"/>
        <c:crosses val="autoZero"/>
        <c:crossBetween val="between"/>
        <c:majorUnit val="300"/>
        <c:minorUnit val="1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1795140991991385E-2"/>
          <c:y val="0.2283464566929134"/>
          <c:w val="0.88461753819234124"/>
          <c:h val="7.87401574803149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El empleo turístico en hostelería</a:t>
            </a:r>
          </a:p>
        </c:rich>
      </c:tx>
      <c:layout>
        <c:manualLayout>
          <c:xMode val="edge"/>
          <c:yMode val="edge"/>
          <c:x val="0.32702702702702702"/>
          <c:y val="1.3966384283265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91891891891893"/>
          <c:y val="0.23743049143256187"/>
          <c:w val="0.83783783783783783"/>
          <c:h val="0.6620120761119665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'EMPLEO X PROV.'!$B$30</c:f>
              <c:strCache>
                <c:ptCount val="1"/>
                <c:pt idx="0">
                  <c:v>HOSTELERÍA 2024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'EMPLEO X PROV.'!$A$31:$A$39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PROV.'!$B$31:$B$39</c:f>
              <c:numCache>
                <c:formatCode>#,##0</c:formatCode>
                <c:ptCount val="9"/>
                <c:pt idx="0">
                  <c:v>5657</c:v>
                </c:pt>
                <c:pt idx="1">
                  <c:v>11723</c:v>
                </c:pt>
                <c:pt idx="2">
                  <c:v>13741</c:v>
                </c:pt>
                <c:pt idx="3">
                  <c:v>4273</c:v>
                </c:pt>
                <c:pt idx="4">
                  <c:v>10740</c:v>
                </c:pt>
                <c:pt idx="5">
                  <c:v>6055</c:v>
                </c:pt>
                <c:pt idx="6">
                  <c:v>3081</c:v>
                </c:pt>
                <c:pt idx="7">
                  <c:v>15436</c:v>
                </c:pt>
                <c:pt idx="8">
                  <c:v>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4-48E5-A6D0-F62020813734}"/>
            </c:ext>
          </c:extLst>
        </c:ser>
        <c:ser>
          <c:idx val="1"/>
          <c:order val="1"/>
          <c:tx>
            <c:strRef>
              <c:f>'EMPLEO X PROV.'!$C$30</c:f>
              <c:strCache>
                <c:ptCount val="1"/>
                <c:pt idx="0">
                  <c:v>HOSTELERÍA 2025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'EMPLEO X PROV.'!$A$31:$A$39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PROV.'!$C$31:$C$39</c:f>
              <c:numCache>
                <c:formatCode>#,##0</c:formatCode>
                <c:ptCount val="9"/>
                <c:pt idx="0">
                  <c:v>5821</c:v>
                </c:pt>
                <c:pt idx="1">
                  <c:v>11983</c:v>
                </c:pt>
                <c:pt idx="2">
                  <c:v>13917</c:v>
                </c:pt>
                <c:pt idx="3">
                  <c:v>4366</c:v>
                </c:pt>
                <c:pt idx="4">
                  <c:v>10806</c:v>
                </c:pt>
                <c:pt idx="5">
                  <c:v>6142</c:v>
                </c:pt>
                <c:pt idx="6">
                  <c:v>3193</c:v>
                </c:pt>
                <c:pt idx="7">
                  <c:v>15693</c:v>
                </c:pt>
                <c:pt idx="8">
                  <c:v>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44-48E5-A6D0-F62020813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57232"/>
        <c:axId val="1"/>
      </c:barChart>
      <c:catAx>
        <c:axId val="6269572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57232"/>
        <c:crosses val="autoZero"/>
        <c:crossBetween val="between"/>
        <c:min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486486486486487"/>
          <c:y val="0.11173192781796584"/>
          <c:w val="0.45810810810810809"/>
          <c:h val="6.983249045088876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provincial del empleo turístico en Hostelería</a:t>
            </a:r>
          </a:p>
        </c:rich>
      </c:tx>
      <c:layout>
        <c:manualLayout>
          <c:xMode val="edge"/>
          <c:yMode val="edge"/>
          <c:x val="0.111111354558941"/>
          <c:y val="1.93051003759665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5391304347826088"/>
          <c:y val="0.45125348189415043"/>
          <c:w val="0.54086956521739127"/>
          <c:h val="0.342618384401114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C1-40ED-B360-77FB34748EE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4FC1-40ED-B360-77FB34748EE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4FC1-40ED-B360-77FB34748EE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4FC1-40ED-B360-77FB34748EE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FC1-40ED-B360-77FB34748EE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4FC1-40ED-B360-77FB34748EE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4FC1-40ED-B360-77FB34748EE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4FC1-40ED-B360-77FB34748EE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4FC1-40ED-B360-77FB34748EE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4FC1-40ED-B360-77FB34748EE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FC1-40ED-B360-77FB34748EE1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FC1-40ED-B360-77FB34748EE1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FC1-40ED-B360-77FB34748EE1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FC1-40ED-B360-77FB34748EE1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FC1-40ED-B360-77FB34748EE1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FC1-40ED-B360-77FB34748EE1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FC1-40ED-B360-77FB34748EE1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FC1-40ED-B360-77FB34748EE1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4FC1-40ED-B360-77FB34748EE1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4FC1-40ED-B360-77FB34748EE1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4FC1-40ED-B360-77FB34748EE1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4FC1-40ED-B360-77FB34748EE1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4FC1-40ED-B360-77FB34748EE1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4FC1-40ED-B360-77FB34748EE1}"/>
                </c:ext>
              </c:extLst>
            </c:dLbl>
            <c:dLbl>
              <c:idx val="6"/>
              <c:layout>
                <c:manualLayout>
                  <c:x val="-9.077155283860357E-3"/>
                  <c:y val="-3.545051038965135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C1-40ED-B360-77FB34748EE1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4FC1-40ED-B360-77FB34748EE1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4FC1-40ED-B360-77FB34748E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C1-40ED-B360-77FB34748EE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C1-40ED-B360-77FB34748EE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C1-40ED-B360-77FB34748E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C1-40ED-B360-77FB34748EE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C1-40ED-B360-77FB34748EE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C1-40ED-B360-77FB34748EE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C1-40ED-B360-77FB34748EE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C1-40ED-B360-77FB34748EE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C1-40ED-B360-77FB34748EE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FC1-40ED-B360-77FB34748EE1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FC1-40ED-B360-77FB34748EE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'EMPLEO X PROV.'!$A$31:$A$39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('EMPLEO X PROV.'!$C$31:$C$39,'EMPLEO X PROV.'!$A$31:$A$39)</c:f>
              <c:numCache>
                <c:formatCode>#,##0</c:formatCode>
                <c:ptCount val="18"/>
                <c:pt idx="0">
                  <c:v>5821</c:v>
                </c:pt>
                <c:pt idx="1">
                  <c:v>11983</c:v>
                </c:pt>
                <c:pt idx="2">
                  <c:v>13917</c:v>
                </c:pt>
                <c:pt idx="3">
                  <c:v>4366</c:v>
                </c:pt>
                <c:pt idx="4">
                  <c:v>10806</c:v>
                </c:pt>
                <c:pt idx="5">
                  <c:v>6142</c:v>
                </c:pt>
                <c:pt idx="6">
                  <c:v>3193</c:v>
                </c:pt>
                <c:pt idx="7">
                  <c:v>15693</c:v>
                </c:pt>
                <c:pt idx="8">
                  <c:v>4777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4FC1-40ED-B360-77FB34748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4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El empleo turístico en hostelería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'EMPLEO X PROV.'!$B$30</c:f>
              <c:strCache>
                <c:ptCount val="1"/>
                <c:pt idx="0">
                  <c:v>HOSTELERÍA 2024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'EMPLEO X PROV.'!$A$31:$A$39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PROV.'!$B$31:$B$39</c:f>
              <c:numCache>
                <c:formatCode>#,##0</c:formatCode>
                <c:ptCount val="9"/>
                <c:pt idx="0">
                  <c:v>5657</c:v>
                </c:pt>
                <c:pt idx="1">
                  <c:v>11723</c:v>
                </c:pt>
                <c:pt idx="2">
                  <c:v>13741</c:v>
                </c:pt>
                <c:pt idx="3">
                  <c:v>4273</c:v>
                </c:pt>
                <c:pt idx="4">
                  <c:v>10740</c:v>
                </c:pt>
                <c:pt idx="5">
                  <c:v>6055</c:v>
                </c:pt>
                <c:pt idx="6">
                  <c:v>3081</c:v>
                </c:pt>
                <c:pt idx="7">
                  <c:v>15436</c:v>
                </c:pt>
                <c:pt idx="8">
                  <c:v>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98-4213-A0B5-817ACA29FA56}"/>
            </c:ext>
          </c:extLst>
        </c:ser>
        <c:ser>
          <c:idx val="1"/>
          <c:order val="1"/>
          <c:tx>
            <c:strRef>
              <c:f>'EMPLEO X PROV.'!$C$30</c:f>
              <c:strCache>
                <c:ptCount val="1"/>
                <c:pt idx="0">
                  <c:v>HOSTELERÍA 2025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'EMPLEO X PROV.'!$A$31:$A$39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PROV.'!$C$31:$C$39</c:f>
              <c:numCache>
                <c:formatCode>#,##0</c:formatCode>
                <c:ptCount val="9"/>
                <c:pt idx="0">
                  <c:v>5821</c:v>
                </c:pt>
                <c:pt idx="1">
                  <c:v>11983</c:v>
                </c:pt>
                <c:pt idx="2">
                  <c:v>13917</c:v>
                </c:pt>
                <c:pt idx="3">
                  <c:v>4366</c:v>
                </c:pt>
                <c:pt idx="4">
                  <c:v>10806</c:v>
                </c:pt>
                <c:pt idx="5">
                  <c:v>6142</c:v>
                </c:pt>
                <c:pt idx="6">
                  <c:v>3193</c:v>
                </c:pt>
                <c:pt idx="7">
                  <c:v>15693</c:v>
                </c:pt>
                <c:pt idx="8">
                  <c:v>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98-4213-A0B5-817ACA29F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61496"/>
        <c:axId val="1"/>
      </c:barChart>
      <c:catAx>
        <c:axId val="6269614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At val="0"/>
        <c:auto val="0"/>
        <c:lblAlgn val="ctr"/>
        <c:lblOffset val="100"/>
        <c:tickLblSkip val="27"/>
        <c:tickMarkSkip val="1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61496"/>
        <c:crosses val="autoZero"/>
        <c:crossBetween val="between"/>
        <c:majorUnit val="2000"/>
        <c:min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081081081081079"/>
          <c:y val="0"/>
          <c:w val="0.31216216216216214"/>
          <c:h val="0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provincial del empleo turístico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5E-46C7-A39E-5202D3DCB6D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C05E-46C7-A39E-5202D3DCB6D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05E-46C7-A39E-5202D3DCB6D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05E-46C7-A39E-5202D3DCB6D2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C05E-46C7-A39E-5202D3DCB6D2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C05E-46C7-A39E-5202D3DCB6D2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C05E-46C7-A39E-5202D3DCB6D2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C05E-46C7-A39E-5202D3DCB6D2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C05E-46C7-A39E-5202D3DCB6D2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C05E-46C7-A39E-5202D3DCB6D2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05E-46C7-A39E-5202D3DCB6D2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05E-46C7-A39E-5202D3DCB6D2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05E-46C7-A39E-5202D3DCB6D2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05E-46C7-A39E-5202D3DCB6D2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05E-46C7-A39E-5202D3DCB6D2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05E-46C7-A39E-5202D3DCB6D2}"/>
              </c:ext>
            </c:extLst>
          </c:dPt>
          <c:dPt>
            <c:idx val="16"/>
            <c:bubble3D val="0"/>
            <c:spPr>
              <a:solidFill>
                <a:srgbClr val="00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05E-46C7-A39E-5202D3DCB6D2}"/>
              </c:ext>
            </c:extLst>
          </c:dPt>
          <c:dPt>
            <c:idx val="17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05E-46C7-A39E-5202D3DCB6D2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5E-46C7-A39E-5202D3DCB6D2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E-46C7-A39E-5202D3DCB6D2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E-46C7-A39E-5202D3DCB6D2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5E-46C7-A39E-5202D3DCB6D2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5E-46C7-A39E-5202D3DCB6D2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5E-46C7-A39E-5202D3DCB6D2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5E-46C7-A39E-5202D3DCB6D2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5E-46C7-A39E-5202D3DCB6D2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5E-46C7-A39E-5202D3DCB6D2}"/>
                </c:ext>
              </c:extLst>
            </c:dLbl>
            <c:dLbl>
              <c:idx val="9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5E-46C7-A39E-5202D3DCB6D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5E-46C7-A39E-5202D3DCB6D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5E-46C7-A39E-5202D3DCB6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5E-46C7-A39E-5202D3DCB6D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5E-46C7-A39E-5202D3DCB6D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5E-46C7-A39E-5202D3DCB6D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5E-46C7-A39E-5202D3DCB6D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5E-46C7-A39E-5202D3DCB6D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5E-46C7-A39E-5202D3DCB6D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5E-46C7-A39E-5202D3DCB6D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5E-46C7-A39E-5202D3DCB6D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'EMPLEO X PROV.'!$A$31:$A$39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('EMPLEO X PROV.'!$C$31:$C$39,'EMPLEO X PROV.'!$A$31:$A$39)</c:f>
              <c:numCache>
                <c:formatCode>#,##0</c:formatCode>
                <c:ptCount val="18"/>
                <c:pt idx="0">
                  <c:v>5821</c:v>
                </c:pt>
                <c:pt idx="1">
                  <c:v>11983</c:v>
                </c:pt>
                <c:pt idx="2">
                  <c:v>13917</c:v>
                </c:pt>
                <c:pt idx="3">
                  <c:v>4366</c:v>
                </c:pt>
                <c:pt idx="4">
                  <c:v>10806</c:v>
                </c:pt>
                <c:pt idx="5">
                  <c:v>6142</c:v>
                </c:pt>
                <c:pt idx="6">
                  <c:v>3193</c:v>
                </c:pt>
                <c:pt idx="7">
                  <c:v>15693</c:v>
                </c:pt>
                <c:pt idx="8">
                  <c:v>4777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C05E-46C7-A39E-5202D3DCB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El empleo turístico en agencias de viaje</a:t>
            </a:r>
          </a:p>
        </c:rich>
      </c:tx>
      <c:layout>
        <c:manualLayout>
          <c:xMode val="edge"/>
          <c:yMode val="edge"/>
          <c:x val="0.29189189189189191"/>
          <c:y val="1.3966384283265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37837837837837"/>
          <c:y val="0.29329648941669406"/>
          <c:w val="0.82837837837837835"/>
          <c:h val="0.5893862787325947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'EMPLEO X PROV.'!$B$73</c:f>
              <c:strCache>
                <c:ptCount val="1"/>
                <c:pt idx="0">
                  <c:v>AGENCIAS DE VIAJES 2024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'EMPLEO X PROV.'!$A$74:$A$82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PROV.'!$B$74:$B$82</c:f>
              <c:numCache>
                <c:formatCode>#,##0</c:formatCode>
                <c:ptCount val="9"/>
                <c:pt idx="0">
                  <c:v>80</c:v>
                </c:pt>
                <c:pt idx="1">
                  <c:v>227</c:v>
                </c:pt>
                <c:pt idx="2">
                  <c:v>275</c:v>
                </c:pt>
                <c:pt idx="3">
                  <c:v>92</c:v>
                </c:pt>
                <c:pt idx="4">
                  <c:v>218</c:v>
                </c:pt>
                <c:pt idx="5">
                  <c:v>155</c:v>
                </c:pt>
                <c:pt idx="6">
                  <c:v>33</c:v>
                </c:pt>
                <c:pt idx="7">
                  <c:v>370</c:v>
                </c:pt>
                <c:pt idx="8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3C-4B08-AC59-8A35BFF91717}"/>
            </c:ext>
          </c:extLst>
        </c:ser>
        <c:ser>
          <c:idx val="1"/>
          <c:order val="1"/>
          <c:tx>
            <c:strRef>
              <c:f>'EMPLEO X PROV.'!$C$73</c:f>
              <c:strCache>
                <c:ptCount val="1"/>
                <c:pt idx="0">
                  <c:v>AGENCIAS DE VIAJES 2025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Ref>
              <c:f>'EMPLEO X PROV.'!$A$74:$A$82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PROV.'!$C$74:$C$82</c:f>
              <c:numCache>
                <c:formatCode>#,##0</c:formatCode>
                <c:ptCount val="9"/>
                <c:pt idx="0">
                  <c:v>81</c:v>
                </c:pt>
                <c:pt idx="1">
                  <c:v>228</c:v>
                </c:pt>
                <c:pt idx="2">
                  <c:v>281</c:v>
                </c:pt>
                <c:pt idx="3">
                  <c:v>92</c:v>
                </c:pt>
                <c:pt idx="4">
                  <c:v>227</c:v>
                </c:pt>
                <c:pt idx="5">
                  <c:v>171</c:v>
                </c:pt>
                <c:pt idx="6">
                  <c:v>39</c:v>
                </c:pt>
                <c:pt idx="7">
                  <c:v>360</c:v>
                </c:pt>
                <c:pt idx="8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3C-4B08-AC59-8A35BFF91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6969696"/>
        <c:axId val="1"/>
      </c:barChart>
      <c:catAx>
        <c:axId val="626969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69696"/>
        <c:crosses val="autoZero"/>
        <c:crossBetween val="between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756756756756758"/>
          <c:y val="0.11452531848153126"/>
          <c:w val="0.5418918918918918"/>
          <c:h val="6.98324904508887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provincial del empleo turístico en Agencias de Viajes</a:t>
            </a:r>
          </a:p>
        </c:rich>
      </c:tx>
      <c:layout>
        <c:manualLayout>
          <c:xMode val="edge"/>
          <c:yMode val="edge"/>
          <c:x val="0.12068991376077989"/>
          <c:y val="1.930505371178735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619090431377774"/>
          <c:y val="0.45355312274035908"/>
          <c:w val="0.44444513337849295"/>
          <c:h val="0.3032794977360232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DA-427B-BC7B-52F80AF809E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BDA-427B-BC7B-52F80AF809E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BDA-427B-BC7B-52F80AF809EB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BDA-427B-BC7B-52F80AF809EB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BDA-427B-BC7B-52F80AF809EB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BDA-427B-BC7B-52F80AF809E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EBDA-427B-BC7B-52F80AF809EB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EBDA-427B-BC7B-52F80AF809EB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EBDA-427B-BC7B-52F80AF809EB}"/>
              </c:ext>
            </c:extLst>
          </c:dPt>
          <c:dLbls>
            <c:dLbl>
              <c:idx val="0"/>
              <c:layout>
                <c:manualLayout>
                  <c:x val="-1.5932694381185497E-2"/>
                  <c:y val="-5.050270792296113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DA-427B-BC7B-52F80AF809EB}"/>
                </c:ext>
              </c:extLst>
            </c:dLbl>
            <c:dLbl>
              <c:idx val="1"/>
              <c:layout>
                <c:manualLayout>
                  <c:x val="-3.912191542068022E-2"/>
                  <c:y val="-9.522261413635346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A-427B-BC7B-52F80AF809EB}"/>
                </c:ext>
              </c:extLst>
            </c:dLbl>
            <c:dLbl>
              <c:idx val="2"/>
              <c:layout>
                <c:manualLayout>
                  <c:x val="2.5253708255000062E-2"/>
                  <c:y val="-7.402651552873351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DA-427B-BC7B-52F80AF809EB}"/>
                </c:ext>
              </c:extLst>
            </c:dLbl>
            <c:dLbl>
              <c:idx val="3"/>
              <c:layout>
                <c:manualLayout>
                  <c:x val="-1.4934583074736052E-2"/>
                  <c:y val="6.787175202244033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DA-427B-BC7B-52F80AF809EB}"/>
                </c:ext>
              </c:extLst>
            </c:dLbl>
            <c:dLbl>
              <c:idx val="4"/>
              <c:layout>
                <c:manualLayout>
                  <c:x val="5.1823836537140899E-2"/>
                  <c:y val="5.232065221968995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DA-427B-BC7B-52F80AF809EB}"/>
                </c:ext>
              </c:extLst>
            </c:dLbl>
            <c:dLbl>
              <c:idx val="5"/>
              <c:layout>
                <c:manualLayout>
                  <c:x val="3.9537816822261262E-2"/>
                  <c:y val="6.174968130899238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DA-427B-BC7B-52F80AF809EB}"/>
                </c:ext>
              </c:extLst>
            </c:dLbl>
            <c:dLbl>
              <c:idx val="6"/>
              <c:layout>
                <c:manualLayout>
                  <c:x val="-1.5522381648473083E-2"/>
                  <c:y val="5.057216398845343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DA-427B-BC7B-52F80AF809EB}"/>
                </c:ext>
              </c:extLst>
            </c:dLbl>
            <c:dLbl>
              <c:idx val="7"/>
              <c:layout>
                <c:manualLayout>
                  <c:x val="4.1592466481174289E-2"/>
                  <c:y val="-5.520544412317018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DA-427B-BC7B-52F80AF809EB}"/>
                </c:ext>
              </c:extLst>
            </c:dLbl>
            <c:dLbl>
              <c:idx val="8"/>
              <c:layout>
                <c:manualLayout>
                  <c:x val="4.184409318496185E-2"/>
                  <c:y val="-3.194063726082069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DA-427B-BC7B-52F80AF809EB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2107377176456937"/>
                  <c:y val="0.2084946015598635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DA-427B-BC7B-52F80AF809E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DA-427B-BC7B-52F80AF809E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DA-427B-BC7B-52F80AF809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DA-427B-BC7B-52F80AF809E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DA-427B-BC7B-52F80AF809EB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DA-427B-BC7B-52F80AF809E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DA-427B-BC7B-52F80AF809E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DA-427B-BC7B-52F80AF809EB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DA-427B-BC7B-52F80AF809EB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DA-427B-BC7B-52F80AF809EB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DA-427B-BC7B-52F80AF809E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'EMPLEO X PROV.'!$A$74:$A$82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'EMPLEO X PROV.'!$C$74:$C$82</c:f>
              <c:numCache>
                <c:formatCode>#,##0</c:formatCode>
                <c:ptCount val="9"/>
                <c:pt idx="0">
                  <c:v>81</c:v>
                </c:pt>
                <c:pt idx="1">
                  <c:v>228</c:v>
                </c:pt>
                <c:pt idx="2">
                  <c:v>281</c:v>
                </c:pt>
                <c:pt idx="3">
                  <c:v>92</c:v>
                </c:pt>
                <c:pt idx="4">
                  <c:v>227</c:v>
                </c:pt>
                <c:pt idx="5">
                  <c:v>171</c:v>
                </c:pt>
                <c:pt idx="6">
                  <c:v>39</c:v>
                </c:pt>
                <c:pt idx="7">
                  <c:v>360</c:v>
                </c:pt>
                <c:pt idx="8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BDA-427B-BC7B-52F80AF80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Sexo de los visitantes </a:t>
            </a:r>
          </a:p>
        </c:rich>
      </c:tx>
      <c:layout>
        <c:manualLayout>
          <c:xMode val="edge"/>
          <c:yMode val="edge"/>
          <c:x val="0.34857197001999296"/>
          <c:y val="1.86568570820539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548736462093862"/>
          <c:y val="0.39925445876293353"/>
          <c:w val="0.55234657039711188"/>
          <c:h val="0.45149335990948564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A7A-4BE6-821F-DDA073878CC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A7A-4BE6-821F-DDA073878CCE}"/>
              </c:ext>
            </c:extLst>
          </c:dPt>
          <c:dLbls>
            <c:dLbl>
              <c:idx val="0"/>
              <c:layout>
                <c:manualLayout>
                  <c:x val="-1.6894181495123877E-2"/>
                  <c:y val="-0.11146197155522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7A-4BE6-821F-DDA073878CCE}"/>
                </c:ext>
              </c:extLst>
            </c:dLbl>
            <c:dLbl>
              <c:idx val="1"/>
              <c:layout>
                <c:manualLayout>
                  <c:x val="9.5883437025326597E-3"/>
                  <c:y val="-0.105933694657563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7A-4BE6-821F-DDA073878CC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7047706561954172"/>
                  <c:y val="0.8694045690819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7A-4BE6-821F-DDA073878CC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8.9523976049062592E-2"/>
                  <c:y val="0.608210063349141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7A-4BE6-821F-DDA073878CC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8571481717785935"/>
                  <c:y val="0.24253775532327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7A-4BE6-821F-DDA073878CC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714288903067156"/>
                  <c:y val="0.779852167116384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7A-4BE6-821F-DDA073878CC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5238123582819166"/>
                  <c:y val="0.608210063349141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7A-4BE6-821F-DDA073878CC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8666701388953477"/>
                  <c:y val="0.354478257780174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7A-4BE6-821F-DDA073878CC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6381020053980756"/>
                  <c:y val="0.287313956306036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7A-4BE6-821F-DDA073878CC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7A-4BE6-821F-DDA073878CC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7A-4BE6-821F-DDA073878CC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7A-4BE6-821F-DDA073878C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7A-4BE6-821F-DDA073878CC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7A-4BE6-821F-DDA073878CC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7A-4BE6-821F-DDA073878CC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7A-4BE6-821F-DDA073878CC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7A-4BE6-821F-DDA073878CCE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7A-4BE6-821F-DDA073878CCE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7A-4BE6-821F-DDA073878CCE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7A-4BE6-821F-DDA073878CC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'DEMANDA ANUAL'!$A$44:$A$45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'DEMANDA ANUAL'!$B$44:$B$45</c:f>
              <c:numCache>
                <c:formatCode>0.0%</c:formatCode>
                <c:ptCount val="2"/>
                <c:pt idx="0">
                  <c:v>0.48</c:v>
                </c:pt>
                <c:pt idx="1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7A-4BE6-821F-DDA073878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Situación laboral de los visitantes </a:t>
            </a:r>
          </a:p>
        </c:rich>
      </c:tx>
      <c:layout>
        <c:manualLayout>
          <c:xMode val="edge"/>
          <c:yMode val="edge"/>
          <c:x val="0.29471895558509731"/>
          <c:y val="1.85187196428032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439522998296419E-2"/>
          <c:y val="0.13333381558816401"/>
          <c:w val="0.92674616695059631"/>
          <c:h val="0.64074305824312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cat>
            <c:strRef>
              <c:f>'DEMANDA ANUAL'!$A$105:$A$110</c:f>
              <c:strCache>
                <c:ptCount val="6"/>
                <c:pt idx="0">
                  <c:v>Trabajador/a por cuenta ajena</c:v>
                </c:pt>
                <c:pt idx="1">
                  <c:v>Jubilado/a</c:v>
                </c:pt>
                <c:pt idx="2">
                  <c:v>Trabajador/a por cuenta propia</c:v>
                </c:pt>
                <c:pt idx="3">
                  <c:v>Estudiante</c:v>
                </c:pt>
                <c:pt idx="4">
                  <c:v>Desempleado/a</c:v>
                </c:pt>
                <c:pt idx="5">
                  <c:v>Amo/a de casa</c:v>
                </c:pt>
              </c:strCache>
            </c:strRef>
          </c:cat>
          <c:val>
            <c:numRef>
              <c:f>'DEMANDA ANUAL'!$B$105:$B$110</c:f>
              <c:numCache>
                <c:formatCode>0.0%</c:formatCode>
                <c:ptCount val="6"/>
                <c:pt idx="0">
                  <c:v>0.58699999999999997</c:v>
                </c:pt>
                <c:pt idx="1">
                  <c:v>0.16900000000000001</c:v>
                </c:pt>
                <c:pt idx="2">
                  <c:v>0.111</c:v>
                </c:pt>
                <c:pt idx="3">
                  <c:v>4.9000000000000002E-2</c:v>
                </c:pt>
                <c:pt idx="4">
                  <c:v>3.6999999999999998E-2</c:v>
                </c:pt>
                <c:pt idx="5">
                  <c:v>1.6E-2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0-402B-BD05-B18C4B678DAF}"/>
            </c:ext>
          </c:extLst>
        </c:ser>
        <c:ser>
          <c:idx val="1"/>
          <c:order val="1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5252922930088286E-2"/>
                  <c:y val="-1.66540293574413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90-402B-BD05-B18C4B678DAF}"/>
                </c:ext>
              </c:extLst>
            </c:dLbl>
            <c:dLbl>
              <c:idx val="1"/>
              <c:layout>
                <c:manualLayout>
                  <c:x val="-2.2645294338207722E-2"/>
                  <c:y val="-9.106639447846731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0-402B-BD05-B18C4B678DAF}"/>
                </c:ext>
              </c:extLst>
            </c:dLbl>
            <c:dLbl>
              <c:idx val="2"/>
              <c:layout>
                <c:manualLayout>
                  <c:x val="-2.0297235572826089E-2"/>
                  <c:y val="-7.8351317196467818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0-402B-BD05-B18C4B678DAF}"/>
                </c:ext>
              </c:extLst>
            </c:dLbl>
            <c:dLbl>
              <c:idx val="3"/>
              <c:layout>
                <c:manualLayout>
                  <c:x val="-2.0719910011248621E-2"/>
                  <c:y val="-1.36055215320307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0-402B-BD05-B18C4B678DAF}"/>
                </c:ext>
              </c:extLst>
            </c:dLbl>
            <c:dLbl>
              <c:idx val="4"/>
              <c:layout>
                <c:manualLayout>
                  <c:x val="-1.350172137573713E-2"/>
                  <c:y val="1.63935063672593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90-402B-BD05-B18C4B678DAF}"/>
                </c:ext>
              </c:extLst>
            </c:dLbl>
            <c:dLbl>
              <c:idx val="5"/>
              <c:layout>
                <c:manualLayout>
                  <c:x val="-1.9270716160479928E-2"/>
                  <c:y val="-2.85253232234861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90-402B-BD05-B18C4B678DA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ANUAL'!$A$105:$A$110</c:f>
              <c:strCache>
                <c:ptCount val="6"/>
                <c:pt idx="0">
                  <c:v>Trabajador/a por cuenta ajena</c:v>
                </c:pt>
                <c:pt idx="1">
                  <c:v>Jubilado/a</c:v>
                </c:pt>
                <c:pt idx="2">
                  <c:v>Trabajador/a por cuenta propia</c:v>
                </c:pt>
                <c:pt idx="3">
                  <c:v>Estudiante</c:v>
                </c:pt>
                <c:pt idx="4">
                  <c:v>Desempleado/a</c:v>
                </c:pt>
                <c:pt idx="5">
                  <c:v>Amo/a de casa</c:v>
                </c:pt>
              </c:strCache>
            </c:strRef>
          </c:cat>
          <c:val>
            <c:numRef>
              <c:f>'DEMANDA ANUAL'!$B$105:$B$110</c:f>
              <c:numCache>
                <c:formatCode>0.0%</c:formatCode>
                <c:ptCount val="6"/>
                <c:pt idx="0">
                  <c:v>0.58699999999999997</c:v>
                </c:pt>
                <c:pt idx="1">
                  <c:v>0.16900000000000001</c:v>
                </c:pt>
                <c:pt idx="2">
                  <c:v>0.111</c:v>
                </c:pt>
                <c:pt idx="3">
                  <c:v>4.9000000000000002E-2</c:v>
                </c:pt>
                <c:pt idx="4">
                  <c:v>3.6999999999999998E-2</c:v>
                </c:pt>
                <c:pt idx="5">
                  <c:v>1.6E-2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B90-402B-BD05-B18C4B678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73152032"/>
        <c:axId val="1"/>
      </c:barChart>
      <c:catAx>
        <c:axId val="47315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3152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4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Composición del Grupo de Viaje </a:t>
            </a:r>
          </a:p>
        </c:rich>
      </c:tx>
      <c:layout>
        <c:manualLayout>
          <c:xMode val="edge"/>
          <c:yMode val="edge"/>
          <c:x val="0.28301888918625778"/>
          <c:y val="1.831504016543386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508071497015715"/>
          <c:y val="0.39926882751268999"/>
          <c:w val="0.55814002241378857"/>
          <c:h val="0.45421407900526201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C81-4951-81F2-998468034A4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C81-4951-81F2-998468034A4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C81-4951-81F2-998468034A46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C81-4951-81F2-998468034A46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81-4951-81F2-998468034A4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1-4951-81F2-998468034A46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1-4951-81F2-998468034A4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81-4951-81F2-998468034A4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'DEMANDA ANUAL'!$A$213:$A$215</c:f>
              <c:strCache>
                <c:ptCount val="3"/>
                <c:pt idx="0">
                  <c:v>En pareja </c:v>
                </c:pt>
                <c:pt idx="1">
                  <c:v>Con familiares y / o amigos</c:v>
                </c:pt>
                <c:pt idx="2">
                  <c:v>Solo </c:v>
                </c:pt>
              </c:strCache>
            </c:strRef>
          </c:cat>
          <c:val>
            <c:numRef>
              <c:f>'DEMANDA ANUAL'!$B$213:$B$215</c:f>
              <c:numCache>
                <c:formatCode>0.0%</c:formatCode>
                <c:ptCount val="3"/>
                <c:pt idx="0">
                  <c:v>0.46700000000000003</c:v>
                </c:pt>
                <c:pt idx="1">
                  <c:v>0.38600000000000001</c:v>
                </c:pt>
                <c:pt idx="2">
                  <c:v>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81-4951-81F2-998468034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ESPAÑOLES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Comunidad Valenciana</c:v>
              </c:pt>
              <c:pt idx="11">
                <c:v>Asturias (Principado de)</c:v>
              </c:pt>
              <c:pt idx="12">
                <c:v>Castilla - La Mancha</c:v>
              </c:pt>
              <c:pt idx="13">
                <c:v>Andalucía</c:v>
              </c:pt>
              <c:pt idx="14">
                <c:v>País Vasco</c:v>
              </c:pt>
              <c:pt idx="15">
                <c:v>Cataluña</c:v>
              </c:pt>
              <c:pt idx="16">
                <c:v>Galicia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8.7839821278331285E-4</c:v>
              </c:pt>
              <c:pt idx="1">
                <c:v>9.0014134275506784E-4</c:v>
              </c:pt>
              <c:pt idx="2">
                <c:v>8.6631259441059469E-3</c:v>
              </c:pt>
              <c:pt idx="3">
                <c:v>9.5846991841299651E-3</c:v>
              </c:pt>
              <c:pt idx="4">
                <c:v>1.1303765517829795E-2</c:v>
              </c:pt>
              <c:pt idx="5">
                <c:v>1.2160730353846025E-2</c:v>
              </c:pt>
              <c:pt idx="6">
                <c:v>1.6234167570789135E-2</c:v>
              </c:pt>
              <c:pt idx="7">
                <c:v>2.1373223422586015E-2</c:v>
              </c:pt>
              <c:pt idx="8">
                <c:v>2.1956199173234971E-2</c:v>
              </c:pt>
              <c:pt idx="9">
                <c:v>2.854247552332425E-2</c:v>
              </c:pt>
              <c:pt idx="10">
                <c:v>3.894428153454467E-2</c:v>
              </c:pt>
              <c:pt idx="11">
                <c:v>4.1259110850697139E-2</c:v>
              </c:pt>
              <c:pt idx="12">
                <c:v>4.1311589350758571E-2</c:v>
              </c:pt>
              <c:pt idx="13">
                <c:v>5.1963641152434438E-2</c:v>
              </c:pt>
              <c:pt idx="14">
                <c:v>5.6291946763994967E-2</c:v>
              </c:pt>
              <c:pt idx="15">
                <c:v>6.103321868414293E-2</c:v>
              </c:pt>
              <c:pt idx="16">
                <c:v>7.1063145979747236E-2</c:v>
              </c:pt>
              <c:pt idx="17">
                <c:v>0.17643667488755541</c:v>
              </c:pt>
              <c:pt idx="18">
                <c:v>0.33009946455074013</c:v>
              </c:pt>
            </c:numLit>
          </c:val>
          <c:extLst>
            <c:ext xmlns:c16="http://schemas.microsoft.com/office/drawing/2014/chart" uri="{C3380CC4-5D6E-409C-BE32-E72D297353CC}">
              <c16:uniqueId val="{00000000-BF4F-4496-91D3-42E62AC31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07578264"/>
        <c:axId val="307578656"/>
      </c:barChart>
      <c:catAx>
        <c:axId val="3075782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78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578656"/>
        <c:scaling>
          <c:orientation val="minMax"/>
          <c:max val="0.4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578264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Grado de conocimiento de Castilla y León</a:t>
            </a:r>
          </a:p>
        </c:rich>
      </c:tx>
      <c:layout>
        <c:manualLayout>
          <c:xMode val="edge"/>
          <c:yMode val="edge"/>
          <c:x val="0.21992504947576741"/>
          <c:y val="1.818199691330718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42071987229813"/>
          <c:y val="0.39636363636363636"/>
          <c:w val="0.55793323503863612"/>
          <c:h val="0.45090909090909093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51B-47E6-9374-BE790A957E7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51B-47E6-9374-BE790A957E79}"/>
              </c:ext>
            </c:extLst>
          </c:dPt>
          <c:dLbls>
            <c:dLbl>
              <c:idx val="0"/>
              <c:layout>
                <c:manualLayout>
                  <c:x val="-9.5048390482737298E-3"/>
                  <c:y val="-0.375193209731625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1B-47E6-9374-BE790A957E7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B-47E6-9374-BE790A957E7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'DEMANDA ANUAL'!$A$270:$A$271</c:f>
              <c:strCache>
                <c:ptCount val="2"/>
                <c:pt idx="0">
                  <c:v>Repite visita </c:v>
                </c:pt>
                <c:pt idx="1">
                  <c:v>Es la primera vez </c:v>
                </c:pt>
              </c:strCache>
            </c:strRef>
          </c:cat>
          <c:val>
            <c:numRef>
              <c:f>'DEMANDA ANUAL'!$B$270:$B$271</c:f>
              <c:numCache>
                <c:formatCode>0.0%</c:formatCode>
                <c:ptCount val="2"/>
                <c:pt idx="0">
                  <c:v>0.71</c:v>
                </c:pt>
                <c:pt idx="1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1B-47E6-9374-BE790A957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Actividades realizadas durante la visita a Castilla y León</a:t>
            </a:r>
          </a:p>
        </c:rich>
      </c:tx>
      <c:layout>
        <c:manualLayout>
          <c:xMode val="edge"/>
          <c:yMode val="edge"/>
          <c:x val="0.24968484778818706"/>
          <c:y val="1.1627801332525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656970728038901"/>
          <c:y val="8.3721025300946245E-2"/>
          <c:w val="0.65328544765701946"/>
          <c:h val="0.8372102530094625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DD8-4413-882D-0402D2336FD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D8-4413-882D-0402D2336FDE}"/>
              </c:ext>
            </c:extLst>
          </c:dPt>
          <c:dPt>
            <c:idx val="2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D8-4413-882D-0402D2336FDE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D8-4413-882D-0402D2336FDE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D8-4413-882D-0402D2336FDE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D8-4413-882D-0402D2336FDE}"/>
              </c:ext>
            </c:extLst>
          </c:dPt>
          <c:dPt>
            <c:idx val="6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DD8-4413-882D-0402D2336FDE}"/>
              </c:ext>
            </c:extLst>
          </c:dPt>
          <c:dPt>
            <c:idx val="7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DD8-4413-882D-0402D2336FDE}"/>
              </c:ext>
            </c:extLst>
          </c:dPt>
          <c:dPt>
            <c:idx val="8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DD8-4413-882D-0402D2336FDE}"/>
              </c:ext>
            </c:extLst>
          </c:dPt>
          <c:dPt>
            <c:idx val="9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CDD8-4413-882D-0402D2336FDE}"/>
              </c:ext>
            </c:extLst>
          </c:dPt>
          <c:dPt>
            <c:idx val="10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CDD8-4413-882D-0402D2336FDE}"/>
              </c:ext>
            </c:extLst>
          </c:dPt>
          <c:dPt>
            <c:idx val="11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CDD8-4413-882D-0402D2336FDE}"/>
              </c:ext>
            </c:extLst>
          </c:dPt>
          <c:dPt>
            <c:idx val="12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CDD8-4413-882D-0402D2336FDE}"/>
              </c:ext>
            </c:extLst>
          </c:dPt>
          <c:dPt>
            <c:idx val="13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CDD8-4413-882D-0402D2336FDE}"/>
              </c:ext>
            </c:extLst>
          </c:dPt>
          <c:dPt>
            <c:idx val="14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CDD8-4413-882D-0402D2336FDE}"/>
              </c:ext>
            </c:extLst>
          </c:dPt>
          <c:dPt>
            <c:idx val="15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CDD8-4413-882D-0402D2336FDE}"/>
              </c:ext>
            </c:extLst>
          </c:dPt>
          <c:dPt>
            <c:idx val="16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CDD8-4413-882D-0402D2336FDE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CDD8-4413-882D-0402D2336FDE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ANUAL'!$A$328:$A$343</c:f>
              <c:strCache>
                <c:ptCount val="16"/>
                <c:pt idx="0">
                  <c:v>Ns/Nc</c:v>
                </c:pt>
                <c:pt idx="1">
                  <c:v>Aprender o practicar el idioma </c:v>
                </c:pt>
                <c:pt idx="2">
                  <c:v>Recorrer el Camino de Santiago</c:v>
                </c:pt>
                <c:pt idx="3">
                  <c:v>Otras actividades</c:v>
                </c:pt>
                <c:pt idx="4">
                  <c:v>Practicar deporte</c:v>
                </c:pt>
                <c:pt idx="5">
                  <c:v>Realizar actividades recreativas o de aventura en la naturaleza (Turismo Activo)</c:v>
                </c:pt>
                <c:pt idx="6">
                  <c:v>Acudir a Fiestas y/o celebraciones locales</c:v>
                </c:pt>
                <c:pt idx="7">
                  <c:v>Enoturismo (visitar bodegas, degustación de vino, interés por las zonas vitivinícolas)</c:v>
                </c:pt>
                <c:pt idx="8">
                  <c:v>Visitar a familiares o amigos</c:v>
                </c:pt>
                <c:pt idx="9">
                  <c:v>Realizar compras</c:v>
                </c:pt>
                <c:pt idx="10">
                  <c:v>Descansar</c:v>
                </c:pt>
                <c:pt idx="11">
                  <c:v>Visitar espacios naturales</c:v>
                </c:pt>
                <c:pt idx="12">
                  <c:v>Asistir a museos, exposiciones y espacios culturales (arte/historia)</c:v>
                </c:pt>
                <c:pt idx="13">
                  <c:v>Disfrutar de la gastronomía</c:v>
                </c:pt>
                <c:pt idx="14">
                  <c:v>Visitar la ciudad o localidad</c:v>
                </c:pt>
                <c:pt idx="15">
                  <c:v>Visitar monumentos</c:v>
                </c:pt>
              </c:strCache>
            </c:strRef>
          </c:cat>
          <c:val>
            <c:numRef>
              <c:f>'DEMANDA ANUAL'!$B$328:$B$343</c:f>
              <c:numCache>
                <c:formatCode>0.0%</c:formatCode>
                <c:ptCount val="16"/>
                <c:pt idx="0">
                  <c:v>2.9000000000000001E-2</c:v>
                </c:pt>
                <c:pt idx="1">
                  <c:v>1.4E-2</c:v>
                </c:pt>
                <c:pt idx="2">
                  <c:v>3.5000000000000003E-2</c:v>
                </c:pt>
                <c:pt idx="3">
                  <c:v>5.6000000000000001E-2</c:v>
                </c:pt>
                <c:pt idx="4">
                  <c:v>6.5000000000000002E-2</c:v>
                </c:pt>
                <c:pt idx="5">
                  <c:v>8.7999999999999995E-2</c:v>
                </c:pt>
                <c:pt idx="6">
                  <c:v>0.108</c:v>
                </c:pt>
                <c:pt idx="7">
                  <c:v>0.14399999999999999</c:v>
                </c:pt>
                <c:pt idx="8">
                  <c:v>0.17299999999999999</c:v>
                </c:pt>
                <c:pt idx="9">
                  <c:v>0.22600000000000001</c:v>
                </c:pt>
                <c:pt idx="10">
                  <c:v>0.23</c:v>
                </c:pt>
                <c:pt idx="11">
                  <c:v>0.245</c:v>
                </c:pt>
                <c:pt idx="12">
                  <c:v>0.371</c:v>
                </c:pt>
                <c:pt idx="13">
                  <c:v>0.64</c:v>
                </c:pt>
                <c:pt idx="14">
                  <c:v>0.66400000000000003</c:v>
                </c:pt>
                <c:pt idx="15">
                  <c:v>0.69399999999999995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CDD8-4413-882D-0402D2336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70662840"/>
        <c:axId val="1"/>
      </c:barChart>
      <c:catAx>
        <c:axId val="470662840"/>
        <c:scaling>
          <c:orientation val="minMax"/>
        </c:scaling>
        <c:delete val="0"/>
        <c:axPos val="l"/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5"/>
        <c:noMultiLvlLbl val="0"/>
      </c:catAx>
      <c:valAx>
        <c:axId val="1"/>
        <c:scaling>
          <c:orientation val="minMax"/>
          <c:min val="0"/>
        </c:scaling>
        <c:delete val="0"/>
        <c:axPos val="b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0662840"/>
        <c:crosses val="autoZero"/>
        <c:crossBetween val="between"/>
        <c:majorUnit val="0.1"/>
        <c:min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Motivo principal del viaje a Castilla y León</a:t>
            </a:r>
          </a:p>
        </c:rich>
      </c:tx>
      <c:layout>
        <c:manualLayout>
          <c:xMode val="edge"/>
          <c:yMode val="edge"/>
          <c:x val="0.34577156846990764"/>
          <c:y val="2.77009373828271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5018007202881155"/>
          <c:y val="0.16620521095536886"/>
          <c:w val="0.45138055222088835"/>
          <c:h val="0.70914223340957383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99CCFF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B04-46E4-8AB9-7F15BC506D1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04-46E4-8AB9-7F15BC506D1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04-46E4-8AB9-7F15BC506D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04-46E4-8AB9-7F15BC506D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04-46E4-8AB9-7F15BC506D1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04-46E4-8AB9-7F15BC506D19}"/>
              </c:ext>
            </c:extLst>
          </c:dPt>
          <c:dPt>
            <c:idx val="6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5B04-46E4-8AB9-7F15BC506D19}"/>
              </c:ext>
            </c:extLst>
          </c:dPt>
          <c:dPt>
            <c:idx val="7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B04-46E4-8AB9-7F15BC506D19}"/>
              </c:ext>
            </c:extLst>
          </c:dPt>
          <c:dPt>
            <c:idx val="8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B04-46E4-8AB9-7F15BC506D19}"/>
              </c:ext>
            </c:extLst>
          </c:dPt>
          <c:dPt>
            <c:idx val="9"/>
            <c:invertIfNegative val="0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5B04-46E4-8AB9-7F15BC506D19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ANUAL'!$A$381:$A$389</c:f>
              <c:strCache>
                <c:ptCount val="9"/>
                <c:pt idx="0">
                  <c:v>Realizar compras</c:v>
                </c:pt>
                <c:pt idx="1">
                  <c:v>Estudios</c:v>
                </c:pt>
                <c:pt idx="2">
                  <c:v>Negocios (Trabajo, motivos profesionales)</c:v>
                </c:pt>
                <c:pt idx="3">
                  <c:v>Otros motivos</c:v>
                </c:pt>
                <c:pt idx="4">
                  <c:v>Visita a familiares o amigos</c:v>
                </c:pt>
                <c:pt idx="5">
                  <c:v>Salida de fin de semana</c:v>
                </c:pt>
                <c:pt idx="6">
                  <c:v>Vacaciones: pasa las vacaciones/ocio/recreo, pero no hace un recorrido turístico</c:v>
                </c:pt>
                <c:pt idx="7">
                  <c:v>Turismo: Realiza un recorrido turístico</c:v>
                </c:pt>
                <c:pt idx="8">
                  <c:v>Total</c:v>
                </c:pt>
              </c:strCache>
            </c:strRef>
          </c:cat>
          <c:val>
            <c:numRef>
              <c:f>'DEMANDA ANUAL'!$B$381:$B$389</c:f>
              <c:numCache>
                <c:formatCode>0.0%</c:formatCode>
                <c:ptCount val="9"/>
                <c:pt idx="0">
                  <c:v>3.0000000000000001E-3</c:v>
                </c:pt>
                <c:pt idx="1">
                  <c:v>3.0000000000000001E-3</c:v>
                </c:pt>
                <c:pt idx="2">
                  <c:v>0.02</c:v>
                </c:pt>
                <c:pt idx="3">
                  <c:v>4.5999999999999999E-2</c:v>
                </c:pt>
                <c:pt idx="4">
                  <c:v>0.124</c:v>
                </c:pt>
                <c:pt idx="5">
                  <c:v>0.17699999999999999</c:v>
                </c:pt>
                <c:pt idx="6">
                  <c:v>0.192</c:v>
                </c:pt>
                <c:pt idx="7">
                  <c:v>0.41099999999999998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04-46E4-8AB9-7F15BC506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2090552"/>
        <c:axId val="1"/>
      </c:barChart>
      <c:catAx>
        <c:axId val="302090552"/>
        <c:scaling>
          <c:orientation val="minMax"/>
        </c:scaling>
        <c:delete val="0"/>
        <c:axPos val="l"/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5"/>
        <c:noMultiLvlLbl val="0"/>
      </c:catAx>
      <c:valAx>
        <c:axId val="1"/>
        <c:scaling>
          <c:orientation val="minMax"/>
        </c:scaling>
        <c:delete val="0"/>
        <c:axPos val="b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2090552"/>
        <c:crosses val="autoZero"/>
        <c:crossBetween val="between"/>
        <c:majorUnit val="0.1"/>
        <c:min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Puntuación de distintos aspectos de  Castilla y León</a:t>
            </a:r>
          </a:p>
        </c:rich>
      </c:tx>
      <c:layout>
        <c:manualLayout>
          <c:xMode val="edge"/>
          <c:yMode val="edge"/>
          <c:x val="0.27183309330989208"/>
          <c:y val="1.42856479223282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27480838091026"/>
          <c:y val="0.16857142857142857"/>
          <c:w val="0.47355530437435661"/>
          <c:h val="0.6657142857142857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0DC-43AC-873F-B6A9EB6A1FCB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0DC-43AC-873F-B6A9EB6A1FCB}"/>
              </c:ext>
            </c:extLst>
          </c:dPt>
          <c:dPt>
            <c:idx val="2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0DC-43AC-873F-B6A9EB6A1FCB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0DC-43AC-873F-B6A9EB6A1FCB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0DC-43AC-873F-B6A9EB6A1FCB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0DC-43AC-873F-B6A9EB6A1FCB}"/>
              </c:ext>
            </c:extLst>
          </c:dPt>
          <c:dPt>
            <c:idx val="6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0DC-43AC-873F-B6A9EB6A1FCB}"/>
              </c:ext>
            </c:extLst>
          </c:dPt>
          <c:dPt>
            <c:idx val="7"/>
            <c:invertIfNegative val="0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0DC-43AC-873F-B6A9EB6A1FCB}"/>
              </c:ext>
            </c:extLst>
          </c:dPt>
          <c:dPt>
            <c:idx val="8"/>
            <c:invertIfNegative val="0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0DC-43AC-873F-B6A9EB6A1FCB}"/>
              </c:ext>
            </c:extLst>
          </c:dPt>
          <c:dPt>
            <c:idx val="9"/>
            <c:invertIfNegative val="0"/>
            <c:bubble3D val="0"/>
            <c:spPr>
              <a:solidFill>
                <a:srgbClr val="00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00DC-43AC-873F-B6A9EB6A1F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ANUAL'!$A$428:$A$438</c:f>
              <c:strCache>
                <c:ptCount val="11"/>
                <c:pt idx="0">
                  <c:v>Estado de las carreteras</c:v>
                </c:pt>
                <c:pt idx="1">
                  <c:v>Oferta comercial</c:v>
                </c:pt>
                <c:pt idx="2">
                  <c:v>Señalización turística</c:v>
                </c:pt>
                <c:pt idx="3">
                  <c:v>Oferta de ocio complementario</c:v>
                </c:pt>
                <c:pt idx="4">
                  <c:v>Cuidado medio ambiente y naturaleza</c:v>
                </c:pt>
                <c:pt idx="5">
                  <c:v>Oferta cultural</c:v>
                </c:pt>
                <c:pt idx="6">
                  <c:v>Facilidad para obtener información del lugar</c:v>
                </c:pt>
                <c:pt idx="7">
                  <c:v>Cuidado del entorno urbano</c:v>
                </c:pt>
                <c:pt idx="8">
                  <c:v>Seguridad ciudadana</c:v>
                </c:pt>
                <c:pt idx="9">
                  <c:v>Conservación de los monumentos</c:v>
                </c:pt>
                <c:pt idx="10">
                  <c:v>Atención/amabilidad de la gente</c:v>
                </c:pt>
              </c:strCache>
            </c:strRef>
          </c:cat>
          <c:val>
            <c:numRef>
              <c:f>'DEMANDA ANUAL'!$B$428:$B$438</c:f>
              <c:numCache>
                <c:formatCode>0.00</c:formatCode>
                <c:ptCount val="11"/>
                <c:pt idx="0" formatCode="General">
                  <c:v>7.96</c:v>
                </c:pt>
                <c:pt idx="1">
                  <c:v>8.23</c:v>
                </c:pt>
                <c:pt idx="2" formatCode="General">
                  <c:v>8.33</c:v>
                </c:pt>
                <c:pt idx="3" formatCode="General">
                  <c:v>8.36</c:v>
                </c:pt>
                <c:pt idx="4" formatCode="General">
                  <c:v>8.4700000000000006</c:v>
                </c:pt>
                <c:pt idx="5" formatCode="General">
                  <c:v>8.52</c:v>
                </c:pt>
                <c:pt idx="6" formatCode="General">
                  <c:v>8.6</c:v>
                </c:pt>
                <c:pt idx="7" formatCode="General">
                  <c:v>8.6</c:v>
                </c:pt>
                <c:pt idx="8" formatCode="General">
                  <c:v>8.7100000000000009</c:v>
                </c:pt>
                <c:pt idx="9" formatCode="General">
                  <c:v>8.7100000000000009</c:v>
                </c:pt>
                <c:pt idx="10" formatCode="General">
                  <c:v>8.84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0DC-43AC-873F-B6A9EB6A1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0222384"/>
        <c:axId val="1"/>
      </c:barChart>
      <c:catAx>
        <c:axId val="350222384"/>
        <c:scaling>
          <c:orientation val="minMax"/>
        </c:scaling>
        <c:delete val="0"/>
        <c:axPos val="l"/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5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0222384"/>
        <c:crosses val="autoZero"/>
        <c:crossBetween val="between"/>
        <c:majorUnit val="1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Medio de transporte utilzado por 
los visitantes </a:t>
            </a:r>
          </a:p>
        </c:rich>
      </c:tx>
      <c:layout>
        <c:manualLayout>
          <c:xMode val="edge"/>
          <c:yMode val="edge"/>
          <c:x val="0.4096210561092451"/>
          <c:y val="1.5872983090228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64338166751917"/>
          <c:y val="0.13650835971093661"/>
          <c:w val="0.60000040974678337"/>
          <c:h val="0.78730402810028555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E4-467D-9BD4-E78F9783970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E4-467D-9BD4-E78F9783970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E4-467D-9BD4-E78F9783970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E4-467D-9BD4-E78F9783970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E4-467D-9BD4-E78F9783970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4E4-467D-9BD4-E78F9783970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E4-467D-9BD4-E78F97839705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ANUAL'!$A$178:$A$186</c:f>
              <c:strCache>
                <c:ptCount val="9"/>
                <c:pt idx="0">
                  <c:v>Ns/Nc</c:v>
                </c:pt>
                <c:pt idx="1">
                  <c:v>Otro</c:v>
                </c:pt>
                <c:pt idx="2">
                  <c:v>Moto</c:v>
                </c:pt>
                <c:pt idx="3">
                  <c:v>Avión</c:v>
                </c:pt>
                <c:pt idx="4">
                  <c:v>Coche con caravana / autocaravana</c:v>
                </c:pt>
                <c:pt idx="5">
                  <c:v>Coche de alquiler</c:v>
                </c:pt>
                <c:pt idx="6">
                  <c:v>Tren</c:v>
                </c:pt>
                <c:pt idx="7">
                  <c:v>Autobús</c:v>
                </c:pt>
                <c:pt idx="8">
                  <c:v>Coche propio</c:v>
                </c:pt>
              </c:strCache>
            </c:strRef>
          </c:cat>
          <c:val>
            <c:numRef>
              <c:f>'DEMANDA ANUAL'!$B$178:$B$186</c:f>
              <c:numCache>
                <c:formatCode>0.0%</c:formatCode>
                <c:ptCount val="9"/>
                <c:pt idx="0">
                  <c:v>0.01</c:v>
                </c:pt>
                <c:pt idx="1">
                  <c:v>2.8000000000000001E-2</c:v>
                </c:pt>
                <c:pt idx="2">
                  <c:v>6.0000000000000001E-3</c:v>
                </c:pt>
                <c:pt idx="3">
                  <c:v>1.7999999999999999E-2</c:v>
                </c:pt>
                <c:pt idx="4">
                  <c:v>2.1999999999999999E-2</c:v>
                </c:pt>
                <c:pt idx="5">
                  <c:v>3.5999999999999997E-2</c:v>
                </c:pt>
                <c:pt idx="6">
                  <c:v>8.8999999999999996E-2</c:v>
                </c:pt>
                <c:pt idx="7">
                  <c:v>0.107</c:v>
                </c:pt>
                <c:pt idx="8">
                  <c:v>0.68400000000000005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4E4-467D-9BD4-E78F97839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6943456"/>
        <c:axId val="1"/>
      </c:barChart>
      <c:catAx>
        <c:axId val="626943456"/>
        <c:scaling>
          <c:orientation val="minMax"/>
        </c:scaling>
        <c:delete val="0"/>
        <c:axPos val="l"/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5"/>
        <c:noMultiLvlLbl val="0"/>
      </c:catAx>
      <c:valAx>
        <c:axId val="1"/>
        <c:scaling>
          <c:orientation val="minMax"/>
          <c:max val="0.8"/>
        </c:scaling>
        <c:delete val="0"/>
        <c:axPos val="b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43456"/>
        <c:crosses val="autoZero"/>
        <c:crossBetween val="between"/>
        <c:majorUnit val="0.1"/>
        <c:min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¿A través de qué medio ha organizado el viaje?</a:t>
            </a:r>
          </a:p>
        </c:rich>
      </c:tx>
      <c:layout>
        <c:manualLayout>
          <c:xMode val="edge"/>
          <c:yMode val="edge"/>
          <c:x val="0.4096210561092451"/>
          <c:y val="1.5872983090228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12589743081938"/>
          <c:y val="0.16190526384320389"/>
          <c:w val="0.6195808426988928"/>
          <c:h val="0.73016099380268418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5A1-43E7-9DAF-1FB49B10BA4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5A1-43E7-9DAF-1FB49B10BA45}"/>
              </c:ext>
            </c:extLst>
          </c:dPt>
          <c:dPt>
            <c:idx val="2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5A1-43E7-9DAF-1FB49B10BA45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5A1-43E7-9DAF-1FB49B10BA45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5A1-43E7-9DAF-1FB49B10BA45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ANUAL'!$A$241:$A$245</c:f>
              <c:strCache>
                <c:ptCount val="5"/>
                <c:pt idx="0">
                  <c:v>Ns/Nc</c:v>
                </c:pt>
                <c:pt idx="1">
                  <c:v>A través de una agencia de viajes Online</c:v>
                </c:pt>
                <c:pt idx="2">
                  <c:v>A través de una agencia de viajes Física</c:v>
                </c:pt>
                <c:pt idx="3">
                  <c:v>Organización propia: a través de Internet</c:v>
                </c:pt>
                <c:pt idx="4">
                  <c:v>Organización propia: otros medios  </c:v>
                </c:pt>
              </c:strCache>
            </c:strRef>
          </c:cat>
          <c:val>
            <c:numRef>
              <c:f>'DEMANDA ANUAL'!$B$241:$B$245</c:f>
              <c:numCache>
                <c:formatCode>0.0%</c:formatCode>
                <c:ptCount val="5"/>
                <c:pt idx="0">
                  <c:v>3.2000000000000001E-2</c:v>
                </c:pt>
                <c:pt idx="1">
                  <c:v>0.03</c:v>
                </c:pt>
                <c:pt idx="2">
                  <c:v>3.7999999999999999E-2</c:v>
                </c:pt>
                <c:pt idx="3">
                  <c:v>0.53300000000000003</c:v>
                </c:pt>
                <c:pt idx="4">
                  <c:v>0.55500000000000005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A1-43E7-9DAF-1FB49B10B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6944112"/>
        <c:axId val="1"/>
      </c:barChart>
      <c:catAx>
        <c:axId val="626944112"/>
        <c:scaling>
          <c:orientation val="minMax"/>
        </c:scaling>
        <c:delete val="0"/>
        <c:axPos val="l"/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5"/>
        <c:noMultiLvlLbl val="0"/>
      </c:catAx>
      <c:valAx>
        <c:axId val="1"/>
        <c:scaling>
          <c:orientation val="minMax"/>
          <c:max val="0.8"/>
        </c:scaling>
        <c:delete val="0"/>
        <c:axPos val="b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44112"/>
        <c:crosses val="autoZero"/>
        <c:crossBetween val="between"/>
        <c:majorUnit val="0.1"/>
        <c:min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Arial"/>
                <a:cs typeface="Arial"/>
              </a:rPr>
              <a:t>En su anterior visita ¿se quedó a dormir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Arial"/>
                <a:cs typeface="Arial"/>
              </a:rPr>
              <a:t> en alguna de sus provincias?</a:t>
            </a:r>
          </a:p>
        </c:rich>
      </c:tx>
      <c:layout>
        <c:manualLayout>
          <c:xMode val="edge"/>
          <c:yMode val="edge"/>
          <c:x val="0.21992504947576741"/>
          <c:y val="1.81818181818181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9CB-4E52-A314-3EF6B0BBBE1A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CB-4E52-A314-3EF6B0BBBE1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CB-4E52-A314-3EF6B0BBBE1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CB-4E52-A314-3EF6B0BBBE1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'\\filesrvva04\Share\1.- SECCION ESTUDIOS TURISTICOS\4.- BOLETÍN DE COYUNTURA TURISTICA\AÑO 2011\13.- ANUAL\[BOLETIN ANUAL 2011.xls]11.- EMPLEO X PROV.'!#REF!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'\\filesrvva04\Share\1.- SECCION ESTUDIOS TURISTICOS\4.- BOLETÍN DE COYUNTURA TURISTICA\AÑO 2011\13.- ANUAL\[BOLETIN ANUAL 2011.xls]11.- EMPLEO X PROV.'!#REF!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B9CB-4E52-A314-3EF6B0BB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Tipo de alojamiento utilizado en su anterior visita</a:t>
            </a:r>
          </a:p>
        </c:rich>
      </c:tx>
      <c:layout>
        <c:manualLayout>
          <c:xMode val="edge"/>
          <c:yMode val="edge"/>
          <c:x val="0.21992504947576741"/>
          <c:y val="1.81818181818181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761-4C61-A9B3-844775454168}"/>
              </c:ext>
            </c:extLst>
          </c:dPt>
          <c:dLbls>
            <c:dLbl>
              <c:idx val="0"/>
              <c:layout>
                <c:manualLayout>
                  <c:x val="2.5675934893165109E-2"/>
                  <c:y val="-0.124521307563827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61-4C61-A9B3-844775454168}"/>
                </c:ext>
              </c:extLst>
            </c:dLbl>
            <c:dLbl>
              <c:idx val="1"/>
              <c:layout>
                <c:manualLayout>
                  <c:x val="4.5644214259313864E-2"/>
                  <c:y val="-9.36234788833214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1-4C61-A9B3-844775454168}"/>
                </c:ext>
              </c:extLst>
            </c:dLbl>
            <c:dLbl>
              <c:idx val="2"/>
              <c:layout>
                <c:manualLayout>
                  <c:x val="2.9522833709957341E-2"/>
                  <c:y val="-4.7818277260796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1-4C61-A9B3-84477545416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'\\filesrvva04\Share\1.- SECCION ESTUDIOS TURISTICOS\4.- BOLETÍN DE COYUNTURA TURISTICA\AÑO 2011\13.- ANUAL\[BOLETIN ANUAL 2011.xls]11.- EMPLEO X PROV.'!#REF!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'\\filesrvva04\Share\1.- SECCION ESTUDIOS TURISTICOS\4.- BOLETÍN DE COYUNTURA TURISTICA\AÑO 2011\13.- ANUAL\[BOLETIN ANUAL 2011.xls]11.- EMPLEO X PROV.'!#REF!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E761-4C61-A9B3-844775454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Nivel de estudios </a:t>
            </a:r>
          </a:p>
        </c:rich>
      </c:tx>
      <c:layout>
        <c:manualLayout>
          <c:xMode val="edge"/>
          <c:yMode val="edge"/>
          <c:x val="0.40510856597470768"/>
          <c:y val="1.85185630422151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439522998296419E-2"/>
          <c:y val="0.13333381558816401"/>
          <c:w val="0.92674616695059631"/>
          <c:h val="0.640743058243121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ANUAL'!$A$73:$A$76</c:f>
              <c:strCache>
                <c:ptCount val="4"/>
                <c:pt idx="0">
                  <c:v>Sin estudios / estudios primarios incompletos</c:v>
                </c:pt>
                <c:pt idx="1">
                  <c:v>Estudios primarios</c:v>
                </c:pt>
                <c:pt idx="2">
                  <c:v>Bachillerato / Módulo (FP)</c:v>
                </c:pt>
                <c:pt idx="3">
                  <c:v>Estudios universitarios</c:v>
                </c:pt>
              </c:strCache>
            </c:strRef>
          </c:cat>
          <c:val>
            <c:numRef>
              <c:f>'DEMANDA ANUAL'!$B$73:$B$76</c:f>
              <c:numCache>
                <c:formatCode>0.0%</c:formatCode>
                <c:ptCount val="4"/>
                <c:pt idx="0">
                  <c:v>0.01</c:v>
                </c:pt>
                <c:pt idx="1">
                  <c:v>0.105</c:v>
                </c:pt>
                <c:pt idx="2">
                  <c:v>0.314</c:v>
                </c:pt>
                <c:pt idx="3">
                  <c:v>0.53700000000000003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0-49CB-B38B-095BAF797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6949360"/>
        <c:axId val="1"/>
      </c:barChart>
      <c:catAx>
        <c:axId val="62694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49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4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Edad de los visitantes </a:t>
            </a:r>
          </a:p>
        </c:rich>
      </c:tx>
      <c:layout>
        <c:manualLayout>
          <c:xMode val="edge"/>
          <c:yMode val="edge"/>
          <c:x val="0.40510856597470768"/>
          <c:y val="1.85185630422151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439522998296419E-2"/>
          <c:y val="0.13333381558816401"/>
          <c:w val="0.92674616695059631"/>
          <c:h val="0.640743058243121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ANUAL'!$A$14:$A$18</c:f>
              <c:strCache>
                <c:ptCount val="5"/>
                <c:pt idx="0">
                  <c:v>Entre 16 y 24 años</c:v>
                </c:pt>
                <c:pt idx="1">
                  <c:v>Entre 25 y 34 años</c:v>
                </c:pt>
                <c:pt idx="2">
                  <c:v>Entre 35 y 44 años</c:v>
                </c:pt>
                <c:pt idx="3">
                  <c:v>Entre 45 y 54 años</c:v>
                </c:pt>
                <c:pt idx="4">
                  <c:v>Más de 55 años</c:v>
                </c:pt>
              </c:strCache>
            </c:strRef>
          </c:cat>
          <c:val>
            <c:numRef>
              <c:f>'DEMANDA ANUAL'!$B$14:$B$18</c:f>
              <c:numCache>
                <c:formatCode>0.00%</c:formatCode>
                <c:ptCount val="5"/>
                <c:pt idx="0">
                  <c:v>7.3999999999999996E-2</c:v>
                </c:pt>
                <c:pt idx="1">
                  <c:v>0.17100000000000001</c:v>
                </c:pt>
                <c:pt idx="2">
                  <c:v>0.16400000000000001</c:v>
                </c:pt>
                <c:pt idx="3">
                  <c:v>0.23699999999999999</c:v>
                </c:pt>
                <c:pt idx="4">
                  <c:v>0.35399999999999998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5-4019-8EA0-ED1F19509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6946736"/>
        <c:axId val="1"/>
      </c:barChart>
      <c:catAx>
        <c:axId val="62694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46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PROCEDENCIA DE LOS VIAJEROS EXTRANJEROS</a:t>
            </a:r>
          </a:p>
        </c:rich>
      </c:tx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Resto de América</c:v>
              </c:pt>
              <c:pt idx="1">
                <c:v>Resto del mundo</c:v>
              </c:pt>
              <c:pt idx="2">
                <c:v>Resto de Europa</c:v>
              </c:pt>
              <c:pt idx="3">
                <c:v>Canadá</c:v>
              </c:pt>
              <c:pt idx="4">
                <c:v>Méjico</c:v>
              </c:pt>
              <c:pt idx="5">
                <c:v>China</c:v>
              </c:pt>
              <c:pt idx="6">
                <c:v>Brasil</c:v>
              </c:pt>
              <c:pt idx="7">
                <c:v>Japón</c:v>
              </c:pt>
              <c:pt idx="8">
                <c:v>EEUU</c:v>
              </c:pt>
              <c:pt idx="9">
                <c:v>Italia</c:v>
              </c:pt>
              <c:pt idx="10">
                <c:v>Alemania</c:v>
              </c:pt>
              <c:pt idx="11">
                <c:v>Benelux (Bélgica, Holanda y Luxemburgo)</c:v>
              </c:pt>
              <c:pt idx="12">
                <c:v>Reino Unido</c:v>
              </c:pt>
              <c:pt idx="13">
                <c:v>Portugal</c:v>
              </c:pt>
              <c:pt idx="14">
                <c:v>Francia</c:v>
              </c:pt>
            </c:strLit>
          </c:cat>
          <c:val>
            <c:numLit>
              <c:formatCode>General</c:formatCode>
              <c:ptCount val="15"/>
              <c:pt idx="0">
                <c:v>5.0844738830172785E-2</c:v>
              </c:pt>
              <c:pt idx="1">
                <c:v>4.84529081048325E-2</c:v>
              </c:pt>
              <c:pt idx="2">
                <c:v>0.10505681169044685</c:v>
              </c:pt>
              <c:pt idx="3">
                <c:v>8.1416416683812217E-3</c:v>
              </c:pt>
              <c:pt idx="4">
                <c:v>9.1413083466514323E-3</c:v>
              </c:pt>
              <c:pt idx="5">
                <c:v>1.1558855136845176E-2</c:v>
              </c:pt>
              <c:pt idx="6">
                <c:v>1.717291884003385E-2</c:v>
              </c:pt>
              <c:pt idx="7">
                <c:v>3.0362893874226509E-2</c:v>
              </c:pt>
              <c:pt idx="8">
                <c:v>5.5756920210720609E-2</c:v>
              </c:pt>
              <c:pt idx="9">
                <c:v>6.1980060597804143E-2</c:v>
              </c:pt>
              <c:pt idx="10">
                <c:v>6.9456946470248151E-2</c:v>
              </c:pt>
              <c:pt idx="11">
                <c:v>6.9799710791300554E-2</c:v>
              </c:pt>
              <c:pt idx="12">
                <c:v>0.13083755485148268</c:v>
              </c:pt>
              <c:pt idx="13">
                <c:v>0.13530035876795066</c:v>
              </c:pt>
              <c:pt idx="14">
                <c:v>0.19613637181890289</c:v>
              </c:pt>
            </c:numLit>
          </c:val>
          <c:extLst>
            <c:ext xmlns:c16="http://schemas.microsoft.com/office/drawing/2014/chart" uri="{C3380CC4-5D6E-409C-BE32-E72D297353CC}">
              <c16:uniqueId val="{00000000-37A6-42D8-A69F-955BF38B9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307310296"/>
        <c:axId val="307310688"/>
      </c:barChart>
      <c:catAx>
        <c:axId val="307310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31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310688"/>
        <c:scaling>
          <c:orientation val="minMax"/>
        </c:scaling>
        <c:delete val="0"/>
        <c:axPos val="b"/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310296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Nivel de ingresos de los visitantes </a:t>
            </a:r>
          </a:p>
        </c:rich>
      </c:tx>
      <c:layout>
        <c:manualLayout>
          <c:xMode val="edge"/>
          <c:yMode val="edge"/>
          <c:x val="0.29471895558509731"/>
          <c:y val="1.85185630422151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439522998296419E-2"/>
          <c:y val="0.13333381558816401"/>
          <c:w val="0.92674616695059631"/>
          <c:h val="0.64074305824312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'DEMANDA ANUAL'!$A$142:$A$146</c:f>
              <c:strCache>
                <c:ptCount val="5"/>
                <c:pt idx="0">
                  <c:v>Menos de 12.000 euros</c:v>
                </c:pt>
                <c:pt idx="1">
                  <c:v>Entre 12.000  y 30.000 euros</c:v>
                </c:pt>
                <c:pt idx="2">
                  <c:v>Entre 30.000 y 54.000 euros</c:v>
                </c:pt>
                <c:pt idx="3">
                  <c:v>Más de 54.000 euros</c:v>
                </c:pt>
                <c:pt idx="4">
                  <c:v>Ns/Nc</c:v>
                </c:pt>
              </c:strCache>
            </c:strRef>
          </c:cat>
          <c:val>
            <c:numRef>
              <c:f>'DEMANDA ANUAL'!$B$142:$B$146</c:f>
              <c:numCache>
                <c:formatCode>0.0%</c:formatCode>
                <c:ptCount val="5"/>
                <c:pt idx="0">
                  <c:v>3.6999999999999998E-2</c:v>
                </c:pt>
                <c:pt idx="1">
                  <c:v>0.19800000000000001</c:v>
                </c:pt>
                <c:pt idx="2">
                  <c:v>0.17499999999999999</c:v>
                </c:pt>
                <c:pt idx="3">
                  <c:v>5.8000000000000003E-2</c:v>
                </c:pt>
                <c:pt idx="4">
                  <c:v>0.53200000000000003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D2-4CF8-89A9-1894EFDF7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6958544"/>
        <c:axId val="1"/>
      </c:barChart>
      <c:catAx>
        <c:axId val="62695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26958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4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Tipo de alojamiento utilizado</a:t>
            </a:r>
          </a:p>
        </c:rich>
      </c:tx>
      <c:layout>
        <c:manualLayout>
          <c:xMode val="edge"/>
          <c:yMode val="edge"/>
          <c:x val="0.21992504947576741"/>
          <c:y val="1.818199691330718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42071987229813"/>
          <c:y val="0.39636363636363636"/>
          <c:w val="0.55793323503863612"/>
          <c:h val="0.45090909090909093"/>
        </c:manualLayout>
      </c:layout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405-4368-96C3-92F8913C86A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405-4368-96C3-92F8913C86A0}"/>
              </c:ext>
            </c:extLst>
          </c:dPt>
          <c:dLbls>
            <c:dLbl>
              <c:idx val="0"/>
              <c:layout>
                <c:manualLayout>
                  <c:x val="1.900967809654746E-2"/>
                  <c:y val="3.00154449553372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05-4368-96C3-92F8913C86A0}"/>
                </c:ext>
              </c:extLst>
            </c:dLbl>
            <c:dLbl>
              <c:idx val="1"/>
              <c:layout>
                <c:manualLayout>
                  <c:x val="-1.1881048810342206E-2"/>
                  <c:y val="-2.501287079611437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5-4368-96C3-92F8913C86A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'DEMANDA ANUAL'!$A$295:$A$296</c:f>
              <c:strCache>
                <c:ptCount val="2"/>
                <c:pt idx="0">
                  <c:v>Alojamientos reglados</c:v>
                </c:pt>
                <c:pt idx="1">
                  <c:v>Alojamientos no reglados</c:v>
                </c:pt>
              </c:strCache>
            </c:strRef>
          </c:cat>
          <c:val>
            <c:numRef>
              <c:f>'DEMANDA ANUAL'!$B$295:$B$296</c:f>
              <c:numCache>
                <c:formatCode>0.0%</c:formatCode>
                <c:ptCount val="2"/>
                <c:pt idx="0">
                  <c:v>0.84399999999999997</c:v>
                </c:pt>
                <c:pt idx="1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05-4368-96C3-92F8913C8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VIAJEROS POR TIPO DE ALOJAMIENTO</a:t>
            </a:r>
          </a:p>
        </c:rich>
      </c:tx>
      <c:layout>
        <c:manualLayout>
          <c:xMode val="edge"/>
          <c:yMode val="edge"/>
          <c:x val="0.219966514337992"/>
          <c:y val="3.606557377049180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/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130-4A73-866D-3F83E2E8B64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30-4A73-866D-3F83E2E8B64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30-4A73-866D-3F83E2E8B64A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81726023368138234"/>
                  <c:y val="0.6885245901639344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0-4A73-866D-3F83E2E8B64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6.4297906583628425E-2"/>
                  <c:y val="0.3770491803278688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0-4A73-866D-3F83E2E8B64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4534727512174004"/>
                  <c:y val="0.2163934426229508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30-4A73-866D-3F83E2E8B64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3807195509457473"/>
                  <c:y val="0.6983606557377048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30-4A73-866D-3F83E2E8B64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6226777685427383"/>
                  <c:y val="0.6721311475409835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30-4A73-866D-3F83E2E8B64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8.6294558835922353E-2"/>
                  <c:y val="0.518032786885245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30-4A73-866D-3F83E2E8B64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1336736160797643"/>
                  <c:y val="0.3147540983606557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30-4A73-866D-3F83E2E8B64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7766526819160486"/>
                  <c:y val="0.1770491803278688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30-4A73-866D-3F83E2E8B64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4856233569019618"/>
                  <c:y val="0.1409836065573770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30-4A73-866D-3F83E2E8B64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ALOJ. HOTELEROS</c:v>
              </c:pt>
              <c:pt idx="1">
                <c:v>CAMPAMENTOS</c:v>
              </c:pt>
              <c:pt idx="2">
                <c:v>TURISMO RURAL</c:v>
              </c:pt>
            </c:strLit>
          </c:cat>
          <c:val>
            <c:numLit>
              <c:formatCode>General</c:formatCode>
              <c:ptCount val="3"/>
              <c:pt idx="0">
                <c:v>0.76927495091690801</c:v>
              </c:pt>
              <c:pt idx="1">
                <c:v>3.8971008529826781E-2</c:v>
              </c:pt>
              <c:pt idx="2">
                <c:v>0.19175404055326517</c:v>
              </c:pt>
            </c:numLit>
          </c:val>
          <c:extLst>
            <c:ext xmlns:c16="http://schemas.microsoft.com/office/drawing/2014/chart" uri="{C3380CC4-5D6E-409C-BE32-E72D297353CC}">
              <c16:uniqueId val="{0000000C-7130-4A73-866D-3F83E2E8B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Total pernoct.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BC6-4E19-9A02-80E32A1751B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BC6-4E19-9A02-80E32A1751B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BC6-4E19-9A02-80E32A1751B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BC6-4E19-9A02-80E32A1751B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BC6-4E19-9A02-80E32A1751B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BC6-4E19-9A02-80E32A1751B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BC6-4E19-9A02-80E32A1751B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BC6-4E19-9A02-80E32A1751BC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BC6-4E19-9A02-80E32A1751BC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6-4E19-9A02-80E32A1751BC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6-4E19-9A02-80E32A1751BC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6-4E19-9A02-80E32A1751BC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C6-4E19-9A02-80E32A1751BC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C6-4E19-9A02-80E32A1751BC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C6-4E19-9A02-80E32A1751BC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C6-4E19-9A02-80E32A1751BC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C6-4E19-9A02-80E32A1751BC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C6-4E19-9A02-80E32A1751B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35300</c:v>
              </c:pt>
              <c:pt idx="1">
                <c:v>79368</c:v>
              </c:pt>
              <c:pt idx="2">
                <c:v>88075</c:v>
              </c:pt>
              <c:pt idx="3">
                <c:v>29050</c:v>
              </c:pt>
              <c:pt idx="4">
                <c:v>113824</c:v>
              </c:pt>
              <c:pt idx="5">
                <c:v>42710</c:v>
              </c:pt>
              <c:pt idx="6">
                <c:v>24440</c:v>
              </c:pt>
              <c:pt idx="7">
                <c:v>77527</c:v>
              </c:pt>
              <c:pt idx="8">
                <c:v>26138</c:v>
              </c:pt>
            </c:numLit>
          </c:val>
          <c:extLst>
            <c:ext xmlns:c16="http://schemas.microsoft.com/office/drawing/2014/chart" uri="{C3380CC4-5D6E-409C-BE32-E72D297353CC}">
              <c16:uniqueId val="{00000012-BBC6-4E19-9A02-80E32A175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>
      <c:firstFooter>耀</c:firstFooter>
    </c:headerFooter>
    <c:pageMargins b="1" l="0.75" r="0.75" t="1" header="0" footer="0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15574</c:v>
              </c:pt>
              <c:pt idx="1">
                <c:v>18113</c:v>
              </c:pt>
              <c:pt idx="2">
                <c:v>21564</c:v>
              </c:pt>
              <c:pt idx="3">
                <c:v>36453</c:v>
              </c:pt>
              <c:pt idx="4">
                <c:v>30360</c:v>
              </c:pt>
              <c:pt idx="5">
                <c:v>30777</c:v>
              </c:pt>
              <c:pt idx="6">
                <c:v>37522</c:v>
              </c:pt>
              <c:pt idx="7">
                <c:v>59783</c:v>
              </c:pt>
              <c:pt idx="8">
                <c:v>34568</c:v>
              </c:pt>
              <c:pt idx="9">
                <c:v>33455</c:v>
              </c:pt>
              <c:pt idx="10">
                <c:v>21962</c:v>
              </c:pt>
              <c:pt idx="11">
                <c:v>22010</c:v>
              </c:pt>
            </c:numLit>
          </c:val>
          <c:extLst>
            <c:ext xmlns:c16="http://schemas.microsoft.com/office/drawing/2014/chart" uri="{C3380CC4-5D6E-409C-BE32-E72D297353CC}">
              <c16:uniqueId val="{00000000-A288-4B2D-843D-CF53C3482FF1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23477</c:v>
              </c:pt>
              <c:pt idx="1">
                <c:v>26684</c:v>
              </c:pt>
              <c:pt idx="2">
                <c:v>34571</c:v>
              </c:pt>
              <c:pt idx="3">
                <c:v>61219</c:v>
              </c:pt>
              <c:pt idx="4">
                <c:v>45618</c:v>
              </c:pt>
              <c:pt idx="5">
                <c:v>49233</c:v>
              </c:pt>
              <c:pt idx="6">
                <c:v>64602</c:v>
              </c:pt>
              <c:pt idx="7">
                <c:v>110158</c:v>
              </c:pt>
              <c:pt idx="8">
                <c:v>56563</c:v>
              </c:pt>
              <c:pt idx="9">
                <c:v>54005</c:v>
              </c:pt>
              <c:pt idx="10">
                <c:v>35307</c:v>
              </c:pt>
              <c:pt idx="11">
                <c:v>33495</c:v>
              </c:pt>
            </c:numLit>
          </c:val>
          <c:extLst>
            <c:ext xmlns:c16="http://schemas.microsoft.com/office/drawing/2014/chart" uri="{C3380CC4-5D6E-409C-BE32-E72D297353CC}">
              <c16:uniqueId val="{00000001-A288-4B2D-843D-CF53C3482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311864"/>
        <c:axId val="307312256"/>
      </c:barChart>
      <c:catAx>
        <c:axId val="307311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312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7312256"/>
        <c:scaling>
          <c:orientation val="minMax"/>
          <c:max val="1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311864"/>
        <c:crosses val="autoZero"/>
        <c:crossBetween val="between"/>
        <c:majorUnit val="2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0E9-4ACC-A771-6F0B2E862384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0E9-4ACC-A771-6F0B2E862384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0E9-4ACC-A771-6F0B2E862384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0E9-4ACC-A771-6F0B2E862384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0E9-4ACC-A771-6F0B2E862384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0E9-4ACC-A771-6F0B2E862384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0E9-4ACC-A771-6F0B2E862384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0E9-4ACC-A771-6F0B2E862384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0E9-4ACC-A771-6F0B2E862384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B0E9-4ACC-A771-6F0B2E862384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B0E9-4ACC-A771-6F0B2E862384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B0E9-4ACC-A771-6F0B2E862384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B0E9-4ACC-A771-6F0B2E862384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B0E9-4ACC-A771-6F0B2E862384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B0E9-4ACC-A771-6F0B2E862384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B0E9-4ACC-A771-6F0B2E862384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B0E9-4ACC-A771-6F0B2E862384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B0E9-4ACC-A771-6F0B2E862384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B0E9-4ACC-A771-6F0B2E862384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B0E9-4ACC-A771-6F0B2E862384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B0E9-4ACC-A771-6F0B2E862384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B0E9-4ACC-A771-6F0B2E862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313040"/>
        <c:axId val="307313432"/>
      </c:barChart>
      <c:catAx>
        <c:axId val="30731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313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313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313040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3090-4E4E-85D0-67173BBD8FDF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01-3090-4E4E-85D0-67173BBD8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143824"/>
        <c:axId val="308144216"/>
      </c:barChart>
      <c:catAx>
        <c:axId val="30814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144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1442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143824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9985-4363-83AA-3C48B5867347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452021</c:v>
              </c:pt>
              <c:pt idx="1">
                <c:v>394144</c:v>
              </c:pt>
              <c:pt idx="2">
                <c:v>57877</c:v>
              </c:pt>
            </c:numLit>
          </c:val>
          <c:extLst>
            <c:ext xmlns:c16="http://schemas.microsoft.com/office/drawing/2014/chart" uri="{C3380CC4-5D6E-409C-BE32-E72D297353CC}">
              <c16:uniqueId val="{00000001-9985-4363-83AA-3C48B5867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145000"/>
        <c:axId val="308145392"/>
      </c:barChart>
      <c:catAx>
        <c:axId val="308145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14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145392"/>
        <c:scaling>
          <c:orientation val="minMax"/>
          <c:max val="10000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145000"/>
        <c:crosses val="autoZero"/>
        <c:crossBetween val="between"/>
        <c:majorUnit val="10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EA9A-47ED-8E24-2A4549C4A18C}"/>
            </c:ext>
          </c:extLst>
        </c:ser>
        <c:ser>
          <c:idx val="1"/>
          <c:order val="1"/>
          <c:tx>
            <c:v>FEBRERO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524212</c:v>
              </c:pt>
              <c:pt idx="1">
                <c:v>464898</c:v>
              </c:pt>
              <c:pt idx="2">
                <c:v>59314</c:v>
              </c:pt>
            </c:numLit>
          </c:val>
          <c:extLst>
            <c:ext xmlns:c16="http://schemas.microsoft.com/office/drawing/2014/chart" uri="{C3380CC4-5D6E-409C-BE32-E72D297353CC}">
              <c16:uniqueId val="{00000001-EA9A-47ED-8E24-2A4549C4A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146176"/>
        <c:axId val="308146568"/>
      </c:barChart>
      <c:catAx>
        <c:axId val="30814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146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146568"/>
        <c:scaling>
          <c:orientation val="minMax"/>
          <c:max val="1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146176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16A6-4C77-8561-EC50E36487BA}"/>
            </c:ext>
          </c:extLst>
        </c:ser>
        <c:ser>
          <c:idx val="1"/>
          <c:order val="1"/>
          <c:tx>
            <c:v>FEBRERO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325379</c:v>
              </c:pt>
              <c:pt idx="1">
                <c:v>289393</c:v>
              </c:pt>
              <c:pt idx="2">
                <c:v>35986</c:v>
              </c:pt>
            </c:numLit>
          </c:val>
          <c:extLst>
            <c:ext xmlns:c16="http://schemas.microsoft.com/office/drawing/2014/chart" uri="{C3380CC4-5D6E-409C-BE32-E72D297353CC}">
              <c16:uniqueId val="{00000001-16A6-4C77-8561-EC50E3648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147352"/>
        <c:axId val="308351672"/>
      </c:barChart>
      <c:catAx>
        <c:axId val="308147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351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3516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147352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994-40C3-B45A-B8652A53B4C0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994-40C3-B45A-B8652A53B4C0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994-40C3-B45A-B8652A53B4C0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994-40C3-B45A-B8652A53B4C0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994-40C3-B45A-B8652A53B4C0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994-40C3-B45A-B8652A53B4C0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994-40C3-B45A-B8652A53B4C0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994-40C3-B45A-B8652A53B4C0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994-40C3-B45A-B8652A53B4C0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3994-40C3-B45A-B8652A53B4C0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3994-40C3-B45A-B8652A53B4C0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3994-40C3-B45A-B8652A53B4C0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3994-40C3-B45A-B8652A53B4C0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3994-40C3-B45A-B8652A53B4C0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3994-40C3-B45A-B8652A53B4C0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3994-40C3-B45A-B8652A53B4C0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3994-40C3-B45A-B8652A53B4C0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3994-40C3-B45A-B8652A53B4C0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3994-40C3-B45A-B8652A53B4C0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3994-40C3-B45A-B8652A53B4C0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3994-40C3-B45A-B8652A53B4C0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3994-40C3-B45A-B8652A53B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352456"/>
        <c:axId val="308352848"/>
      </c:barChart>
      <c:catAx>
        <c:axId val="308352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352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352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352456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7B2B-465A-B392-EE994509B173}"/>
            </c:ext>
          </c:extLst>
        </c:ser>
        <c:ser>
          <c:idx val="1"/>
          <c:order val="1"/>
          <c:tx>
            <c:v>MARZO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407436</c:v>
              </c:pt>
              <c:pt idx="1">
                <c:v>353895</c:v>
              </c:pt>
              <c:pt idx="2">
                <c:v>53541</c:v>
              </c:pt>
            </c:numLit>
          </c:val>
          <c:extLst>
            <c:ext xmlns:c16="http://schemas.microsoft.com/office/drawing/2014/chart" uri="{C3380CC4-5D6E-409C-BE32-E72D297353CC}">
              <c16:uniqueId val="{00000001-7B2B-465A-B392-EE994509B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353632"/>
        <c:axId val="308354024"/>
      </c:barChart>
      <c:catAx>
        <c:axId val="30835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354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354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353632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861D-4748-B59D-0F2D3A8DB8D6}"/>
            </c:ext>
          </c:extLst>
        </c:ser>
        <c:ser>
          <c:idx val="1"/>
          <c:order val="1"/>
          <c:tx>
            <c:v>MARZO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676323</c:v>
              </c:pt>
              <c:pt idx="1">
                <c:v>594001</c:v>
              </c:pt>
              <c:pt idx="2">
                <c:v>82322</c:v>
              </c:pt>
            </c:numLit>
          </c:val>
          <c:extLst>
            <c:ext xmlns:c16="http://schemas.microsoft.com/office/drawing/2014/chart" uri="{C3380CC4-5D6E-409C-BE32-E72D297353CC}">
              <c16:uniqueId val="{00000001-861D-4748-B59D-0F2D3A8DB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354808"/>
        <c:axId val="308355200"/>
      </c:barChart>
      <c:catAx>
        <c:axId val="308354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35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355200"/>
        <c:scaling>
          <c:orientation val="minMax"/>
          <c:max val="1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354808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0EB-42F8-9644-4F72C6C556D5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EB-42F8-9644-4F72C6C556D5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EB-42F8-9644-4F72C6C556D5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EB-42F8-9644-4F72C6C556D5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0EB-42F8-9644-4F72C6C556D5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0EB-42F8-9644-4F72C6C556D5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0EB-42F8-9644-4F72C6C556D5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0EB-42F8-9644-4F72C6C556D5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0EB-42F8-9644-4F72C6C556D5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10EB-42F8-9644-4F72C6C556D5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10EB-42F8-9644-4F72C6C556D5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10EB-42F8-9644-4F72C6C556D5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10EB-42F8-9644-4F72C6C556D5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10EB-42F8-9644-4F72C6C556D5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10EB-42F8-9644-4F72C6C556D5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10EB-42F8-9644-4F72C6C556D5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10EB-42F8-9644-4F72C6C556D5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10EB-42F8-9644-4F72C6C556D5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10EB-42F8-9644-4F72C6C556D5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10EB-42F8-9644-4F72C6C556D5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10EB-42F8-9644-4F72C6C556D5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10EB-42F8-9644-4F72C6C55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776624"/>
        <c:axId val="307777016"/>
      </c:barChart>
      <c:catAx>
        <c:axId val="30777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777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777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776624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Total viajeros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8DD-4022-9512-BB10947E29D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8DD-4022-9512-BB10947E29D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8DD-4022-9512-BB10947E29D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8DD-4022-9512-BB10947E29D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8DD-4022-9512-BB10947E29D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8DD-4022-9512-BB10947E29D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8DD-4022-9512-BB10947E29D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8DD-4022-9512-BB10947E29D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8DD-4022-9512-BB10947E29D3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D-4022-9512-BB10947E29D3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D-4022-9512-BB10947E29D3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D-4022-9512-BB10947E29D3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D-4022-9512-BB10947E29D3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DD-4022-9512-BB10947E29D3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DD-4022-9512-BB10947E29D3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DD-4022-9512-BB10947E29D3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DD-4022-9512-BB10947E29D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13071</c:v>
              </c:pt>
              <c:pt idx="1">
                <c:v>7614</c:v>
              </c:pt>
              <c:pt idx="2">
                <c:v>7938</c:v>
              </c:pt>
              <c:pt idx="3">
                <c:v>3753</c:v>
              </c:pt>
              <c:pt idx="4">
                <c:v>7646</c:v>
              </c:pt>
              <c:pt idx="5">
                <c:v>10102</c:v>
              </c:pt>
              <c:pt idx="6">
                <c:v>5449</c:v>
              </c:pt>
              <c:pt idx="7">
                <c:v>4091</c:v>
              </c:pt>
              <c:pt idx="8">
                <c:v>4040</c:v>
              </c:pt>
            </c:numLit>
          </c:val>
          <c:extLst>
            <c:ext xmlns:c16="http://schemas.microsoft.com/office/drawing/2014/chart" uri="{C3380CC4-5D6E-409C-BE32-E72D297353CC}">
              <c16:uniqueId val="{00000012-48DD-4022-9512-BB10947E2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>
      <c:firstFooter>䐀</c:firstFooter>
    </c:headerFooter>
    <c:pageMargins b="1" l="0.75" r="0.75" t="1" header="0" footer="0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5587-486B-A80B-6B304EB31497}"/>
            </c:ext>
          </c:extLst>
        </c:ser>
        <c:ser>
          <c:idx val="1"/>
          <c:order val="1"/>
          <c:tx>
            <c:v>ABRIL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568837</c:v>
              </c:pt>
              <c:pt idx="1">
                <c:v>472272</c:v>
              </c:pt>
              <c:pt idx="2">
                <c:v>96565</c:v>
              </c:pt>
            </c:numLit>
          </c:val>
          <c:extLst>
            <c:ext xmlns:c16="http://schemas.microsoft.com/office/drawing/2014/chart" uri="{C3380CC4-5D6E-409C-BE32-E72D297353CC}">
              <c16:uniqueId val="{00000001-5587-486B-A80B-6B304EB31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777800"/>
        <c:axId val="307778192"/>
      </c:barChart>
      <c:catAx>
        <c:axId val="307777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777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778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7777800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3395-489A-9029-62AC4891D0D5}"/>
            </c:ext>
          </c:extLst>
        </c:ser>
        <c:ser>
          <c:idx val="1"/>
          <c:order val="1"/>
          <c:tx>
            <c:v>ABRIL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969416</c:v>
              </c:pt>
              <c:pt idx="1">
                <c:v>831203</c:v>
              </c:pt>
              <c:pt idx="2">
                <c:v>138213</c:v>
              </c:pt>
            </c:numLit>
          </c:val>
          <c:extLst>
            <c:ext xmlns:c16="http://schemas.microsoft.com/office/drawing/2014/chart" uri="{C3380CC4-5D6E-409C-BE32-E72D297353CC}">
              <c16:uniqueId val="{00000001-3395-489A-9029-62AC4891D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778976"/>
        <c:axId val="307779368"/>
      </c:barChart>
      <c:catAx>
        <c:axId val="30777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7779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779368"/>
        <c:scaling>
          <c:orientation val="minMax"/>
          <c:max val="11000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7778976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404-4B6D-8637-5295EA0B9699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404-4B6D-8637-5295EA0B9699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404-4B6D-8637-5295EA0B9699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404-4B6D-8637-5295EA0B9699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404-4B6D-8637-5295EA0B9699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404-4B6D-8637-5295EA0B9699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404-4B6D-8637-5295EA0B9699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404-4B6D-8637-5295EA0B9699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404-4B6D-8637-5295EA0B9699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1404-4B6D-8637-5295EA0B9699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1404-4B6D-8637-5295EA0B9699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1404-4B6D-8637-5295EA0B9699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1404-4B6D-8637-5295EA0B9699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1404-4B6D-8637-5295EA0B9699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1404-4B6D-8637-5295EA0B9699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1404-4B6D-8637-5295EA0B9699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1404-4B6D-8637-5295EA0B9699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1404-4B6D-8637-5295EA0B9699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1404-4B6D-8637-5295EA0B9699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1404-4B6D-8637-5295EA0B9699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1404-4B6D-8637-5295EA0B9699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1404-4B6D-8637-5295EA0B9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968760"/>
        <c:axId val="307969152"/>
      </c:barChart>
      <c:catAx>
        <c:axId val="307968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969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969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968760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17D9-420D-8A37-F22EC90F4B9D}"/>
            </c:ext>
          </c:extLst>
        </c:ser>
        <c:ser>
          <c:idx val="1"/>
          <c:order val="1"/>
          <c:tx>
            <c:v>MAYO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553088</c:v>
              </c:pt>
              <c:pt idx="1">
                <c:v>420974</c:v>
              </c:pt>
              <c:pt idx="2">
                <c:v>132114</c:v>
              </c:pt>
            </c:numLit>
          </c:val>
          <c:extLst>
            <c:ext xmlns:c16="http://schemas.microsoft.com/office/drawing/2014/chart" uri="{C3380CC4-5D6E-409C-BE32-E72D297353CC}">
              <c16:uniqueId val="{00000001-17D9-420D-8A37-F22EC90F4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969936"/>
        <c:axId val="307970328"/>
      </c:barChart>
      <c:catAx>
        <c:axId val="30796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7970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970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7969936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423D-4D65-81F6-4AF5A2EC3627}"/>
            </c:ext>
          </c:extLst>
        </c:ser>
        <c:ser>
          <c:idx val="1"/>
          <c:order val="1"/>
          <c:tx>
            <c:v>MAYO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916206</c:v>
              </c:pt>
              <c:pt idx="1">
                <c:v>725449</c:v>
              </c:pt>
              <c:pt idx="2">
                <c:v>190757</c:v>
              </c:pt>
            </c:numLit>
          </c:val>
          <c:extLst>
            <c:ext xmlns:c16="http://schemas.microsoft.com/office/drawing/2014/chart" uri="{C3380CC4-5D6E-409C-BE32-E72D297353CC}">
              <c16:uniqueId val="{00000001-423D-4D65-81F6-4AF5A2EC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971112"/>
        <c:axId val="307971504"/>
      </c:barChart>
      <c:catAx>
        <c:axId val="307971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7971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971504"/>
        <c:scaling>
          <c:orientation val="minMax"/>
          <c:max val="10000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7971112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C7F-4B88-B5C7-101CF04B0D11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C7F-4B88-B5C7-101CF04B0D11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C7F-4B88-B5C7-101CF04B0D11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C7F-4B88-B5C7-101CF04B0D11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C7F-4B88-B5C7-101CF04B0D11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C7F-4B88-B5C7-101CF04B0D11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C7F-4B88-B5C7-101CF04B0D11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C7F-4B88-B5C7-101CF04B0D11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C7F-4B88-B5C7-101CF04B0D11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1C7F-4B88-B5C7-101CF04B0D11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1C7F-4B88-B5C7-101CF04B0D11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1C7F-4B88-B5C7-101CF04B0D11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1C7F-4B88-B5C7-101CF04B0D11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1C7F-4B88-B5C7-101CF04B0D11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1C7F-4B88-B5C7-101CF04B0D11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1C7F-4B88-B5C7-101CF04B0D11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1C7F-4B88-B5C7-101CF04B0D11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1C7F-4B88-B5C7-101CF04B0D11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1C7F-4B88-B5C7-101CF04B0D11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1C7F-4B88-B5C7-101CF04B0D11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1C7F-4B88-B5C7-101CF04B0D11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1C7F-4B88-B5C7-101CF04B0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972288"/>
        <c:axId val="308633240"/>
      </c:barChart>
      <c:catAx>
        <c:axId val="30797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633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6332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7972288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DE7C-442E-9C85-B8A41172F2C8}"/>
            </c:ext>
          </c:extLst>
        </c:ser>
        <c:ser>
          <c:idx val="1"/>
          <c:order val="1"/>
          <c:tx>
            <c:v>JUNIO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557255</c:v>
              </c:pt>
              <c:pt idx="1">
                <c:v>431324</c:v>
              </c:pt>
              <c:pt idx="2">
                <c:v>125931</c:v>
              </c:pt>
            </c:numLit>
          </c:val>
          <c:extLst>
            <c:ext xmlns:c16="http://schemas.microsoft.com/office/drawing/2014/chart" uri="{C3380CC4-5D6E-409C-BE32-E72D297353CC}">
              <c16:uniqueId val="{00000001-DE7C-442E-9C85-B8A41172F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634024"/>
        <c:axId val="308634416"/>
      </c:barChart>
      <c:catAx>
        <c:axId val="308634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863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6344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8634024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F726-401C-8185-7BC1BD8BB146}"/>
            </c:ext>
          </c:extLst>
        </c:ser>
        <c:ser>
          <c:idx val="1"/>
          <c:order val="1"/>
          <c:tx>
            <c:v>JUNIO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902900</c:v>
              </c:pt>
              <c:pt idx="1">
                <c:v>717766</c:v>
              </c:pt>
              <c:pt idx="2">
                <c:v>185134</c:v>
              </c:pt>
            </c:numLit>
          </c:val>
          <c:extLst>
            <c:ext xmlns:c16="http://schemas.microsoft.com/office/drawing/2014/chart" uri="{C3380CC4-5D6E-409C-BE32-E72D297353CC}">
              <c16:uniqueId val="{00000001-F726-401C-8185-7BC1BD8BB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635200"/>
        <c:axId val="308635592"/>
      </c:barChart>
      <c:catAx>
        <c:axId val="30863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8635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635592"/>
        <c:scaling>
          <c:orientation val="minMax"/>
          <c:max val="1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8635200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A79-4BF7-AA74-E55D6E6C13BD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A79-4BF7-AA74-E55D6E6C13BD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A79-4BF7-AA74-E55D6E6C13BD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A79-4BF7-AA74-E55D6E6C13BD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A79-4BF7-AA74-E55D6E6C13BD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A79-4BF7-AA74-E55D6E6C13BD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A79-4BF7-AA74-E55D6E6C13BD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A79-4BF7-AA74-E55D6E6C13BD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A79-4BF7-AA74-E55D6E6C13BD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FA79-4BF7-AA74-E55D6E6C13BD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FA79-4BF7-AA74-E55D6E6C13BD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FA79-4BF7-AA74-E55D6E6C13BD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FA79-4BF7-AA74-E55D6E6C13BD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FA79-4BF7-AA74-E55D6E6C13BD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FA79-4BF7-AA74-E55D6E6C13BD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FA79-4BF7-AA74-E55D6E6C13BD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FA79-4BF7-AA74-E55D6E6C13BD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FA79-4BF7-AA74-E55D6E6C13BD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FA79-4BF7-AA74-E55D6E6C13BD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FA79-4BF7-AA74-E55D6E6C13BD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FA79-4BF7-AA74-E55D6E6C13BD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FA79-4BF7-AA74-E55D6E6C1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636376"/>
        <c:axId val="308636768"/>
      </c:barChart>
      <c:catAx>
        <c:axId val="308636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636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6367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636376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D88-4CB1-BC17-AA7101E2D26A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88-4CB1-BC17-AA7101E2D26A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88-4CB1-BC17-AA7101E2D26A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88-4CB1-BC17-AA7101E2D26A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D88-4CB1-BC17-AA7101E2D26A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D88-4CB1-BC17-AA7101E2D26A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D88-4CB1-BC17-AA7101E2D26A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D88-4CB1-BC17-AA7101E2D26A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D88-4CB1-BC17-AA7101E2D26A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AD88-4CB1-BC17-AA7101E2D26A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AD88-4CB1-BC17-AA7101E2D26A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AD88-4CB1-BC17-AA7101E2D26A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AD88-4CB1-BC17-AA7101E2D26A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AD88-4CB1-BC17-AA7101E2D26A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AD88-4CB1-BC17-AA7101E2D26A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AD88-4CB1-BC17-AA7101E2D26A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AD88-4CB1-BC17-AA7101E2D26A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AD88-4CB1-BC17-AA7101E2D26A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AD88-4CB1-BC17-AA7101E2D26A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AD88-4CB1-BC17-AA7101E2D26A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AD88-4CB1-BC17-AA7101E2D26A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AD88-4CB1-BC17-AA7101E2D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637552"/>
        <c:axId val="308637944"/>
      </c:barChart>
      <c:catAx>
        <c:axId val="30863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637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637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637552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DISTRIBUCIÓN PROVINCIAL DEL Nº DE 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Total pernoct.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65F-49E3-A062-9781998F281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65F-49E3-A062-9781998F281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65F-49E3-A062-9781998F281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65F-49E3-A062-9781998F281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65F-49E3-A062-9781998F281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65F-49E3-A062-9781998F281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65F-49E3-A062-9781998F281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65F-49E3-A062-9781998F281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65F-49E3-A062-9781998F2811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5F-49E3-A062-9781998F2811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F-49E3-A062-9781998F2811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5F-49E3-A062-9781998F2811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5F-49E3-A062-9781998F2811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5F-49E3-A062-9781998F2811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5F-49E3-A062-9781998F2811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5F-49E3-A062-9781998F2811}"/>
                </c:ext>
              </c:extLst>
            </c:dLbl>
            <c:dLbl>
              <c:idx val="7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5F-49E3-A062-9781998F2811}"/>
                </c:ext>
              </c:extLst>
            </c:dLbl>
            <c:dLbl>
              <c:idx val="8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5F-49E3-A062-9781998F281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23689</c:v>
              </c:pt>
              <c:pt idx="1">
                <c:v>13243</c:v>
              </c:pt>
              <c:pt idx="2">
                <c:v>15452</c:v>
              </c:pt>
              <c:pt idx="3">
                <c:v>7801</c:v>
              </c:pt>
              <c:pt idx="4">
                <c:v>15163</c:v>
              </c:pt>
              <c:pt idx="5">
                <c:v>17153</c:v>
              </c:pt>
              <c:pt idx="6">
                <c:v>10412</c:v>
              </c:pt>
              <c:pt idx="7">
                <c:v>6371</c:v>
              </c:pt>
              <c:pt idx="8">
                <c:v>6742</c:v>
              </c:pt>
            </c:numLit>
          </c:val>
          <c:extLst>
            <c:ext xmlns:c16="http://schemas.microsoft.com/office/drawing/2014/chart" uri="{C3380CC4-5D6E-409C-BE32-E72D297353CC}">
              <c16:uniqueId val="{00000012-665F-49E3-A062-9781998F2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>
      <c:firstFooter>㐀</c:firstFooter>
    </c:headerFooter>
    <c:pageMargins b="1" l="0.75" r="0.75" t="1" header="0" footer="0"/>
    <c:pageSetup paperSize="9" orientation="landscape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8E9-47B1-B19C-A34508C24FD1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8E9-47B1-B19C-A34508C24FD1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8E9-47B1-B19C-A34508C24FD1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8E9-47B1-B19C-A34508C24FD1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8E9-47B1-B19C-A34508C24FD1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8E9-47B1-B19C-A34508C24FD1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8E9-47B1-B19C-A34508C24FD1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8E9-47B1-B19C-A34508C24FD1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8E9-47B1-B19C-A34508C24FD1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F8E9-47B1-B19C-A34508C24FD1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F8E9-47B1-B19C-A34508C24FD1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F8E9-47B1-B19C-A34508C24FD1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F8E9-47B1-B19C-A34508C24FD1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F8E9-47B1-B19C-A34508C24FD1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F8E9-47B1-B19C-A34508C24FD1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F8E9-47B1-B19C-A34508C24FD1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F8E9-47B1-B19C-A34508C24FD1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F8E9-47B1-B19C-A34508C24FD1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F8E9-47B1-B19C-A34508C24FD1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F8E9-47B1-B19C-A34508C24FD1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F8E9-47B1-B19C-A34508C24FD1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F8E9-47B1-B19C-A34508C24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639120"/>
        <c:axId val="308639512"/>
      </c:barChart>
      <c:catAx>
        <c:axId val="30863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639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639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639120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52B-4705-92F3-F619EABA3633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2B-4705-92F3-F619EABA3633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2B-4705-92F3-F619EABA3633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2B-4705-92F3-F619EABA3633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52B-4705-92F3-F619EABA3633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52B-4705-92F3-F619EABA3633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52B-4705-92F3-F619EABA3633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52B-4705-92F3-F619EABA3633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52B-4705-92F3-F619EABA3633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D52B-4705-92F3-F619EABA3633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D52B-4705-92F3-F619EABA3633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D52B-4705-92F3-F619EABA3633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D52B-4705-92F3-F619EABA3633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D52B-4705-92F3-F619EABA3633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D52B-4705-92F3-F619EABA3633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D52B-4705-92F3-F619EABA3633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D52B-4705-92F3-F619EABA3633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D52B-4705-92F3-F619EABA3633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D52B-4705-92F3-F619EABA3633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D52B-4705-92F3-F619EABA3633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D52B-4705-92F3-F619EABA3633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D52B-4705-92F3-F619EABA3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639904"/>
        <c:axId val="308640296"/>
      </c:barChart>
      <c:catAx>
        <c:axId val="30863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640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640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8639904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F86-4C0A-BB30-7D20C364E125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F86-4C0A-BB30-7D20C364E125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F86-4C0A-BB30-7D20C364E125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F86-4C0A-BB30-7D20C364E125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86-4C0A-BB30-7D20C364E125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F86-4C0A-BB30-7D20C364E125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F86-4C0A-BB30-7D20C364E125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F86-4C0A-BB30-7D20C364E125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F86-4C0A-BB30-7D20C364E125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8F86-4C0A-BB30-7D20C364E125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8F86-4C0A-BB30-7D20C364E125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8F86-4C0A-BB30-7D20C364E125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8F86-4C0A-BB30-7D20C364E125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8F86-4C0A-BB30-7D20C364E125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8F86-4C0A-BB30-7D20C364E125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8F86-4C0A-BB30-7D20C364E125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8F86-4C0A-BB30-7D20C364E125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8F86-4C0A-BB30-7D20C364E125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8F86-4C0A-BB30-7D20C364E125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8F86-4C0A-BB30-7D20C364E125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8F86-4C0A-BB30-7D20C364E125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8F86-4C0A-BB30-7D20C364E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458592"/>
        <c:axId val="309458984"/>
      </c:barChart>
      <c:catAx>
        <c:axId val="30945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9458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458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9458592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1D3-4AF8-90FA-594913621429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1D3-4AF8-90FA-594913621429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1D3-4AF8-90FA-594913621429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1D3-4AF8-90FA-594913621429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1D3-4AF8-90FA-594913621429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1D3-4AF8-90FA-594913621429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1D3-4AF8-90FA-594913621429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1D3-4AF8-90FA-594913621429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1D3-4AF8-90FA-594913621429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12-51D3-4AF8-90FA-594913621429}"/>
            </c:ext>
          </c:extLst>
        </c:ser>
        <c:ser>
          <c:idx val="1"/>
          <c:order val="1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13-51D3-4AF8-90FA-594913621429}"/>
            </c:ext>
          </c:extLst>
        </c:ser>
        <c:ser>
          <c:idx val="0"/>
          <c:order val="2"/>
          <c:tx>
            <c:v>MEDIA ANUAL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5-51D3-4AF8-90FA-594913621429}"/>
              </c:ext>
            </c:extLst>
          </c:dPt>
          <c:dPt>
            <c:idx val="1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7-51D3-4AF8-90FA-594913621429}"/>
              </c:ext>
            </c:extLst>
          </c:dPt>
          <c:dPt>
            <c:idx val="2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51D3-4AF8-90FA-594913621429}"/>
              </c:ext>
            </c:extLst>
          </c:dPt>
          <c:dPt>
            <c:idx val="3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B-51D3-4AF8-90FA-594913621429}"/>
              </c:ext>
            </c:extLst>
          </c:dPt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D-51D3-4AF8-90FA-594913621429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F-51D3-4AF8-90FA-594913621429}"/>
              </c:ext>
            </c:extLst>
          </c:dPt>
          <c:dPt>
            <c:idx val="6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1-51D3-4AF8-90FA-594913621429}"/>
              </c:ext>
            </c:extLst>
          </c:dPt>
          <c:dPt>
            <c:idx val="7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3-51D3-4AF8-90FA-594913621429}"/>
              </c:ext>
            </c:extLst>
          </c:dPt>
          <c:dPt>
            <c:idx val="8"/>
            <c:invertIfNegative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5-51D3-4AF8-90FA-594913621429}"/>
              </c:ext>
            </c:extLst>
          </c:dPt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26-51D3-4AF8-90FA-594913621429}"/>
            </c:ext>
          </c:extLst>
        </c:ser>
        <c:ser>
          <c:idx val="1"/>
          <c:order val="3"/>
          <c:tx>
            <c:v>ENERO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266086</c:v>
              </c:pt>
              <c:pt idx="1">
                <c:v>232951</c:v>
              </c:pt>
              <c:pt idx="2">
                <c:v>33135</c:v>
              </c:pt>
            </c:numLit>
          </c:val>
          <c:extLst>
            <c:ext xmlns:c16="http://schemas.microsoft.com/office/drawing/2014/chart" uri="{C3380CC4-5D6E-409C-BE32-E72D297353CC}">
              <c16:uniqueId val="{00000027-51D3-4AF8-90FA-594913621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459768"/>
        <c:axId val="309460160"/>
      </c:barChart>
      <c:catAx>
        <c:axId val="309459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946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4601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09459768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1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AD60-453F-8343-C04A77347F8D}"/>
            </c:ext>
          </c:extLst>
        </c:ser>
        <c:ser>
          <c:idx val="1"/>
          <c:order val="1"/>
          <c:tx>
            <c:v>JULIO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625879</c:v>
              </c:pt>
              <c:pt idx="1">
                <c:v>498719</c:v>
              </c:pt>
              <c:pt idx="2">
                <c:v>127160</c:v>
              </c:pt>
            </c:numLit>
          </c:val>
          <c:extLst>
            <c:ext xmlns:c16="http://schemas.microsoft.com/office/drawing/2014/chart" uri="{C3380CC4-5D6E-409C-BE32-E72D297353CC}">
              <c16:uniqueId val="{00000001-AD60-453F-8343-C04A77347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460944"/>
        <c:axId val="309461336"/>
      </c:barChart>
      <c:catAx>
        <c:axId val="30946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9461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461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9460944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51D2-41C7-B464-06C62CC4DE21}"/>
            </c:ext>
          </c:extLst>
        </c:ser>
        <c:ser>
          <c:idx val="1"/>
          <c:order val="1"/>
          <c:tx>
            <c:v>JULIO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1080472</c:v>
              </c:pt>
              <c:pt idx="1">
                <c:v>880260</c:v>
              </c:pt>
              <c:pt idx="2">
                <c:v>200212</c:v>
              </c:pt>
            </c:numLit>
          </c:val>
          <c:extLst>
            <c:ext xmlns:c16="http://schemas.microsoft.com/office/drawing/2014/chart" uri="{C3380CC4-5D6E-409C-BE32-E72D297353CC}">
              <c16:uniqueId val="{00000001-51D2-41C7-B464-06C62CC4D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462120"/>
        <c:axId val="309462512"/>
      </c:barChart>
      <c:catAx>
        <c:axId val="309462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9462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462512"/>
        <c:scaling>
          <c:orientation val="minMax"/>
          <c:max val="1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9462120"/>
        <c:crosses val="autoZero"/>
        <c:crossBetween val="between"/>
        <c:majorUnit val="2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D7E2-45E8-BDEA-C1C11A7B2B51}"/>
            </c:ext>
          </c:extLst>
        </c:ser>
        <c:ser>
          <c:idx val="1"/>
          <c:order val="1"/>
          <c:tx>
            <c:v>AGOSTO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849014</c:v>
              </c:pt>
              <c:pt idx="1">
                <c:v>661345</c:v>
              </c:pt>
              <c:pt idx="2">
                <c:v>187669</c:v>
              </c:pt>
            </c:numLit>
          </c:val>
          <c:extLst>
            <c:ext xmlns:c16="http://schemas.microsoft.com/office/drawing/2014/chart" uri="{C3380CC4-5D6E-409C-BE32-E72D297353CC}">
              <c16:uniqueId val="{00000001-D7E2-45E8-BDEA-C1C11A7B2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463296"/>
        <c:axId val="309463688"/>
      </c:barChart>
      <c:catAx>
        <c:axId val="3094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9463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4636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9463296"/>
        <c:crosses val="autoZero"/>
        <c:crossBetween val="between"/>
        <c:majorUnit val="2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BBF2-4310-A5E1-9A4B89F1D945}"/>
            </c:ext>
          </c:extLst>
        </c:ser>
        <c:ser>
          <c:idx val="1"/>
          <c:order val="1"/>
          <c:tx>
            <c:v>AGOSTO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1623216</c:v>
              </c:pt>
              <c:pt idx="1">
                <c:v>1332840</c:v>
              </c:pt>
              <c:pt idx="2">
                <c:v>290376</c:v>
              </c:pt>
            </c:numLit>
          </c:val>
          <c:extLst>
            <c:ext xmlns:c16="http://schemas.microsoft.com/office/drawing/2014/chart" uri="{C3380CC4-5D6E-409C-BE32-E72D297353CC}">
              <c16:uniqueId val="{00000001-BBF2-4310-A5E1-9A4B89F1D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464472"/>
        <c:axId val="309464864"/>
      </c:barChart>
      <c:catAx>
        <c:axId val="309464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9464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464864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9464472"/>
        <c:crosses val="autoZero"/>
        <c:crossBetween val="between"/>
        <c:majorUnit val="3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2278-4EF6-B5DF-37A2276688F5}"/>
            </c:ext>
          </c:extLst>
        </c:ser>
        <c:ser>
          <c:idx val="1"/>
          <c:order val="1"/>
          <c:tx>
            <c:v>SEPTIEMBRE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599911</c:v>
              </c:pt>
              <c:pt idx="1">
                <c:v>469455</c:v>
              </c:pt>
              <c:pt idx="2">
                <c:v>130456</c:v>
              </c:pt>
            </c:numLit>
          </c:val>
          <c:extLst>
            <c:ext xmlns:c16="http://schemas.microsoft.com/office/drawing/2014/chart" uri="{C3380CC4-5D6E-409C-BE32-E72D297353CC}">
              <c16:uniqueId val="{00000001-2278-4EF6-B5DF-37A22766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465648"/>
        <c:axId val="309466040"/>
      </c:barChart>
      <c:catAx>
        <c:axId val="30946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9466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4660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09465648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E61C-402A-A819-D840CFD5278A}"/>
            </c:ext>
          </c:extLst>
        </c:ser>
        <c:ser>
          <c:idx val="1"/>
          <c:order val="1"/>
          <c:tx>
            <c:v>SEPTIEMBRE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983912</c:v>
              </c:pt>
              <c:pt idx="1">
                <c:v>787482</c:v>
              </c:pt>
              <c:pt idx="2">
                <c:v>196430</c:v>
              </c:pt>
            </c:numLit>
          </c:val>
          <c:extLst>
            <c:ext xmlns:c16="http://schemas.microsoft.com/office/drawing/2014/chart" uri="{C3380CC4-5D6E-409C-BE32-E72D297353CC}">
              <c16:uniqueId val="{00000001-E61C-402A-A819-D840CFD52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165680"/>
        <c:axId val="310166072"/>
      </c:barChart>
      <c:catAx>
        <c:axId val="31016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66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0166072"/>
        <c:scaling>
          <c:orientation val="minMax"/>
          <c:max val="11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65680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Nº DE VIAJEROS EN ALOJAMIENTOS DE TURISMO RURAL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AÑO 2011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29721</c:v>
              </c:pt>
              <c:pt idx="1">
                <c:v>44066</c:v>
              </c:pt>
              <c:pt idx="2">
                <c:v>60203</c:v>
              </c:pt>
              <c:pt idx="3">
                <c:v>88538</c:v>
              </c:pt>
              <c:pt idx="4">
                <c:v>70684</c:v>
              </c:pt>
              <c:pt idx="5">
                <c:v>64338</c:v>
              </c:pt>
              <c:pt idx="6">
                <c:v>90398</c:v>
              </c:pt>
              <c:pt idx="7">
                <c:v>109675</c:v>
              </c:pt>
              <c:pt idx="8">
                <c:v>67619</c:v>
              </c:pt>
              <c:pt idx="9">
                <c:v>85859</c:v>
              </c:pt>
              <c:pt idx="10">
                <c:v>60871</c:v>
              </c:pt>
              <c:pt idx="11">
                <c:v>72030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3C8-416A-8977-09A25552F696}"/>
            </c:ext>
          </c:extLst>
        </c:ser>
        <c:ser>
          <c:idx val="1"/>
          <c:order val="1"/>
          <c:tx>
            <c:v>AÑO 2012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31670</c:v>
              </c:pt>
              <c:pt idx="1">
                <c:v>45429</c:v>
              </c:pt>
              <c:pt idx="2">
                <c:v>63704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C8-416A-8977-09A25552F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232976"/>
        <c:axId val="201234152"/>
      </c:lineChart>
      <c:catAx>
        <c:axId val="201232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01234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1234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0123297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7455-49BC-83E3-FB4093FD5147}"/>
            </c:ext>
          </c:extLst>
        </c:ser>
        <c:ser>
          <c:idx val="1"/>
          <c:order val="1"/>
          <c:tx>
            <c:v>OCTUBRE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602519</c:v>
              </c:pt>
              <c:pt idx="1">
                <c:v>501865</c:v>
              </c:pt>
              <c:pt idx="2">
                <c:v>100654</c:v>
              </c:pt>
            </c:numLit>
          </c:val>
          <c:extLst>
            <c:ext xmlns:c16="http://schemas.microsoft.com/office/drawing/2014/chart" uri="{C3380CC4-5D6E-409C-BE32-E72D297353CC}">
              <c16:uniqueId val="{00000001-7455-49BC-83E3-FB4093FD5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166856"/>
        <c:axId val="310167248"/>
      </c:barChart>
      <c:catAx>
        <c:axId val="310166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67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01672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66856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3008-4E7C-81B3-E2C4BE2C44DF}"/>
            </c:ext>
          </c:extLst>
        </c:ser>
        <c:ser>
          <c:idx val="1"/>
          <c:order val="1"/>
          <c:tx>
            <c:v>OCTUBRE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999533</c:v>
              </c:pt>
              <c:pt idx="1">
                <c:v>844734</c:v>
              </c:pt>
              <c:pt idx="2">
                <c:v>154799</c:v>
              </c:pt>
            </c:numLit>
          </c:val>
          <c:extLst>
            <c:ext xmlns:c16="http://schemas.microsoft.com/office/drawing/2014/chart" uri="{C3380CC4-5D6E-409C-BE32-E72D297353CC}">
              <c16:uniqueId val="{00000001-3008-4E7C-81B3-E2C4BE2C4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168032"/>
        <c:axId val="310168424"/>
      </c:barChart>
      <c:catAx>
        <c:axId val="3101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68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0168424"/>
        <c:scaling>
          <c:orientation val="minMax"/>
          <c:max val="1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68032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FE54-4958-9FA0-3EC70B22210A}"/>
            </c:ext>
          </c:extLst>
        </c:ser>
        <c:ser>
          <c:idx val="1"/>
          <c:order val="1"/>
          <c:tx>
            <c:v>NOVIEMBRE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395026</c:v>
              </c:pt>
              <c:pt idx="1">
                <c:v>346830</c:v>
              </c:pt>
              <c:pt idx="2">
                <c:v>48196</c:v>
              </c:pt>
            </c:numLit>
          </c:val>
          <c:extLst>
            <c:ext xmlns:c16="http://schemas.microsoft.com/office/drawing/2014/chart" uri="{C3380CC4-5D6E-409C-BE32-E72D297353CC}">
              <c16:uniqueId val="{00000001-FE54-4958-9FA0-3EC70B222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169208"/>
        <c:axId val="310169600"/>
      </c:barChart>
      <c:catAx>
        <c:axId val="310169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6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01696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69208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3ED8-44B5-816F-996AF3663902}"/>
            </c:ext>
          </c:extLst>
        </c:ser>
        <c:ser>
          <c:idx val="1"/>
          <c:order val="1"/>
          <c:tx>
            <c:v>NOVIEMBRE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660201</c:v>
              </c:pt>
              <c:pt idx="1">
                <c:v>573461</c:v>
              </c:pt>
              <c:pt idx="2">
                <c:v>86740</c:v>
              </c:pt>
            </c:numLit>
          </c:val>
          <c:extLst>
            <c:ext xmlns:c16="http://schemas.microsoft.com/office/drawing/2014/chart" uri="{C3380CC4-5D6E-409C-BE32-E72D297353CC}">
              <c16:uniqueId val="{00000001-3ED8-44B5-816F-996AF3663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170384"/>
        <c:axId val="310170776"/>
      </c:barChart>
      <c:catAx>
        <c:axId val="31017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70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0170776"/>
        <c:scaling>
          <c:orientation val="minMax"/>
          <c:max val="1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70384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511141.16666666669</c:v>
              </c:pt>
              <c:pt idx="1">
                <c:v>418232.08333333331</c:v>
              </c:pt>
              <c:pt idx="2">
                <c:v>92909.083333333328</c:v>
              </c:pt>
            </c:numLit>
          </c:val>
          <c:extLst>
            <c:ext xmlns:c16="http://schemas.microsoft.com/office/drawing/2014/chart" uri="{C3380CC4-5D6E-409C-BE32-E72D297353CC}">
              <c16:uniqueId val="{00000000-EF59-40FE-AEC3-40EA06776913}"/>
            </c:ext>
          </c:extLst>
        </c:ser>
        <c:ser>
          <c:idx val="1"/>
          <c:order val="1"/>
          <c:tx>
            <c:v>DICIEMBRE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VIAJEROS</c:v>
              </c:pt>
              <c:pt idx="1">
                <c:v>     V. ESPAÑOLES</c:v>
              </c:pt>
              <c:pt idx="2">
                <c:v>     V. EXTRANJEROS</c:v>
              </c:pt>
            </c:strLit>
          </c:cat>
          <c:val>
            <c:numLit>
              <c:formatCode>General</c:formatCode>
              <c:ptCount val="3"/>
              <c:pt idx="0">
                <c:v>383264</c:v>
              </c:pt>
              <c:pt idx="1">
                <c:v>339762</c:v>
              </c:pt>
              <c:pt idx="2">
                <c:v>43502</c:v>
              </c:pt>
            </c:numLit>
          </c:val>
          <c:extLst>
            <c:ext xmlns:c16="http://schemas.microsoft.com/office/drawing/2014/chart" uri="{C3380CC4-5D6E-409C-BE32-E72D297353CC}">
              <c16:uniqueId val="{00000001-EF59-40FE-AEC3-40EA06776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171560"/>
        <c:axId val="310171952"/>
      </c:barChart>
      <c:catAx>
        <c:axId val="310171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71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0171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71560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MEDIA ANUAL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869821</c:v>
              </c:pt>
              <c:pt idx="1">
                <c:v>727502.58333333337</c:v>
              </c:pt>
              <c:pt idx="2">
                <c:v>142318.41666666666</c:v>
              </c:pt>
            </c:numLit>
          </c:val>
          <c:extLst>
            <c:ext xmlns:c16="http://schemas.microsoft.com/office/drawing/2014/chart" uri="{C3380CC4-5D6E-409C-BE32-E72D297353CC}">
              <c16:uniqueId val="{00000000-0C9A-494E-B788-7625F2661ADC}"/>
            </c:ext>
          </c:extLst>
        </c:ser>
        <c:ser>
          <c:idx val="1"/>
          <c:order val="1"/>
          <c:tx>
            <c:v>DICIEMBRE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TOTAL PERNOCT.</c:v>
              </c:pt>
              <c:pt idx="1">
                <c:v>     P. ESPAÑOLES</c:v>
              </c:pt>
              <c:pt idx="2">
                <c:v>     P. EXTRANJEROS</c:v>
              </c:pt>
            </c:strLit>
          </c:cat>
          <c:val>
            <c:numLit>
              <c:formatCode>General</c:formatCode>
              <c:ptCount val="3"/>
              <c:pt idx="0">
                <c:v>649440</c:v>
              </c:pt>
              <c:pt idx="1">
                <c:v>583793</c:v>
              </c:pt>
              <c:pt idx="2">
                <c:v>65647</c:v>
              </c:pt>
            </c:numLit>
          </c:val>
          <c:extLst>
            <c:ext xmlns:c16="http://schemas.microsoft.com/office/drawing/2014/chart" uri="{C3380CC4-5D6E-409C-BE32-E72D297353CC}">
              <c16:uniqueId val="{00000001-0C9A-494E-B788-7625F2661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172736"/>
        <c:axId val="310542152"/>
      </c:barChart>
      <c:catAx>
        <c:axId val="31017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542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0542152"/>
        <c:scaling>
          <c:orientation val="minMax"/>
          <c:max val="1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10172736"/>
        <c:crosses val="autoZero"/>
        <c:crossBetween val="between"/>
        <c:majorUnit val="10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VIAJEROS</a:t>
            </a:r>
          </a:p>
        </c:rich>
      </c:tx>
      <c:layout>
        <c:manualLayout>
          <c:xMode val="edge"/>
          <c:yMode val="edge"/>
          <c:x val="0.42500069991251088"/>
          <c:y val="4.3478260869565216E-2"/>
        </c:manualLayout>
      </c:layout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38-4AD0-91AF-CE7EC45B37B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2738-4AD0-91AF-CE7EC45B37B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2738-4AD0-91AF-CE7EC45B37B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2738-4AD0-91AF-CE7EC45B37B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738-4AD0-91AF-CE7EC45B37B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2738-4AD0-91AF-CE7EC45B37B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2738-4AD0-91AF-CE7EC45B37B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2738-4AD0-91AF-CE7EC45B37B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2738-4AD0-91AF-CE7EC45B37BA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2738-4AD0-91AF-CE7EC45B37BA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738-4AD0-91AF-CE7EC45B37BA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738-4AD0-91AF-CE7EC45B37BA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48833412814799504"/>
                  <c:y val="0.212561389272858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38-4AD0-91AF-CE7EC45B37B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5516675645630934"/>
                  <c:y val="0.2318851519340274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8-4AD0-91AF-CE7EC45B37B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833435601294929"/>
                  <c:y val="0.2705326772563653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8-4AD0-91AF-CE7EC45B37B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666776801394535"/>
                  <c:y val="0.4009680752192558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8-4AD0-91AF-CE7EC45B37B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6833442111722186"/>
                  <c:y val="0.6038675831615298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8-4AD0-91AF-CE7EC45B37B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8666762152933194"/>
                  <c:y val="0.7777814471120504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8-4AD0-91AF-CE7EC45B37B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7500077311323746"/>
                  <c:y val="0.811598031769096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8-4AD0-91AF-CE7EC45B37B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1166717393745758"/>
                  <c:y val="0.7681195657814660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38-4AD0-91AF-CE7EC45B37B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8500030110726093"/>
                  <c:y val="0.5362344138474385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38-4AD0-91AF-CE7EC45B37B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21833368869415479"/>
                  <c:y val="0.3671514905622101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38-4AD0-91AF-CE7EC45B37B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27833378635056372"/>
                  <c:y val="0.2367160925993196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38-4AD0-91AF-CE7EC45B37B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8500062662862405"/>
                  <c:y val="0.2077304486075662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38-4AD0-91AF-CE7EC45B37B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4.648181684664749E-2</c:v>
              </c:pt>
              <c:pt idx="1">
                <c:v>5.5603248647199281E-2</c:v>
              </c:pt>
              <c:pt idx="2">
                <c:v>6.8517663889269539E-2</c:v>
              </c:pt>
              <c:pt idx="3">
                <c:v>9.1416288177432234E-2</c:v>
              </c:pt>
              <c:pt idx="4">
                <c:v>9.2330274898610357E-2</c:v>
              </c:pt>
              <c:pt idx="5">
                <c:v>9.3668276078067006E-2</c:v>
              </c:pt>
              <c:pt idx="6">
                <c:v>9.5958158990673531E-2</c:v>
              </c:pt>
              <c:pt idx="7">
                <c:v>0.12565555810237347</c:v>
              </c:pt>
              <c:pt idx="8">
                <c:v>0.10151070001509656</c:v>
              </c:pt>
              <c:pt idx="9">
                <c:v>0.10071224187095663</c:v>
              </c:pt>
              <c:pt idx="10">
                <c:v>6.621753908153552E-2</c:v>
              </c:pt>
              <c:pt idx="11">
                <c:v>6.1928233402138384E-2</c:v>
              </c:pt>
            </c:numLit>
          </c:val>
          <c:extLst>
            <c:ext xmlns:c16="http://schemas.microsoft.com/office/drawing/2014/chart" uri="{C3380CC4-5D6E-409C-BE32-E72D297353CC}">
              <c16:uniqueId val="{00000017-2738-4AD0-91AF-CE7EC45B3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35599321998882516"/>
          <c:y val="4.3478260869565216E-2"/>
        </c:manualLayout>
      </c:layout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C6-4103-81B3-9043A95886C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85C6-4103-81B3-9043A95886C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85C6-4103-81B3-9043A95886C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5C6-4103-81B3-9043A95886C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5C6-4103-81B3-9043A95886C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85C6-4103-81B3-9043A95886C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85C6-4103-81B3-9043A95886C9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85C6-4103-81B3-9043A95886C9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85C6-4103-81B3-9043A95886C9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85C6-4103-81B3-9043A95886C9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5C6-4103-81B3-9043A95886C9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5C6-4103-81B3-9043A95886C9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47585014731431974"/>
                  <c:y val="0.1884066859463973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C6-4103-81B3-9043A95886C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55277329142904064"/>
                  <c:y val="0.198068567276981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C6-4103-81B3-9043A95886C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611861488726284"/>
                  <c:y val="0.2657017365910731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C6-4103-81B3-9043A95886C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05193867042384"/>
                  <c:y val="0.415460897215132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C6-4103-81B3-9043A95886C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8873047637598916"/>
                  <c:y val="0.6666698118103289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C6-4103-81B3-9043A95886C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9212931865052576"/>
                  <c:y val="0.7971052097732194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C6-4103-81B3-9043A95886C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722723266578211"/>
                  <c:y val="0.8164289724343883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C6-4103-81B3-9043A95886C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969591144893875"/>
                  <c:y val="0.792274269107927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C6-4103-81B3-9043A95886C9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592130192141897"/>
                  <c:y val="0.555558176508607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C6-4103-81B3-9043A95886C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19141340512267749"/>
                  <c:y val="0.357489609231625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C6-4103-81B3-9043A95886C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25402526661140379"/>
                  <c:y val="0.2318851519340274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C6-4103-81B3-9043A95886C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5420424499336584"/>
                  <c:y val="0.193237626611689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C6-4103-81B3-9043A95886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4.8009687227733785E-2</c:v>
              </c:pt>
              <c:pt idx="1">
                <c:v>5.4140463500792844E-2</c:v>
              </c:pt>
              <c:pt idx="2">
                <c:v>6.8964238331308658E-2</c:v>
              </c:pt>
              <c:pt idx="3">
                <c:v>9.1332833182268619E-2</c:v>
              </c:pt>
              <c:pt idx="4">
                <c:v>9.3764530353595527E-2</c:v>
              </c:pt>
              <c:pt idx="5">
                <c:v>9.0951148080935976E-2</c:v>
              </c:pt>
              <c:pt idx="6">
                <c:v>9.4099627229126223E-2</c:v>
              </c:pt>
              <c:pt idx="7">
                <c:v>0.12725899214571965</c:v>
              </c:pt>
              <c:pt idx="8">
                <c:v>0.10173319912107018</c:v>
              </c:pt>
              <c:pt idx="9">
                <c:v>0.10110699090163182</c:v>
              </c:pt>
              <c:pt idx="10">
                <c:v>6.7173714870948656E-2</c:v>
              </c:pt>
              <c:pt idx="11">
                <c:v>6.1464575054868048E-2</c:v>
              </c:pt>
            </c:numLit>
          </c:val>
          <c:extLst>
            <c:ext xmlns:c16="http://schemas.microsoft.com/office/drawing/2014/chart" uri="{C3380CC4-5D6E-409C-BE32-E72D297353CC}">
              <c16:uniqueId val="{00000017-85C6-4103-81B3-9043A9588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359221</c:v>
              </c:pt>
              <c:pt idx="1">
                <c:v>878087</c:v>
              </c:pt>
              <c:pt idx="2">
                <c:v>853807</c:v>
              </c:pt>
              <c:pt idx="3">
                <c:v>265799</c:v>
              </c:pt>
              <c:pt idx="4">
                <c:v>970244</c:v>
              </c:pt>
              <c:pt idx="5">
                <c:v>424036</c:v>
              </c:pt>
              <c:pt idx="6">
                <c:v>219816</c:v>
              </c:pt>
              <c:pt idx="7">
                <c:v>643788</c:v>
              </c:pt>
              <c:pt idx="8">
                <c:v>267111</c:v>
              </c:pt>
            </c:numLit>
          </c:val>
          <c:extLst>
            <c:ext xmlns:c16="http://schemas.microsoft.com/office/drawing/2014/chart" uri="{C3380CC4-5D6E-409C-BE32-E72D297353CC}">
              <c16:uniqueId val="{00000000-F54E-4192-8303-802634F6D43F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577303</c:v>
              </c:pt>
              <c:pt idx="1">
                <c:v>1290849</c:v>
              </c:pt>
              <c:pt idx="2">
                <c:v>1287971</c:v>
              </c:pt>
              <c:pt idx="3">
                <c:v>442965</c:v>
              </c:pt>
              <c:pt idx="4">
                <c:v>1638801</c:v>
              </c:pt>
              <c:pt idx="5">
                <c:v>642967</c:v>
              </c:pt>
              <c:pt idx="6">
                <c:v>363951</c:v>
              </c:pt>
              <c:pt idx="7">
                <c:v>1051198</c:v>
              </c:pt>
              <c:pt idx="8">
                <c:v>388340</c:v>
              </c:pt>
            </c:numLit>
          </c:val>
          <c:extLst>
            <c:ext xmlns:c16="http://schemas.microsoft.com/office/drawing/2014/chart" uri="{C3380CC4-5D6E-409C-BE32-E72D297353CC}">
              <c16:uniqueId val="{00000001-F54E-4192-8303-802634F6D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543720"/>
        <c:axId val="310544112"/>
      </c:barChart>
      <c:catAx>
        <c:axId val="310543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0544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0544112"/>
        <c:scaling>
          <c:orientation val="minMax"/>
          <c:max val="2000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0543720"/>
        <c:crosses val="autoZero"/>
        <c:crossBetween val="between"/>
        <c:majorUnit val="20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3366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FF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VIAJEROS</a:t>
            </a:r>
          </a:p>
        </c:rich>
      </c:tx>
      <c:layout>
        <c:manualLayout>
          <c:xMode val="edge"/>
          <c:yMode val="edge"/>
          <c:x val="0.45980164403568796"/>
          <c:y val="3.8910505836575876E-2"/>
        </c:manualLayout>
      </c:layout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1918</c:v>
              </c:pt>
              <c:pt idx="1">
                <c:v>2406</c:v>
              </c:pt>
              <c:pt idx="2">
                <c:v>4854</c:v>
              </c:pt>
              <c:pt idx="3">
                <c:v>20044</c:v>
              </c:pt>
              <c:pt idx="4">
                <c:v>18086</c:v>
              </c:pt>
              <c:pt idx="5">
                <c:v>26255</c:v>
              </c:pt>
              <c:pt idx="6">
                <c:v>54523</c:v>
              </c:pt>
              <c:pt idx="7">
                <c:v>107348</c:v>
              </c:pt>
              <c:pt idx="8">
                <c:v>19399</c:v>
              </c:pt>
              <c:pt idx="9">
                <c:v>9683</c:v>
              </c:pt>
              <c:pt idx="10">
                <c:v>2928</c:v>
              </c:pt>
              <c:pt idx="11">
                <c:v>821</c:v>
              </c:pt>
            </c:numLit>
          </c:val>
          <c:extLst>
            <c:ext xmlns:c16="http://schemas.microsoft.com/office/drawing/2014/chart" uri="{C3380CC4-5D6E-409C-BE32-E72D297353CC}">
              <c16:uniqueId val="{00000000-D904-47AC-896B-2BF59AE7D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544896"/>
        <c:axId val="310545288"/>
      </c:barChart>
      <c:catAx>
        <c:axId val="3105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05452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10545288"/>
        <c:scaling>
          <c:orientation val="minMax"/>
          <c:max val="160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0544896"/>
        <c:crosses val="autoZero"/>
        <c:crossBetween val="between"/>
        <c:majorUnit val="2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EVOLUCIÓN ANUAL DEL Nº DE PERNOCTACIONES EN  ALOJAMIENTOS DE TURISMO RURAL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AÑO 2011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57455</c:v>
              </c:pt>
              <c:pt idx="1">
                <c:v>81206</c:v>
              </c:pt>
              <c:pt idx="2">
                <c:v>112243</c:v>
              </c:pt>
              <c:pt idx="3">
                <c:v>191706</c:v>
              </c:pt>
              <c:pt idx="4">
                <c:v>130947</c:v>
              </c:pt>
              <c:pt idx="5">
                <c:v>119934</c:v>
              </c:pt>
              <c:pt idx="6">
                <c:v>193634</c:v>
              </c:pt>
              <c:pt idx="7">
                <c:v>306461</c:v>
              </c:pt>
              <c:pt idx="8">
                <c:v>124339</c:v>
              </c:pt>
              <c:pt idx="9">
                <c:v>172713</c:v>
              </c:pt>
              <c:pt idx="10">
                <c:v>110164</c:v>
              </c:pt>
              <c:pt idx="11">
                <c:v>152369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316-46ED-9B00-A7AC183407DA}"/>
            </c:ext>
          </c:extLst>
        </c:ser>
        <c:ser>
          <c:idx val="1"/>
          <c:order val="1"/>
          <c:tx>
            <c:v>AÑO 2012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58075</c:v>
              </c:pt>
              <c:pt idx="1">
                <c:v>80573</c:v>
              </c:pt>
              <c:pt idx="2">
                <c:v>116026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316-46ED-9B00-A7AC18340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234936"/>
        <c:axId val="201235328"/>
      </c:lineChart>
      <c:catAx>
        <c:axId val="201234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01235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1235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012349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4267631103074141"/>
          <c:y val="3.875968992248062E-2"/>
        </c:manualLayout>
      </c:layout>
      <c:overlay val="0"/>
      <c:spPr>
        <a:solidFill>
          <a:srgbClr val="CCFFFF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3400</c:v>
              </c:pt>
              <c:pt idx="1">
                <c:v>4595</c:v>
              </c:pt>
              <c:pt idx="2">
                <c:v>8483</c:v>
              </c:pt>
              <c:pt idx="3">
                <c:v>45238</c:v>
              </c:pt>
              <c:pt idx="4">
                <c:v>35206</c:v>
              </c:pt>
              <c:pt idx="5">
                <c:v>57924</c:v>
              </c:pt>
              <c:pt idx="6">
                <c:v>135003</c:v>
              </c:pt>
              <c:pt idx="7">
                <c:v>297503</c:v>
              </c:pt>
              <c:pt idx="8">
                <c:v>38692</c:v>
              </c:pt>
              <c:pt idx="9">
                <c:v>17303</c:v>
              </c:pt>
              <c:pt idx="10">
                <c:v>4784</c:v>
              </c:pt>
              <c:pt idx="11">
                <c:v>1873</c:v>
              </c:pt>
            </c:numLit>
          </c:val>
          <c:extLst>
            <c:ext xmlns:c16="http://schemas.microsoft.com/office/drawing/2014/chart" uri="{C3380CC4-5D6E-409C-BE32-E72D297353CC}">
              <c16:uniqueId val="{00000000-2C21-4A50-A74F-0616427B9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546072"/>
        <c:axId val="310546464"/>
      </c:barChart>
      <c:catAx>
        <c:axId val="310546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05464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10546464"/>
        <c:scaling>
          <c:orientation val="minMax"/>
          <c:max val="4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0546072"/>
        <c:crosses val="autoZero"/>
        <c:crossBetween val="between"/>
        <c:majorUnit val="50000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VIAJEROS</a:t>
            </a:r>
          </a:p>
        </c:rich>
      </c:tx>
      <c:layout>
        <c:manualLayout>
          <c:xMode val="edge"/>
          <c:yMode val="edge"/>
          <c:x val="0.42233930182810914"/>
          <c:y val="4.2654028436018961E-2"/>
        </c:manualLayout>
      </c:layout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/>
          </c:tx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9A-4894-98B8-FE97436CE5F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729A-4894-98B8-FE97436CE5F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729A-4894-98B8-FE97436CE5F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729A-4894-98B8-FE97436CE5F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729A-4894-98B8-FE97436CE5F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729A-4894-98B8-FE97436CE5F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729A-4894-98B8-FE97436CE5FD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729A-4894-98B8-FE97436CE5FD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729A-4894-98B8-FE97436CE5FD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5846517517652294"/>
                  <c:y val="0.2464460679383607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9A-4894-98B8-FE97436CE5F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6841300653940083"/>
                  <c:y val="0.4644560511146028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9A-4894-98B8-FE97436CE5F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148436048681637"/>
                  <c:y val="0.7677742885772006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9A-4894-98B8-FE97436CE5F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6649277120959317"/>
                  <c:y val="0.8246464581014377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9A-4894-98B8-FE97436CE5F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3385729210516898"/>
                  <c:y val="0.739338203815082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9A-4894-98B8-FE97436CE5F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0767923701876947"/>
                  <c:y val="0.5023708307974276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9A-4894-98B8-FE97436CE5F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2617805508639951"/>
                  <c:y val="0.3317543222247163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9A-4894-98B8-FE97436CE5F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366543900223436"/>
                  <c:y val="0.2369673730176545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9A-4894-98B8-FE97436CE5F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43281051076180527"/>
                  <c:y val="0.2227493306365952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9A-4894-98B8-FE97436CE5FD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1937227205407404"/>
                  <c:y val="0.2369673730176545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9A-4894-98B8-FE97436CE5FD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0.14575140253107935</c:v>
              </c:pt>
              <c:pt idx="1">
                <c:v>0.18341565243322833</c:v>
              </c:pt>
              <c:pt idx="2">
                <c:v>0.21901105250405384</c:v>
              </c:pt>
              <c:pt idx="3">
                <c:v>2.0047341248392449E-2</c:v>
              </c:pt>
              <c:pt idx="4">
                <c:v>0.14710826980783925</c:v>
              </c:pt>
              <c:pt idx="5">
                <c:v>6.6937543101038152E-2</c:v>
              </c:pt>
              <c:pt idx="6">
                <c:v>0.10263731757776826</c:v>
              </c:pt>
              <c:pt idx="7">
                <c:v>6.2482992563323576E-2</c:v>
              </c:pt>
              <c:pt idx="8">
                <c:v>5.2608428233276799E-2</c:v>
              </c:pt>
            </c:numLit>
          </c:val>
          <c:extLst>
            <c:ext xmlns:c16="http://schemas.microsoft.com/office/drawing/2014/chart" uri="{C3380CC4-5D6E-409C-BE32-E72D297353CC}">
              <c16:uniqueId val="{00000012-729A-4894-98B8-FE97436CE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36633715340037937"/>
          <c:y val="4.2654028436018961E-2"/>
        </c:manualLayout>
      </c:layout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/>
          </c:tx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9E-49FA-AA0E-2B7AADEDEAD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129E-49FA-AA0E-2B7AADEDEAD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129E-49FA-AA0E-2B7AADEDEAD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129E-49FA-AA0E-2B7AADEDEAD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29E-49FA-AA0E-2B7AADEDEAD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129E-49FA-AA0E-2B7AADEDEAD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129E-49FA-AA0E-2B7AADEDEAD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129E-49FA-AA0E-2B7AADEDEAD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129E-49FA-AA0E-2B7AADEDEAD0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4620550066635187"/>
                  <c:y val="0.255924762859066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9E-49FA-AA0E-2B7AADEDEAD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5511656726447642"/>
                  <c:y val="0.4360199663524843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E-49FA-AA0E-2B7AADEDEAD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78556683420811"/>
                  <c:y val="0.7725136360375537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E-49FA-AA0E-2B7AADEDEAD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580863856332277"/>
                  <c:y val="0.8246464581014377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E-49FA-AA0E-2B7AADEDEAD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4752515135937397"/>
                  <c:y val="0.739338203815082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9E-49FA-AA0E-2B7AADEDEAD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2442280389916572"/>
                  <c:y val="0.5355462630198992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9E-49FA-AA0E-2B7AADEDEAD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26897733114385303"/>
                  <c:y val="0.3222756273040101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9E-49FA-AA0E-2B7AADEDEAD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1848236141572783"/>
                  <c:y val="0.2369673730176545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9E-49FA-AA0E-2B7AADEDEAD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44224493709541485"/>
                  <c:y val="0.2274886780969483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9E-49FA-AA0E-2B7AADEDEAD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8811911503312423"/>
                  <c:y val="0.2796215001608323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9E-49FA-AA0E-2B7AADEDEAD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0033051698270707"/>
                  <c:y val="0.2417067204780076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9E-49FA-AA0E-2B7AADEDEAD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0.12808536562851922</c:v>
              </c:pt>
              <c:pt idx="1">
                <c:v>0.19451880296121254</c:v>
              </c:pt>
              <c:pt idx="2">
                <c:v>0.24524002929212743</c:v>
              </c:pt>
              <c:pt idx="3">
                <c:v>1.6041439744986185E-2</c:v>
              </c:pt>
              <c:pt idx="4">
                <c:v>0.12345924025082923</c:v>
              </c:pt>
              <c:pt idx="5">
                <c:v>6.0075014922985087E-2</c:v>
              </c:pt>
              <c:pt idx="6">
                <c:v>0.12870997716937127</c:v>
              </c:pt>
              <c:pt idx="7">
                <c:v>4.9288927452754136E-2</c:v>
              </c:pt>
              <c:pt idx="8">
                <c:v>5.458120257721491E-2</c:v>
              </c:pt>
            </c:numLit>
          </c:val>
          <c:extLst>
            <c:ext xmlns:c16="http://schemas.microsoft.com/office/drawing/2014/chart" uri="{C3380CC4-5D6E-409C-BE32-E72D297353CC}">
              <c16:uniqueId val="{00000013-129E-49FA-AA0E-2B7AADEDE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VIAJEROS</a:t>
            </a:r>
          </a:p>
        </c:rich>
      </c:tx>
      <c:layout>
        <c:manualLayout>
          <c:xMode val="edge"/>
          <c:yMode val="edge"/>
          <c:x val="0.42620301815506889"/>
          <c:y val="4.3478260869565216E-2"/>
        </c:manualLayout>
      </c:layout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/>
          </c:tx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1D-4052-AD94-141B3A8A0B3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531D-4052-AD94-141B3A8A0B3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531D-4052-AD94-141B3A8A0B3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531D-4052-AD94-141B3A8A0B3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31D-4052-AD94-141B3A8A0B3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531D-4052-AD94-141B3A8A0B3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531D-4052-AD94-141B3A8A0B3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531D-4052-AD94-141B3A8A0B3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531D-4052-AD94-141B3A8A0B3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531D-4052-AD94-141B3A8A0B3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31D-4052-AD94-141B3A8A0B31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31D-4052-AD94-141B3A8A0B31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47263758136009626"/>
                  <c:y val="0.2415470332646119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1D-4052-AD94-141B3A8A0B3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53233917058452951"/>
                  <c:y val="0.2415470332646119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1D-4052-AD94-141B3A8A0B3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530777963661453"/>
                  <c:y val="0.2850254992522420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1D-4052-AD94-141B3A8A0B3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17423490333959"/>
                  <c:y val="0.4541084225374704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1D-4052-AD94-141B3A8A0B3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3847532920574412"/>
                  <c:y val="0.6521769898144522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1D-4052-AD94-141B3A8A0B3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8209049493822385"/>
                  <c:y val="0.7487958031202970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1D-4052-AD94-141B3A8A0B3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8258784623083512"/>
                  <c:y val="0.7971052097732194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1D-4052-AD94-141B3A8A0B3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4660089299740393"/>
                  <c:y val="0.7826123877773426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1D-4052-AD94-141B3A8A0B3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21061393976397272"/>
                  <c:y val="0.5942057018309453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1D-4052-AD94-141B3A8A0B3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23548960194081989"/>
                  <c:y val="0.4202918378804247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1D-4052-AD94-141B3A8A0B3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27363228394531891"/>
                  <c:y val="0.294687380582826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1D-4052-AD94-141B3A8A0B3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499176479543169"/>
                  <c:y val="0.2463779739299041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1D-4052-AD94-141B3A8A0B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3.5214371529925285E-2</c:v>
              </c:pt>
              <c:pt idx="1">
                <c:v>5.2210776751713858E-2</c:v>
              </c:pt>
              <c:pt idx="2">
                <c:v>7.1330399690995999E-2</c:v>
              </c:pt>
              <c:pt idx="3">
                <c:v>0.10490259501754735</c:v>
              </c:pt>
              <c:pt idx="4">
                <c:v>8.3748616709439075E-2</c:v>
              </c:pt>
              <c:pt idx="5">
                <c:v>7.6229677180859767E-2</c:v>
              </c:pt>
              <c:pt idx="6">
                <c:v>0.10710638126449937</c:v>
              </c:pt>
              <c:pt idx="7">
                <c:v>0.12994637453465749</c:v>
              </c:pt>
              <c:pt idx="8">
                <c:v>8.0117108727230504E-2</c:v>
              </c:pt>
              <c:pt idx="9">
                <c:v>0.10172843192314711</c:v>
              </c:pt>
              <c:pt idx="10">
                <c:v>7.2121867009793811E-2</c:v>
              </c:pt>
              <c:pt idx="11">
                <c:v>8.5343399660190375E-2</c:v>
              </c:pt>
            </c:numLit>
          </c:val>
          <c:extLst>
            <c:ext xmlns:c16="http://schemas.microsoft.com/office/drawing/2014/chart" uri="{C3380CC4-5D6E-409C-BE32-E72D297353CC}">
              <c16:uniqueId val="{00000017-531D-4052-AD94-141B3A8A0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35986159169550175"/>
          <c:y val="4.3269230769230768E-2"/>
        </c:manualLayout>
      </c:layout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/>
          </c:tx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B0-460A-AD4C-C4B7F6FD265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9EB0-460A-AD4C-C4B7F6FD265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9EB0-460A-AD4C-C4B7F6FD265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9EB0-460A-AD4C-C4B7F6FD265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B0-460A-AD4C-C4B7F6FD265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9EB0-460A-AD4C-C4B7F6FD265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9EB0-460A-AD4C-C4B7F6FD265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9EB0-460A-AD4C-C4B7F6FD265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9EB0-460A-AD4C-C4B7F6FD265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2-9EB0-460A-AD4C-C4B7F6FD265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EB0-460A-AD4C-C4B7F6FD2658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EB0-460A-AD4C-C4B7F6FD2658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4688581314878893"/>
                  <c:y val="0.2259620689088531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B0-460A-AD4C-C4B7F6FD265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52768166089965396"/>
                  <c:y val="0.254808290471685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B0-460A-AD4C-C4B7F6FD265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169550173010377"/>
                  <c:y val="0.3125007335973501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B0-460A-AD4C-C4B7F6FD265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224913494809689"/>
                  <c:y val="0.3942316946920417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0-460A-AD4C-C4B7F6FD265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5397923875432529"/>
                  <c:y val="0.5625013204752302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B0-460A-AD4C-C4B7F6FD265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9861591695501726"/>
                  <c:y val="0.7451940570398348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B0-460A-AD4C-C4B7F6FD265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730103806228378"/>
                  <c:y val="0.7740402786026672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B0-460A-AD4C-C4B7F6FD265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3217993079584773"/>
                  <c:y val="0.7644248714150564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B0-460A-AD4C-C4B7F6FD265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972318339100346"/>
                  <c:y val="0.5721167276628410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B0-460A-AD4C-C4B7F6FD265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2179930795847751"/>
                  <c:y val="0.4086548054734578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B0-460A-AD4C-C4B7F6FD265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27335640138408307"/>
                  <c:y val="0.283654512034517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B0-460A-AD4C-C4B7F6FD265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546712802768166"/>
                  <c:y val="0.21153895812743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B0-460A-AD4C-C4B7F6FD265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3.277204562475651E-2</c:v>
              </c:pt>
              <c:pt idx="1">
                <c:v>4.6319497641701811E-2</c:v>
              </c:pt>
              <c:pt idx="2">
                <c:v>6.4022847742747288E-2</c:v>
              </c:pt>
              <c:pt idx="3">
                <c:v>0.10934814687215337</c:v>
              </c:pt>
              <c:pt idx="4">
                <c:v>7.4691516115655582E-2</c:v>
              </c:pt>
              <c:pt idx="5">
                <c:v>6.8409755808189851E-2</c:v>
              </c:pt>
              <c:pt idx="6">
                <c:v>0.11044786846234624</c:v>
              </c:pt>
              <c:pt idx="7">
                <c:v>0.17480382689423907</c:v>
              </c:pt>
              <c:pt idx="8">
                <c:v>7.092234585217301E-2</c:v>
              </c:pt>
              <c:pt idx="9">
                <c:v>9.8514634339719284E-2</c:v>
              </c:pt>
              <c:pt idx="10">
                <c:v>6.2836996505189743E-2</c:v>
              </c:pt>
              <c:pt idx="11">
                <c:v>8.6910518141128282E-2</c:v>
              </c:pt>
            </c:numLit>
          </c:val>
          <c:extLst>
            <c:ext xmlns:c16="http://schemas.microsoft.com/office/drawing/2014/chart" uri="{C3380CC4-5D6E-409C-BE32-E72D297353CC}">
              <c16:uniqueId val="{00000017-9EB0-460A-AD4C-C4B7F6FD2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VIAJEROS</c:v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167148</c:v>
              </c:pt>
              <c:pt idx="1">
                <c:v>99729</c:v>
              </c:pt>
              <c:pt idx="2">
                <c:v>106896</c:v>
              </c:pt>
              <c:pt idx="3">
                <c:v>52957</c:v>
              </c:pt>
              <c:pt idx="4">
                <c:v>94381</c:v>
              </c:pt>
              <c:pt idx="5">
                <c:v>125213</c:v>
              </c:pt>
              <c:pt idx="6">
                <c:v>85365</c:v>
              </c:pt>
              <c:pt idx="7">
                <c:v>42871</c:v>
              </c:pt>
              <c:pt idx="8">
                <c:v>69442</c:v>
              </c:pt>
            </c:numLit>
          </c:val>
          <c:extLst>
            <c:ext xmlns:c16="http://schemas.microsoft.com/office/drawing/2014/chart" uri="{C3380CC4-5D6E-409C-BE32-E72D297353CC}">
              <c16:uniqueId val="{00000000-68E7-438D-83B6-557FF257EC67}"/>
            </c:ext>
          </c:extLst>
        </c:ser>
        <c:ser>
          <c:idx val="1"/>
          <c:order val="1"/>
          <c:tx>
            <c:v>PERNOCTACIONES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350109</c:v>
              </c:pt>
              <c:pt idx="1">
                <c:v>207943</c:v>
              </c:pt>
              <c:pt idx="2">
                <c:v>237088</c:v>
              </c:pt>
              <c:pt idx="3">
                <c:v>118346</c:v>
              </c:pt>
              <c:pt idx="4">
                <c:v>203513</c:v>
              </c:pt>
              <c:pt idx="5">
                <c:v>235445</c:v>
              </c:pt>
              <c:pt idx="6">
                <c:v>182307</c:v>
              </c:pt>
              <c:pt idx="7">
                <c:v>77685</c:v>
              </c:pt>
              <c:pt idx="8">
                <c:v>140735</c:v>
              </c:pt>
            </c:numLit>
          </c:val>
          <c:extLst>
            <c:ext xmlns:c16="http://schemas.microsoft.com/office/drawing/2014/chart" uri="{C3380CC4-5D6E-409C-BE32-E72D297353CC}">
              <c16:uniqueId val="{00000001-68E7-438D-83B6-557FF257E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548816"/>
        <c:axId val="310549208"/>
      </c:barChart>
      <c:catAx>
        <c:axId val="3105488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05492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10549208"/>
        <c:scaling>
          <c:orientation val="minMax"/>
          <c:max val="340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0548816"/>
        <c:crosses val="autoZero"/>
        <c:crossBetween val="between"/>
        <c:majorUnit val="20000"/>
        <c:minorUnit val="10000"/>
      </c:valAx>
      <c:spPr>
        <a:solidFill>
          <a:srgbClr val="C0C0C0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3366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FF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VIAJEROS</a:t>
            </a:r>
          </a:p>
        </c:rich>
      </c:tx>
      <c:layout>
        <c:manualLayout>
          <c:xMode val="edge"/>
          <c:yMode val="edge"/>
          <c:x val="0.5008347245409015"/>
          <c:y val="2.4154589371980676E-2"/>
        </c:manualLayout>
      </c:layout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8B8-4FE0-84A1-CDA207116C1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8B8-4FE0-84A1-CDA207116C16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6794657762938234"/>
                  <c:y val="0.4927559478598083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B8-4FE0-84A1-CDA207116C1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587646076794658"/>
                  <c:y val="5.79712879835068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8-4FE0-84A1-CDA207116C1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769616026711183"/>
                  <c:y val="0.3526586685663334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B8-4FE0-84A1-CDA207116C1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811352253756261"/>
                  <c:y val="0.5314034731821463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B8-4FE0-84A1-CDA207116C1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62771285475793"/>
                  <c:y val="0.8067670911038038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B8-4FE0-84A1-CDA207116C1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7262103505843076"/>
                  <c:y val="0.9613571923931555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B8-4FE0-84A1-CDA207116C16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B8-4FE0-84A1-CDA207116C1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2537562604340566"/>
                  <c:y val="0.951695311062571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B8-4FE0-84A1-CDA207116C1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6.8447412353923209E-2"/>
                  <c:y val="0.6956554558020824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B8-4FE0-84A1-CDA207116C1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0550918196994992"/>
                  <c:y val="0.2415470332646119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B8-4FE0-84A1-CDA207116C1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VIAJEROS ESPAÑOLES</c:v>
              </c:pt>
              <c:pt idx="1">
                <c:v>VIAJEROS EXTRANJEROS</c:v>
              </c:pt>
            </c:strLit>
          </c:cat>
          <c:val>
            <c:numLit>
              <c:formatCode>General</c:formatCode>
              <c:ptCount val="2"/>
              <c:pt idx="0">
                <c:v>0.81823204744155809</c:v>
              </c:pt>
              <c:pt idx="1">
                <c:v>0.18176795255844194</c:v>
              </c:pt>
            </c:numLit>
          </c:val>
          <c:extLst>
            <c:ext xmlns:c16="http://schemas.microsoft.com/office/drawing/2014/chart" uri="{C3380CC4-5D6E-409C-BE32-E72D297353CC}">
              <c16:uniqueId val="{0000000C-88B8-4FE0-84A1-CDA207116C1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8B8-4FE0-84A1-CDA207116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8B8-4FE0-84A1-CDA207116C1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VIAJEROS ESPAÑOLES</c:v>
              </c:pt>
              <c:pt idx="1">
                <c:v>VIAJEROS EXTRANJEROS</c:v>
              </c:pt>
            </c:strLit>
          </c:cat>
          <c:val>
            <c:numLit>
              <c:formatCode>General</c:formatCode>
              <c:ptCount val="2"/>
              <c:pt idx="0">
                <c:v>0.81823204744155809</c:v>
              </c:pt>
              <c:pt idx="1">
                <c:v>0.18176795255844194</c:v>
              </c:pt>
            </c:numLit>
          </c:val>
          <c:extLst>
            <c:ext xmlns:c16="http://schemas.microsoft.com/office/drawing/2014/chart" uri="{C3380CC4-5D6E-409C-BE32-E72D297353CC}">
              <c16:uniqueId val="{00000010-88B8-4FE0-84A1-CDA207116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PERNOCTACIONES</a:t>
            </a:r>
          </a:p>
        </c:rich>
      </c:tx>
      <c:layout>
        <c:manualLayout>
          <c:xMode val="edge"/>
          <c:yMode val="edge"/>
          <c:x val="0.49909020935224629"/>
          <c:y val="2.3809523809523808E-2"/>
        </c:manualLayout>
      </c:layout>
      <c:overlay val="0"/>
      <c:spPr>
        <a:solidFill>
          <a:srgbClr val="CCFFFF"/>
        </a:solidFill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D01-4E0E-8611-84A9633BE3E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D01-4E0E-8611-84A9633BE3E2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7777916129319158"/>
                  <c:y val="0.4904784713470579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01-4E0E-8611-84A9633BE3E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1857962378262996"/>
                  <c:y val="0.1095243188444886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FF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01-4E0E-8611-84A9633BE3E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7395383999644243"/>
                  <c:y val="0.3476206641585944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01-4E0E-8611-84A9633BE3E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317072086094182"/>
                  <c:y val="0.5238119596910327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1-4E0E-8611-84A9633BE3E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313425534753417"/>
                  <c:y val="0.7952417933491133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01-4E0E-8611-84A9633BE3E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2477342464535068"/>
                  <c:y val="0.94762345435014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01-4E0E-8611-84A9633BE3E2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01-4E0E-8611-84A9633BE3E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4590207675545872"/>
                  <c:y val="0.9380996005375769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01-4E0E-8611-84A9633BE3E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7.4681371459065241E-2"/>
                  <c:y val="0.6857174745046247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01-4E0E-8611-84A9633BE3E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33333392626851072"/>
                  <c:y val="0.2380963453141058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01-4E0E-8611-84A9633BE3E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PERNOCTACIONES ESPAÑOLES</c:v>
              </c:pt>
              <c:pt idx="1">
                <c:v>PERNOCTACIONES EXTRANJEROS</c:v>
              </c:pt>
            </c:strLit>
          </c:cat>
          <c:val>
            <c:numLit>
              <c:formatCode>General</c:formatCode>
              <c:ptCount val="2"/>
              <c:pt idx="0">
                <c:v>0.83638194908301056</c:v>
              </c:pt>
              <c:pt idx="1">
                <c:v>0.16361805091698944</c:v>
              </c:pt>
            </c:numLit>
          </c:val>
          <c:extLst>
            <c:ext xmlns:c16="http://schemas.microsoft.com/office/drawing/2014/chart" uri="{C3380CC4-5D6E-409C-BE32-E72D297353CC}">
              <c16:uniqueId val="{0000000C-DD01-4E0E-8611-84A9633BE3E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D01-4E0E-8611-84A9633BE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D01-4E0E-8611-84A9633BE3E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PERNOCTACIONES ESPAÑOLES</c:v>
              </c:pt>
              <c:pt idx="1">
                <c:v>PERNOCTACIONES EXTRANJEROS</c:v>
              </c:pt>
            </c:strLit>
          </c:cat>
          <c:val>
            <c:numLit>
              <c:formatCode>General</c:formatCode>
              <c:ptCount val="2"/>
              <c:pt idx="0">
                <c:v>0.81823204744155809</c:v>
              </c:pt>
              <c:pt idx="1">
                <c:v>0.18176795255844194</c:v>
              </c:pt>
            </c:numLit>
          </c:val>
          <c:extLst>
            <c:ext xmlns:c16="http://schemas.microsoft.com/office/drawing/2014/chart" uri="{C3380CC4-5D6E-409C-BE32-E72D297353CC}">
              <c16:uniqueId val="{00000010-DD01-4E0E-8611-84A9633BE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v>VIAJEROS ESPAÑOLES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ALOJ. HOTELEROS</c:v>
              </c:pt>
              <c:pt idx="1">
                <c:v>CAMPAMENTOS</c:v>
              </c:pt>
              <c:pt idx="2">
                <c:v>ALOJ. DE TURISMO RURAL</c:v>
              </c:pt>
              <c:pt idx="3">
                <c:v>TOTAL ALOJAMIENTOS</c:v>
              </c:pt>
            </c:strLit>
          </c:cat>
          <c:val>
            <c:numLit>
              <c:formatCode>General</c:formatCode>
              <c:ptCount val="4"/>
              <c:pt idx="0">
                <c:v>0.80072238429434506</c:v>
              </c:pt>
              <c:pt idx="1">
                <c:v>0.72782882597431642</c:v>
              </c:pt>
              <c:pt idx="2">
                <c:v>0.95114111104002119</c:v>
              </c:pt>
              <c:pt idx="3">
                <c:v>0.81823204744155809</c:v>
              </c:pt>
            </c:numLit>
          </c:val>
          <c:extLst>
            <c:ext xmlns:c16="http://schemas.microsoft.com/office/drawing/2014/chart" uri="{C3380CC4-5D6E-409C-BE32-E72D297353CC}">
              <c16:uniqueId val="{00000000-1A96-4C00-BC69-24785FB07A9F}"/>
            </c:ext>
          </c:extLst>
        </c:ser>
        <c:ser>
          <c:idx val="0"/>
          <c:order val="1"/>
          <c:tx>
            <c:v>VIAJEROS EXTRANJEROS</c:v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ALOJ. HOTELEROS</c:v>
              </c:pt>
              <c:pt idx="1">
                <c:v>CAMPAMENTOS</c:v>
              </c:pt>
              <c:pt idx="2">
                <c:v>ALOJ. DE TURISMO RURAL</c:v>
              </c:pt>
              <c:pt idx="3">
                <c:v>TOTAL ALOJAMIENTOS</c:v>
              </c:pt>
            </c:strLit>
          </c:cat>
          <c:val>
            <c:numLit>
              <c:formatCode>General</c:formatCode>
              <c:ptCount val="4"/>
              <c:pt idx="0">
                <c:v>0.199277615705655</c:v>
              </c:pt>
              <c:pt idx="1">
                <c:v>0.27217117402568358</c:v>
              </c:pt>
              <c:pt idx="2">
                <c:v>4.8858888959978766E-2</c:v>
              </c:pt>
              <c:pt idx="3">
                <c:v>0.18176795255844194</c:v>
              </c:pt>
            </c:numLit>
          </c:val>
          <c:extLst>
            <c:ext xmlns:c16="http://schemas.microsoft.com/office/drawing/2014/chart" uri="{C3380CC4-5D6E-409C-BE32-E72D297353CC}">
              <c16:uniqueId val="{00000001-1A96-4C00-BC69-24785FB07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1263856"/>
        <c:axId val="311264248"/>
      </c:barChart>
      <c:catAx>
        <c:axId val="31126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4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12642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3856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FF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v>     VIAJEROS ESPAÑOLES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  <c:pt idx="9">
                <c:v>CASTILLA Y LEÓN</c:v>
              </c:pt>
            </c:strLit>
          </c:cat>
          <c:val>
            <c:numLit>
              <c:formatCode>General</c:formatCode>
              <c:ptCount val="10"/>
              <c:pt idx="0">
                <c:v>0.89522249627912054</c:v>
              </c:pt>
              <c:pt idx="1">
                <c:v>0.71418706484674055</c:v>
              </c:pt>
              <c:pt idx="2">
                <c:v>0.83037916969366754</c:v>
              </c:pt>
              <c:pt idx="3">
                <c:v>0.86881624638656074</c:v>
              </c:pt>
              <c:pt idx="4">
                <c:v>0.76247876211966104</c:v>
              </c:pt>
              <c:pt idx="5">
                <c:v>0.85294997729992983</c:v>
              </c:pt>
              <c:pt idx="6">
                <c:v>0.93254400950753913</c:v>
              </c:pt>
              <c:pt idx="7">
                <c:v>0.83475138014954953</c:v>
              </c:pt>
              <c:pt idx="8">
                <c:v>0.89556001667858653</c:v>
              </c:pt>
              <c:pt idx="9">
                <c:v>0.81823204744155809</c:v>
              </c:pt>
            </c:numLit>
          </c:val>
          <c:extLst>
            <c:ext xmlns:c16="http://schemas.microsoft.com/office/drawing/2014/chart" uri="{C3380CC4-5D6E-409C-BE32-E72D297353CC}">
              <c16:uniqueId val="{00000000-0FB5-476E-97C0-3176D2C4E7CE}"/>
            </c:ext>
          </c:extLst>
        </c:ser>
        <c:ser>
          <c:idx val="0"/>
          <c:order val="1"/>
          <c:tx>
            <c:v>     VIAJEROS EXTRANJEROS</c:v>
          </c:tx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solidFill>
                <a:srgbClr val="99CC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  <c:pt idx="9">
                <c:v>CASTILLA Y LEÓN</c:v>
              </c:pt>
            </c:strLit>
          </c:cat>
          <c:val>
            <c:numLit>
              <c:formatCode>General</c:formatCode>
              <c:ptCount val="10"/>
              <c:pt idx="0">
                <c:v>0.1047775037208795</c:v>
              </c:pt>
              <c:pt idx="1">
                <c:v>0.28581293515325945</c:v>
              </c:pt>
              <c:pt idx="2">
                <c:v>0.16962083030633249</c:v>
              </c:pt>
              <c:pt idx="3">
                <c:v>0.13118375361343926</c:v>
              </c:pt>
              <c:pt idx="4">
                <c:v>0.23752123788033894</c:v>
              </c:pt>
              <c:pt idx="5">
                <c:v>0.14705002270007017</c:v>
              </c:pt>
              <c:pt idx="6">
                <c:v>6.7455990492460816E-2</c:v>
              </c:pt>
              <c:pt idx="7">
                <c:v>0.1652486198504505</c:v>
              </c:pt>
              <c:pt idx="8">
                <c:v>0.10443998332141348</c:v>
              </c:pt>
              <c:pt idx="9">
                <c:v>0.18176795255844194</c:v>
              </c:pt>
            </c:numLit>
          </c:val>
          <c:extLst>
            <c:ext xmlns:c16="http://schemas.microsoft.com/office/drawing/2014/chart" uri="{C3380CC4-5D6E-409C-BE32-E72D297353CC}">
              <c16:uniqueId val="{00000001-0FB5-476E-97C0-3176D2C4E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1265032"/>
        <c:axId val="311265424"/>
      </c:barChart>
      <c:catAx>
        <c:axId val="311265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54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1265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311265032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101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10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CC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FF0000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7.xml"/><Relationship Id="rId299" Type="http://schemas.openxmlformats.org/officeDocument/2006/relationships/chart" Target="../charts/chart295.xml"/><Relationship Id="rId21" Type="http://schemas.openxmlformats.org/officeDocument/2006/relationships/chart" Target="../charts/chart21.xml"/><Relationship Id="rId63" Type="http://schemas.openxmlformats.org/officeDocument/2006/relationships/chart" Target="../charts/chart63.xml"/><Relationship Id="rId159" Type="http://schemas.openxmlformats.org/officeDocument/2006/relationships/chart" Target="../charts/chart158.xml"/><Relationship Id="rId324" Type="http://schemas.openxmlformats.org/officeDocument/2006/relationships/chart" Target="../charts/chart320.xml"/><Relationship Id="rId170" Type="http://schemas.openxmlformats.org/officeDocument/2006/relationships/chart" Target="../charts/chart169.xml"/><Relationship Id="rId226" Type="http://schemas.openxmlformats.org/officeDocument/2006/relationships/chart" Target="../charts/chart223.xml"/><Relationship Id="rId268" Type="http://schemas.openxmlformats.org/officeDocument/2006/relationships/chart" Target="../charts/chart264.xml"/><Relationship Id="rId32" Type="http://schemas.openxmlformats.org/officeDocument/2006/relationships/chart" Target="../charts/chart32.xml"/><Relationship Id="rId74" Type="http://schemas.openxmlformats.org/officeDocument/2006/relationships/chart" Target="../charts/chart74.xml"/><Relationship Id="rId128" Type="http://schemas.openxmlformats.org/officeDocument/2006/relationships/chart" Target="../charts/chart128.xml"/><Relationship Id="rId335" Type="http://schemas.openxmlformats.org/officeDocument/2006/relationships/chart" Target="../charts/chart331.xml"/><Relationship Id="rId5" Type="http://schemas.openxmlformats.org/officeDocument/2006/relationships/chart" Target="../charts/chart5.xml"/><Relationship Id="rId181" Type="http://schemas.openxmlformats.org/officeDocument/2006/relationships/chart" Target="../charts/chart180.xml"/><Relationship Id="rId237" Type="http://schemas.openxmlformats.org/officeDocument/2006/relationships/chart" Target="../charts/chart234.xml"/><Relationship Id="rId279" Type="http://schemas.openxmlformats.org/officeDocument/2006/relationships/chart" Target="../charts/chart275.xml"/><Relationship Id="rId43" Type="http://schemas.openxmlformats.org/officeDocument/2006/relationships/chart" Target="../charts/chart43.xml"/><Relationship Id="rId139" Type="http://schemas.openxmlformats.org/officeDocument/2006/relationships/chart" Target="../charts/chart139.xml"/><Relationship Id="rId290" Type="http://schemas.openxmlformats.org/officeDocument/2006/relationships/chart" Target="../charts/chart286.xml"/><Relationship Id="rId304" Type="http://schemas.openxmlformats.org/officeDocument/2006/relationships/chart" Target="../charts/chart300.xml"/><Relationship Id="rId85" Type="http://schemas.openxmlformats.org/officeDocument/2006/relationships/chart" Target="../charts/chart85.xml"/><Relationship Id="rId150" Type="http://schemas.openxmlformats.org/officeDocument/2006/relationships/chart" Target="../charts/chart149.xml"/><Relationship Id="rId192" Type="http://schemas.openxmlformats.org/officeDocument/2006/relationships/chart" Target="../charts/chart191.xml"/><Relationship Id="rId206" Type="http://schemas.openxmlformats.org/officeDocument/2006/relationships/chart" Target="../charts/chart205.xml"/><Relationship Id="rId248" Type="http://schemas.openxmlformats.org/officeDocument/2006/relationships/chart" Target="../charts/chart245.xml"/><Relationship Id="rId12" Type="http://schemas.openxmlformats.org/officeDocument/2006/relationships/chart" Target="../charts/chart12.xml"/><Relationship Id="rId108" Type="http://schemas.openxmlformats.org/officeDocument/2006/relationships/chart" Target="../charts/chart108.xml"/><Relationship Id="rId315" Type="http://schemas.openxmlformats.org/officeDocument/2006/relationships/chart" Target="../charts/chart311.xml"/><Relationship Id="rId54" Type="http://schemas.openxmlformats.org/officeDocument/2006/relationships/chart" Target="../charts/chart54.xml"/><Relationship Id="rId96" Type="http://schemas.openxmlformats.org/officeDocument/2006/relationships/chart" Target="../charts/chart96.xml"/><Relationship Id="rId161" Type="http://schemas.openxmlformats.org/officeDocument/2006/relationships/chart" Target="../charts/chart160.xml"/><Relationship Id="rId217" Type="http://schemas.openxmlformats.org/officeDocument/2006/relationships/chart" Target="../charts/chart216.xml"/><Relationship Id="rId259" Type="http://schemas.openxmlformats.org/officeDocument/2006/relationships/chart" Target="../charts/chart256.xml"/><Relationship Id="rId23" Type="http://schemas.openxmlformats.org/officeDocument/2006/relationships/chart" Target="../charts/chart23.xml"/><Relationship Id="rId119" Type="http://schemas.openxmlformats.org/officeDocument/2006/relationships/chart" Target="../charts/chart119.xml"/><Relationship Id="rId270" Type="http://schemas.openxmlformats.org/officeDocument/2006/relationships/chart" Target="../charts/chart266.xml"/><Relationship Id="rId326" Type="http://schemas.openxmlformats.org/officeDocument/2006/relationships/chart" Target="../charts/chart322.xml"/><Relationship Id="rId65" Type="http://schemas.openxmlformats.org/officeDocument/2006/relationships/chart" Target="../charts/chart65.xml"/><Relationship Id="rId130" Type="http://schemas.openxmlformats.org/officeDocument/2006/relationships/chart" Target="../charts/chart130.xml"/><Relationship Id="rId172" Type="http://schemas.openxmlformats.org/officeDocument/2006/relationships/chart" Target="../charts/chart171.xml"/><Relationship Id="rId228" Type="http://schemas.openxmlformats.org/officeDocument/2006/relationships/chart" Target="../charts/chart225.xml"/><Relationship Id="rId281" Type="http://schemas.openxmlformats.org/officeDocument/2006/relationships/chart" Target="../charts/chart277.xml"/><Relationship Id="rId337" Type="http://schemas.openxmlformats.org/officeDocument/2006/relationships/chart" Target="../charts/chart333.xml"/><Relationship Id="rId34" Type="http://schemas.openxmlformats.org/officeDocument/2006/relationships/chart" Target="../charts/chart34.xml"/><Relationship Id="rId76" Type="http://schemas.openxmlformats.org/officeDocument/2006/relationships/chart" Target="../charts/chart76.xml"/><Relationship Id="rId141" Type="http://schemas.openxmlformats.org/officeDocument/2006/relationships/chart" Target="../charts/chart141.xml"/><Relationship Id="rId7" Type="http://schemas.openxmlformats.org/officeDocument/2006/relationships/chart" Target="../charts/chart7.xml"/><Relationship Id="rId183" Type="http://schemas.openxmlformats.org/officeDocument/2006/relationships/chart" Target="../charts/chart182.xml"/><Relationship Id="rId239" Type="http://schemas.openxmlformats.org/officeDocument/2006/relationships/chart" Target="../charts/chart236.xml"/><Relationship Id="rId250" Type="http://schemas.openxmlformats.org/officeDocument/2006/relationships/chart" Target="../charts/chart247.xml"/><Relationship Id="rId292" Type="http://schemas.openxmlformats.org/officeDocument/2006/relationships/chart" Target="../charts/chart288.xml"/><Relationship Id="rId306" Type="http://schemas.openxmlformats.org/officeDocument/2006/relationships/chart" Target="../charts/chart302.xml"/><Relationship Id="rId45" Type="http://schemas.openxmlformats.org/officeDocument/2006/relationships/chart" Target="../charts/chart45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152" Type="http://schemas.openxmlformats.org/officeDocument/2006/relationships/chart" Target="../charts/chart151.xml"/><Relationship Id="rId194" Type="http://schemas.openxmlformats.org/officeDocument/2006/relationships/chart" Target="../charts/chart193.xml"/><Relationship Id="rId208" Type="http://schemas.openxmlformats.org/officeDocument/2006/relationships/chart" Target="../charts/chart207.xml"/><Relationship Id="rId240" Type="http://schemas.openxmlformats.org/officeDocument/2006/relationships/chart" Target="../charts/chart237.xml"/><Relationship Id="rId261" Type="http://schemas.openxmlformats.org/officeDocument/2006/relationships/chart" Target="../charts/chart258.xml"/><Relationship Id="rId14" Type="http://schemas.openxmlformats.org/officeDocument/2006/relationships/chart" Target="../charts/chart14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282" Type="http://schemas.openxmlformats.org/officeDocument/2006/relationships/chart" Target="../charts/chart278.xml"/><Relationship Id="rId317" Type="http://schemas.openxmlformats.org/officeDocument/2006/relationships/chart" Target="../charts/chart313.xml"/><Relationship Id="rId338" Type="http://schemas.openxmlformats.org/officeDocument/2006/relationships/chart" Target="../charts/chart334.xml"/><Relationship Id="rId8" Type="http://schemas.openxmlformats.org/officeDocument/2006/relationships/chart" Target="../charts/chart8.xml"/><Relationship Id="rId98" Type="http://schemas.openxmlformats.org/officeDocument/2006/relationships/chart" Target="../charts/chart98.xml"/><Relationship Id="rId121" Type="http://schemas.openxmlformats.org/officeDocument/2006/relationships/chart" Target="../charts/chart121.xml"/><Relationship Id="rId142" Type="http://schemas.openxmlformats.org/officeDocument/2006/relationships/chart" Target="../charts/chart142.xml"/><Relationship Id="rId163" Type="http://schemas.openxmlformats.org/officeDocument/2006/relationships/chart" Target="../charts/chart162.xml"/><Relationship Id="rId184" Type="http://schemas.openxmlformats.org/officeDocument/2006/relationships/chart" Target="../charts/chart183.xml"/><Relationship Id="rId219" Type="http://schemas.openxmlformats.org/officeDocument/2006/relationships/chart" Target="../charts/chart218.xml"/><Relationship Id="rId230" Type="http://schemas.openxmlformats.org/officeDocument/2006/relationships/chart" Target="../charts/chart227.xml"/><Relationship Id="rId251" Type="http://schemas.openxmlformats.org/officeDocument/2006/relationships/chart" Target="../charts/chart248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272" Type="http://schemas.openxmlformats.org/officeDocument/2006/relationships/chart" Target="../charts/chart268.xml"/><Relationship Id="rId293" Type="http://schemas.openxmlformats.org/officeDocument/2006/relationships/chart" Target="../charts/chart289.xml"/><Relationship Id="rId307" Type="http://schemas.openxmlformats.org/officeDocument/2006/relationships/chart" Target="../charts/chart303.xml"/><Relationship Id="rId328" Type="http://schemas.openxmlformats.org/officeDocument/2006/relationships/chart" Target="../charts/chart324.xml"/><Relationship Id="rId88" Type="http://schemas.openxmlformats.org/officeDocument/2006/relationships/chart" Target="../charts/chart88.xml"/><Relationship Id="rId111" Type="http://schemas.openxmlformats.org/officeDocument/2006/relationships/chart" Target="../charts/chart111.xml"/><Relationship Id="rId132" Type="http://schemas.openxmlformats.org/officeDocument/2006/relationships/chart" Target="../charts/chart132.xml"/><Relationship Id="rId153" Type="http://schemas.openxmlformats.org/officeDocument/2006/relationships/chart" Target="../charts/chart152.xml"/><Relationship Id="rId174" Type="http://schemas.openxmlformats.org/officeDocument/2006/relationships/chart" Target="../charts/chart173.xml"/><Relationship Id="rId195" Type="http://schemas.openxmlformats.org/officeDocument/2006/relationships/chart" Target="../charts/chart194.xml"/><Relationship Id="rId209" Type="http://schemas.openxmlformats.org/officeDocument/2006/relationships/chart" Target="../charts/chart208.xml"/><Relationship Id="rId220" Type="http://schemas.openxmlformats.org/officeDocument/2006/relationships/chart" Target="../charts/chart219.xml"/><Relationship Id="rId241" Type="http://schemas.openxmlformats.org/officeDocument/2006/relationships/chart" Target="../charts/chart238.xml"/><Relationship Id="rId15" Type="http://schemas.openxmlformats.org/officeDocument/2006/relationships/chart" Target="../charts/chart15.xml"/><Relationship Id="rId36" Type="http://schemas.openxmlformats.org/officeDocument/2006/relationships/chart" Target="../charts/chart36.xml"/><Relationship Id="rId57" Type="http://schemas.openxmlformats.org/officeDocument/2006/relationships/chart" Target="../charts/chart57.xml"/><Relationship Id="rId262" Type="http://schemas.openxmlformats.org/officeDocument/2006/relationships/image" Target="../media/image4.jpg"/><Relationship Id="rId283" Type="http://schemas.openxmlformats.org/officeDocument/2006/relationships/chart" Target="../charts/chart279.xml"/><Relationship Id="rId318" Type="http://schemas.openxmlformats.org/officeDocument/2006/relationships/chart" Target="../charts/chart314.xml"/><Relationship Id="rId339" Type="http://schemas.openxmlformats.org/officeDocument/2006/relationships/chart" Target="../charts/chart335.xml"/><Relationship Id="rId78" Type="http://schemas.openxmlformats.org/officeDocument/2006/relationships/chart" Target="../charts/chart78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122" Type="http://schemas.openxmlformats.org/officeDocument/2006/relationships/chart" Target="../charts/chart122.xml"/><Relationship Id="rId143" Type="http://schemas.openxmlformats.org/officeDocument/2006/relationships/chart" Target="../charts/chart143.xml"/><Relationship Id="rId164" Type="http://schemas.openxmlformats.org/officeDocument/2006/relationships/chart" Target="../charts/chart163.xml"/><Relationship Id="rId185" Type="http://schemas.openxmlformats.org/officeDocument/2006/relationships/chart" Target="../charts/chart184.xml"/><Relationship Id="rId9" Type="http://schemas.openxmlformats.org/officeDocument/2006/relationships/chart" Target="../charts/chart9.xml"/><Relationship Id="rId210" Type="http://schemas.openxmlformats.org/officeDocument/2006/relationships/chart" Target="../charts/chart209.xml"/><Relationship Id="rId26" Type="http://schemas.openxmlformats.org/officeDocument/2006/relationships/chart" Target="../charts/chart26.xml"/><Relationship Id="rId231" Type="http://schemas.openxmlformats.org/officeDocument/2006/relationships/chart" Target="../charts/chart228.xml"/><Relationship Id="rId252" Type="http://schemas.openxmlformats.org/officeDocument/2006/relationships/chart" Target="../charts/chart249.xml"/><Relationship Id="rId273" Type="http://schemas.openxmlformats.org/officeDocument/2006/relationships/chart" Target="../charts/chart269.xml"/><Relationship Id="rId294" Type="http://schemas.openxmlformats.org/officeDocument/2006/relationships/chart" Target="../charts/chart290.xml"/><Relationship Id="rId308" Type="http://schemas.openxmlformats.org/officeDocument/2006/relationships/chart" Target="../charts/chart304.xml"/><Relationship Id="rId329" Type="http://schemas.openxmlformats.org/officeDocument/2006/relationships/chart" Target="../charts/chart325.xml"/><Relationship Id="rId47" Type="http://schemas.openxmlformats.org/officeDocument/2006/relationships/chart" Target="../charts/chart47.xml"/><Relationship Id="rId68" Type="http://schemas.openxmlformats.org/officeDocument/2006/relationships/chart" Target="../charts/chart68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33" Type="http://schemas.openxmlformats.org/officeDocument/2006/relationships/chart" Target="../charts/chart133.xml"/><Relationship Id="rId154" Type="http://schemas.openxmlformats.org/officeDocument/2006/relationships/chart" Target="../charts/chart153.xml"/><Relationship Id="rId175" Type="http://schemas.openxmlformats.org/officeDocument/2006/relationships/chart" Target="../charts/chart174.xml"/><Relationship Id="rId340" Type="http://schemas.openxmlformats.org/officeDocument/2006/relationships/chart" Target="../charts/chart336.xml"/><Relationship Id="rId196" Type="http://schemas.openxmlformats.org/officeDocument/2006/relationships/chart" Target="../charts/chart195.xml"/><Relationship Id="rId200" Type="http://schemas.openxmlformats.org/officeDocument/2006/relationships/chart" Target="../charts/chart199.xml"/><Relationship Id="rId16" Type="http://schemas.openxmlformats.org/officeDocument/2006/relationships/chart" Target="../charts/chart16.xml"/><Relationship Id="rId221" Type="http://schemas.openxmlformats.org/officeDocument/2006/relationships/image" Target="../media/image2.jpeg"/><Relationship Id="rId242" Type="http://schemas.openxmlformats.org/officeDocument/2006/relationships/chart" Target="../charts/chart239.xml"/><Relationship Id="rId263" Type="http://schemas.openxmlformats.org/officeDocument/2006/relationships/chart" Target="../charts/chart259.xml"/><Relationship Id="rId284" Type="http://schemas.openxmlformats.org/officeDocument/2006/relationships/chart" Target="../charts/chart280.xml"/><Relationship Id="rId319" Type="http://schemas.openxmlformats.org/officeDocument/2006/relationships/chart" Target="../charts/chart315.xml"/><Relationship Id="rId37" Type="http://schemas.openxmlformats.org/officeDocument/2006/relationships/chart" Target="../charts/chart37.xml"/><Relationship Id="rId58" Type="http://schemas.openxmlformats.org/officeDocument/2006/relationships/chart" Target="../charts/chart58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123" Type="http://schemas.openxmlformats.org/officeDocument/2006/relationships/chart" Target="../charts/chart123.xml"/><Relationship Id="rId144" Type="http://schemas.openxmlformats.org/officeDocument/2006/relationships/chart" Target="../charts/chart144.xml"/><Relationship Id="rId330" Type="http://schemas.openxmlformats.org/officeDocument/2006/relationships/chart" Target="../charts/chart326.xml"/><Relationship Id="rId90" Type="http://schemas.openxmlformats.org/officeDocument/2006/relationships/chart" Target="../charts/chart90.xml"/><Relationship Id="rId165" Type="http://schemas.openxmlformats.org/officeDocument/2006/relationships/chart" Target="../charts/chart164.xml"/><Relationship Id="rId186" Type="http://schemas.openxmlformats.org/officeDocument/2006/relationships/chart" Target="../charts/chart185.xml"/><Relationship Id="rId211" Type="http://schemas.openxmlformats.org/officeDocument/2006/relationships/chart" Target="../charts/chart210.xml"/><Relationship Id="rId232" Type="http://schemas.openxmlformats.org/officeDocument/2006/relationships/chart" Target="../charts/chart229.xml"/><Relationship Id="rId253" Type="http://schemas.openxmlformats.org/officeDocument/2006/relationships/chart" Target="../charts/chart250.xml"/><Relationship Id="rId274" Type="http://schemas.openxmlformats.org/officeDocument/2006/relationships/chart" Target="../charts/chart270.xml"/><Relationship Id="rId295" Type="http://schemas.openxmlformats.org/officeDocument/2006/relationships/chart" Target="../charts/chart291.xml"/><Relationship Id="rId309" Type="http://schemas.openxmlformats.org/officeDocument/2006/relationships/chart" Target="../charts/chart305.xml"/><Relationship Id="rId27" Type="http://schemas.openxmlformats.org/officeDocument/2006/relationships/chart" Target="../charts/chart27.xml"/><Relationship Id="rId48" Type="http://schemas.openxmlformats.org/officeDocument/2006/relationships/chart" Target="../charts/chart48.xml"/><Relationship Id="rId69" Type="http://schemas.openxmlformats.org/officeDocument/2006/relationships/chart" Target="../charts/chart69.xml"/><Relationship Id="rId113" Type="http://schemas.openxmlformats.org/officeDocument/2006/relationships/chart" Target="../charts/chart113.xml"/><Relationship Id="rId134" Type="http://schemas.openxmlformats.org/officeDocument/2006/relationships/chart" Target="../charts/chart134.xml"/><Relationship Id="rId320" Type="http://schemas.openxmlformats.org/officeDocument/2006/relationships/chart" Target="../charts/chart316.xml"/><Relationship Id="rId80" Type="http://schemas.openxmlformats.org/officeDocument/2006/relationships/chart" Target="../charts/chart80.xml"/><Relationship Id="rId155" Type="http://schemas.openxmlformats.org/officeDocument/2006/relationships/chart" Target="../charts/chart154.xml"/><Relationship Id="rId176" Type="http://schemas.openxmlformats.org/officeDocument/2006/relationships/chart" Target="../charts/chart175.xml"/><Relationship Id="rId197" Type="http://schemas.openxmlformats.org/officeDocument/2006/relationships/chart" Target="../charts/chart196.xml"/><Relationship Id="rId341" Type="http://schemas.openxmlformats.org/officeDocument/2006/relationships/chart" Target="../charts/chart337.xml"/><Relationship Id="rId201" Type="http://schemas.openxmlformats.org/officeDocument/2006/relationships/chart" Target="../charts/chart200.xml"/><Relationship Id="rId222" Type="http://schemas.openxmlformats.org/officeDocument/2006/relationships/image" Target="../media/image3.jpeg"/><Relationship Id="rId243" Type="http://schemas.openxmlformats.org/officeDocument/2006/relationships/chart" Target="../charts/chart240.xml"/><Relationship Id="rId264" Type="http://schemas.openxmlformats.org/officeDocument/2006/relationships/chart" Target="../charts/chart260.xml"/><Relationship Id="rId285" Type="http://schemas.openxmlformats.org/officeDocument/2006/relationships/chart" Target="../charts/chart281.xml"/><Relationship Id="rId17" Type="http://schemas.openxmlformats.org/officeDocument/2006/relationships/chart" Target="../charts/chart17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24" Type="http://schemas.openxmlformats.org/officeDocument/2006/relationships/chart" Target="../charts/chart124.xml"/><Relationship Id="rId310" Type="http://schemas.openxmlformats.org/officeDocument/2006/relationships/chart" Target="../charts/chart306.xml"/><Relationship Id="rId70" Type="http://schemas.openxmlformats.org/officeDocument/2006/relationships/chart" Target="../charts/chart70.xml"/><Relationship Id="rId91" Type="http://schemas.openxmlformats.org/officeDocument/2006/relationships/chart" Target="../charts/chart91.xml"/><Relationship Id="rId145" Type="http://schemas.openxmlformats.org/officeDocument/2006/relationships/chart" Target="../charts/chart145.xml"/><Relationship Id="rId166" Type="http://schemas.openxmlformats.org/officeDocument/2006/relationships/chart" Target="../charts/chart165.xml"/><Relationship Id="rId187" Type="http://schemas.openxmlformats.org/officeDocument/2006/relationships/chart" Target="../charts/chart186.xml"/><Relationship Id="rId331" Type="http://schemas.openxmlformats.org/officeDocument/2006/relationships/chart" Target="../charts/chart327.xml"/><Relationship Id="rId1" Type="http://schemas.openxmlformats.org/officeDocument/2006/relationships/chart" Target="../charts/chart1.xml"/><Relationship Id="rId212" Type="http://schemas.openxmlformats.org/officeDocument/2006/relationships/chart" Target="../charts/chart211.xml"/><Relationship Id="rId233" Type="http://schemas.openxmlformats.org/officeDocument/2006/relationships/chart" Target="../charts/chart230.xml"/><Relationship Id="rId254" Type="http://schemas.openxmlformats.org/officeDocument/2006/relationships/chart" Target="../charts/chart251.xml"/><Relationship Id="rId28" Type="http://schemas.openxmlformats.org/officeDocument/2006/relationships/chart" Target="../charts/chart28.xml"/><Relationship Id="rId49" Type="http://schemas.openxmlformats.org/officeDocument/2006/relationships/chart" Target="../charts/chart49.xml"/><Relationship Id="rId114" Type="http://schemas.openxmlformats.org/officeDocument/2006/relationships/chart" Target="../charts/chart114.xml"/><Relationship Id="rId275" Type="http://schemas.openxmlformats.org/officeDocument/2006/relationships/chart" Target="../charts/chart271.xml"/><Relationship Id="rId296" Type="http://schemas.openxmlformats.org/officeDocument/2006/relationships/chart" Target="../charts/chart292.xml"/><Relationship Id="rId300" Type="http://schemas.openxmlformats.org/officeDocument/2006/relationships/chart" Target="../charts/chart296.xml"/><Relationship Id="rId60" Type="http://schemas.openxmlformats.org/officeDocument/2006/relationships/chart" Target="../charts/chart60.xml"/><Relationship Id="rId81" Type="http://schemas.openxmlformats.org/officeDocument/2006/relationships/chart" Target="../charts/chart81.xml"/><Relationship Id="rId135" Type="http://schemas.openxmlformats.org/officeDocument/2006/relationships/chart" Target="../charts/chart135.xml"/><Relationship Id="rId156" Type="http://schemas.openxmlformats.org/officeDocument/2006/relationships/chart" Target="../charts/chart155.xml"/><Relationship Id="rId177" Type="http://schemas.openxmlformats.org/officeDocument/2006/relationships/chart" Target="../charts/chart176.xml"/><Relationship Id="rId198" Type="http://schemas.openxmlformats.org/officeDocument/2006/relationships/chart" Target="../charts/chart197.xml"/><Relationship Id="rId321" Type="http://schemas.openxmlformats.org/officeDocument/2006/relationships/chart" Target="../charts/chart317.xml"/><Relationship Id="rId342" Type="http://schemas.openxmlformats.org/officeDocument/2006/relationships/chart" Target="../charts/chart338.xml"/><Relationship Id="rId202" Type="http://schemas.openxmlformats.org/officeDocument/2006/relationships/chart" Target="../charts/chart201.xml"/><Relationship Id="rId223" Type="http://schemas.openxmlformats.org/officeDocument/2006/relationships/chart" Target="../charts/chart220.xml"/><Relationship Id="rId244" Type="http://schemas.openxmlformats.org/officeDocument/2006/relationships/chart" Target="../charts/chart241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265" Type="http://schemas.openxmlformats.org/officeDocument/2006/relationships/chart" Target="../charts/chart261.xml"/><Relationship Id="rId286" Type="http://schemas.openxmlformats.org/officeDocument/2006/relationships/chart" Target="../charts/chart282.xml"/><Relationship Id="rId50" Type="http://schemas.openxmlformats.org/officeDocument/2006/relationships/chart" Target="../charts/chart50.xml"/><Relationship Id="rId104" Type="http://schemas.openxmlformats.org/officeDocument/2006/relationships/chart" Target="../charts/chart104.xml"/><Relationship Id="rId125" Type="http://schemas.openxmlformats.org/officeDocument/2006/relationships/chart" Target="../charts/chart125.xml"/><Relationship Id="rId146" Type="http://schemas.openxmlformats.org/officeDocument/2006/relationships/image" Target="../media/image1.jpeg"/><Relationship Id="rId167" Type="http://schemas.openxmlformats.org/officeDocument/2006/relationships/chart" Target="../charts/chart166.xml"/><Relationship Id="rId188" Type="http://schemas.openxmlformats.org/officeDocument/2006/relationships/chart" Target="../charts/chart187.xml"/><Relationship Id="rId311" Type="http://schemas.openxmlformats.org/officeDocument/2006/relationships/chart" Target="../charts/chart307.xml"/><Relationship Id="rId332" Type="http://schemas.openxmlformats.org/officeDocument/2006/relationships/chart" Target="../charts/chart328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13" Type="http://schemas.openxmlformats.org/officeDocument/2006/relationships/chart" Target="../charts/chart212.xml"/><Relationship Id="rId234" Type="http://schemas.openxmlformats.org/officeDocument/2006/relationships/chart" Target="../charts/chart231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55" Type="http://schemas.openxmlformats.org/officeDocument/2006/relationships/chart" Target="../charts/chart252.xml"/><Relationship Id="rId276" Type="http://schemas.openxmlformats.org/officeDocument/2006/relationships/chart" Target="../charts/chart272.xml"/><Relationship Id="rId297" Type="http://schemas.openxmlformats.org/officeDocument/2006/relationships/chart" Target="../charts/chart293.xml"/><Relationship Id="rId40" Type="http://schemas.openxmlformats.org/officeDocument/2006/relationships/chart" Target="../charts/chart40.xml"/><Relationship Id="rId115" Type="http://schemas.openxmlformats.org/officeDocument/2006/relationships/chart" Target="../charts/chart115.xml"/><Relationship Id="rId136" Type="http://schemas.openxmlformats.org/officeDocument/2006/relationships/chart" Target="../charts/chart136.xml"/><Relationship Id="rId157" Type="http://schemas.openxmlformats.org/officeDocument/2006/relationships/chart" Target="../charts/chart156.xml"/><Relationship Id="rId178" Type="http://schemas.openxmlformats.org/officeDocument/2006/relationships/chart" Target="../charts/chart177.xml"/><Relationship Id="rId301" Type="http://schemas.openxmlformats.org/officeDocument/2006/relationships/chart" Target="../charts/chart297.xml"/><Relationship Id="rId322" Type="http://schemas.openxmlformats.org/officeDocument/2006/relationships/chart" Target="../charts/chart318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99" Type="http://schemas.openxmlformats.org/officeDocument/2006/relationships/chart" Target="../charts/chart198.xml"/><Relationship Id="rId203" Type="http://schemas.openxmlformats.org/officeDocument/2006/relationships/chart" Target="../charts/chart202.xml"/><Relationship Id="rId19" Type="http://schemas.openxmlformats.org/officeDocument/2006/relationships/chart" Target="../charts/chart19.xml"/><Relationship Id="rId224" Type="http://schemas.openxmlformats.org/officeDocument/2006/relationships/chart" Target="../charts/chart221.xml"/><Relationship Id="rId245" Type="http://schemas.openxmlformats.org/officeDocument/2006/relationships/chart" Target="../charts/chart242.xml"/><Relationship Id="rId266" Type="http://schemas.openxmlformats.org/officeDocument/2006/relationships/chart" Target="../charts/chart262.xml"/><Relationship Id="rId287" Type="http://schemas.openxmlformats.org/officeDocument/2006/relationships/chart" Target="../charts/chart283.xml"/><Relationship Id="rId30" Type="http://schemas.openxmlformats.org/officeDocument/2006/relationships/chart" Target="../charts/chart30.xml"/><Relationship Id="rId105" Type="http://schemas.openxmlformats.org/officeDocument/2006/relationships/chart" Target="../charts/chart105.xml"/><Relationship Id="rId126" Type="http://schemas.openxmlformats.org/officeDocument/2006/relationships/chart" Target="../charts/chart126.xml"/><Relationship Id="rId147" Type="http://schemas.openxmlformats.org/officeDocument/2006/relationships/chart" Target="../charts/chart146.xml"/><Relationship Id="rId168" Type="http://schemas.openxmlformats.org/officeDocument/2006/relationships/chart" Target="../charts/chart167.xml"/><Relationship Id="rId312" Type="http://schemas.openxmlformats.org/officeDocument/2006/relationships/chart" Target="../charts/chart308.xml"/><Relationship Id="rId333" Type="http://schemas.openxmlformats.org/officeDocument/2006/relationships/chart" Target="../charts/chart329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189" Type="http://schemas.openxmlformats.org/officeDocument/2006/relationships/chart" Target="../charts/chart188.xml"/><Relationship Id="rId3" Type="http://schemas.openxmlformats.org/officeDocument/2006/relationships/chart" Target="../charts/chart3.xml"/><Relationship Id="rId214" Type="http://schemas.openxmlformats.org/officeDocument/2006/relationships/chart" Target="../charts/chart213.xml"/><Relationship Id="rId235" Type="http://schemas.openxmlformats.org/officeDocument/2006/relationships/chart" Target="../charts/chart232.xml"/><Relationship Id="rId256" Type="http://schemas.openxmlformats.org/officeDocument/2006/relationships/chart" Target="../charts/chart253.xml"/><Relationship Id="rId277" Type="http://schemas.openxmlformats.org/officeDocument/2006/relationships/chart" Target="../charts/chart273.xml"/><Relationship Id="rId298" Type="http://schemas.openxmlformats.org/officeDocument/2006/relationships/chart" Target="../charts/chart294.xml"/><Relationship Id="rId116" Type="http://schemas.openxmlformats.org/officeDocument/2006/relationships/chart" Target="../charts/chart116.xml"/><Relationship Id="rId137" Type="http://schemas.openxmlformats.org/officeDocument/2006/relationships/chart" Target="../charts/chart137.xml"/><Relationship Id="rId158" Type="http://schemas.openxmlformats.org/officeDocument/2006/relationships/chart" Target="../charts/chart157.xml"/><Relationship Id="rId302" Type="http://schemas.openxmlformats.org/officeDocument/2006/relationships/chart" Target="../charts/chart298.xml"/><Relationship Id="rId323" Type="http://schemas.openxmlformats.org/officeDocument/2006/relationships/chart" Target="../charts/chart319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179" Type="http://schemas.openxmlformats.org/officeDocument/2006/relationships/chart" Target="../charts/chart178.xml"/><Relationship Id="rId190" Type="http://schemas.openxmlformats.org/officeDocument/2006/relationships/chart" Target="../charts/chart189.xml"/><Relationship Id="rId204" Type="http://schemas.openxmlformats.org/officeDocument/2006/relationships/chart" Target="../charts/chart203.xml"/><Relationship Id="rId225" Type="http://schemas.openxmlformats.org/officeDocument/2006/relationships/chart" Target="../charts/chart222.xml"/><Relationship Id="rId246" Type="http://schemas.openxmlformats.org/officeDocument/2006/relationships/chart" Target="../charts/chart243.xml"/><Relationship Id="rId267" Type="http://schemas.openxmlformats.org/officeDocument/2006/relationships/chart" Target="../charts/chart263.xml"/><Relationship Id="rId288" Type="http://schemas.openxmlformats.org/officeDocument/2006/relationships/chart" Target="../charts/chart284.xml"/><Relationship Id="rId106" Type="http://schemas.openxmlformats.org/officeDocument/2006/relationships/chart" Target="../charts/chart106.xml"/><Relationship Id="rId127" Type="http://schemas.openxmlformats.org/officeDocument/2006/relationships/chart" Target="../charts/chart127.xml"/><Relationship Id="rId313" Type="http://schemas.openxmlformats.org/officeDocument/2006/relationships/chart" Target="../charts/chart309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52" Type="http://schemas.openxmlformats.org/officeDocument/2006/relationships/chart" Target="../charts/chart52.xml"/><Relationship Id="rId73" Type="http://schemas.openxmlformats.org/officeDocument/2006/relationships/chart" Target="../charts/chart73.xml"/><Relationship Id="rId94" Type="http://schemas.openxmlformats.org/officeDocument/2006/relationships/chart" Target="../charts/chart94.xml"/><Relationship Id="rId148" Type="http://schemas.openxmlformats.org/officeDocument/2006/relationships/chart" Target="../charts/chart147.xml"/><Relationship Id="rId169" Type="http://schemas.openxmlformats.org/officeDocument/2006/relationships/chart" Target="../charts/chart168.xml"/><Relationship Id="rId334" Type="http://schemas.openxmlformats.org/officeDocument/2006/relationships/chart" Target="../charts/chart330.xml"/><Relationship Id="rId4" Type="http://schemas.openxmlformats.org/officeDocument/2006/relationships/chart" Target="../charts/chart4.xml"/><Relationship Id="rId180" Type="http://schemas.openxmlformats.org/officeDocument/2006/relationships/chart" Target="../charts/chart179.xml"/><Relationship Id="rId215" Type="http://schemas.openxmlformats.org/officeDocument/2006/relationships/chart" Target="../charts/chart214.xml"/><Relationship Id="rId236" Type="http://schemas.openxmlformats.org/officeDocument/2006/relationships/chart" Target="../charts/chart233.xml"/><Relationship Id="rId257" Type="http://schemas.openxmlformats.org/officeDocument/2006/relationships/chart" Target="../charts/chart254.xml"/><Relationship Id="rId278" Type="http://schemas.openxmlformats.org/officeDocument/2006/relationships/chart" Target="../charts/chart274.xml"/><Relationship Id="rId303" Type="http://schemas.openxmlformats.org/officeDocument/2006/relationships/chart" Target="../charts/chart299.xml"/><Relationship Id="rId42" Type="http://schemas.openxmlformats.org/officeDocument/2006/relationships/chart" Target="../charts/chart42.xml"/><Relationship Id="rId84" Type="http://schemas.openxmlformats.org/officeDocument/2006/relationships/chart" Target="../charts/chart84.xml"/><Relationship Id="rId138" Type="http://schemas.openxmlformats.org/officeDocument/2006/relationships/chart" Target="../charts/chart138.xml"/><Relationship Id="rId191" Type="http://schemas.openxmlformats.org/officeDocument/2006/relationships/chart" Target="../charts/chart190.xml"/><Relationship Id="rId205" Type="http://schemas.openxmlformats.org/officeDocument/2006/relationships/chart" Target="../charts/chart204.xml"/><Relationship Id="rId247" Type="http://schemas.openxmlformats.org/officeDocument/2006/relationships/chart" Target="../charts/chart244.xml"/><Relationship Id="rId107" Type="http://schemas.openxmlformats.org/officeDocument/2006/relationships/chart" Target="../charts/chart107.xml"/><Relationship Id="rId289" Type="http://schemas.openxmlformats.org/officeDocument/2006/relationships/chart" Target="../charts/chart285.xml"/><Relationship Id="rId11" Type="http://schemas.openxmlformats.org/officeDocument/2006/relationships/chart" Target="../charts/chart11.xml"/><Relationship Id="rId53" Type="http://schemas.openxmlformats.org/officeDocument/2006/relationships/chart" Target="../charts/chart53.xml"/><Relationship Id="rId149" Type="http://schemas.openxmlformats.org/officeDocument/2006/relationships/chart" Target="../charts/chart148.xml"/><Relationship Id="rId314" Type="http://schemas.openxmlformats.org/officeDocument/2006/relationships/chart" Target="../charts/chart310.xml"/><Relationship Id="rId95" Type="http://schemas.openxmlformats.org/officeDocument/2006/relationships/chart" Target="../charts/chart95.xml"/><Relationship Id="rId160" Type="http://schemas.openxmlformats.org/officeDocument/2006/relationships/chart" Target="../charts/chart159.xml"/><Relationship Id="rId216" Type="http://schemas.openxmlformats.org/officeDocument/2006/relationships/chart" Target="../charts/chart215.xml"/><Relationship Id="rId258" Type="http://schemas.openxmlformats.org/officeDocument/2006/relationships/chart" Target="../charts/chart255.xml"/><Relationship Id="rId22" Type="http://schemas.openxmlformats.org/officeDocument/2006/relationships/chart" Target="../charts/chart22.xml"/><Relationship Id="rId64" Type="http://schemas.openxmlformats.org/officeDocument/2006/relationships/chart" Target="../charts/chart64.xml"/><Relationship Id="rId118" Type="http://schemas.openxmlformats.org/officeDocument/2006/relationships/chart" Target="../charts/chart118.xml"/><Relationship Id="rId325" Type="http://schemas.openxmlformats.org/officeDocument/2006/relationships/chart" Target="../charts/chart321.xml"/><Relationship Id="rId171" Type="http://schemas.openxmlformats.org/officeDocument/2006/relationships/chart" Target="../charts/chart170.xml"/><Relationship Id="rId227" Type="http://schemas.openxmlformats.org/officeDocument/2006/relationships/chart" Target="../charts/chart224.xml"/><Relationship Id="rId269" Type="http://schemas.openxmlformats.org/officeDocument/2006/relationships/chart" Target="../charts/chart265.xml"/><Relationship Id="rId33" Type="http://schemas.openxmlformats.org/officeDocument/2006/relationships/chart" Target="../charts/chart33.xml"/><Relationship Id="rId129" Type="http://schemas.openxmlformats.org/officeDocument/2006/relationships/chart" Target="../charts/chart129.xml"/><Relationship Id="rId280" Type="http://schemas.openxmlformats.org/officeDocument/2006/relationships/chart" Target="../charts/chart276.xml"/><Relationship Id="rId336" Type="http://schemas.openxmlformats.org/officeDocument/2006/relationships/chart" Target="../charts/chart332.xml"/><Relationship Id="rId75" Type="http://schemas.openxmlformats.org/officeDocument/2006/relationships/chart" Target="../charts/chart75.xml"/><Relationship Id="rId140" Type="http://schemas.openxmlformats.org/officeDocument/2006/relationships/chart" Target="../charts/chart140.xml"/><Relationship Id="rId182" Type="http://schemas.openxmlformats.org/officeDocument/2006/relationships/chart" Target="../charts/chart181.xml"/><Relationship Id="rId6" Type="http://schemas.openxmlformats.org/officeDocument/2006/relationships/chart" Target="../charts/chart6.xml"/><Relationship Id="rId238" Type="http://schemas.openxmlformats.org/officeDocument/2006/relationships/chart" Target="../charts/chart235.xml"/><Relationship Id="rId291" Type="http://schemas.openxmlformats.org/officeDocument/2006/relationships/chart" Target="../charts/chart287.xml"/><Relationship Id="rId305" Type="http://schemas.openxmlformats.org/officeDocument/2006/relationships/chart" Target="../charts/chart301.xml"/><Relationship Id="rId44" Type="http://schemas.openxmlformats.org/officeDocument/2006/relationships/chart" Target="../charts/chart44.xml"/><Relationship Id="rId86" Type="http://schemas.openxmlformats.org/officeDocument/2006/relationships/chart" Target="../charts/chart86.xml"/><Relationship Id="rId151" Type="http://schemas.openxmlformats.org/officeDocument/2006/relationships/chart" Target="../charts/chart150.xml"/><Relationship Id="rId193" Type="http://schemas.openxmlformats.org/officeDocument/2006/relationships/chart" Target="../charts/chart192.xml"/><Relationship Id="rId207" Type="http://schemas.openxmlformats.org/officeDocument/2006/relationships/chart" Target="../charts/chart206.xml"/><Relationship Id="rId249" Type="http://schemas.openxmlformats.org/officeDocument/2006/relationships/chart" Target="../charts/chart246.xml"/><Relationship Id="rId13" Type="http://schemas.openxmlformats.org/officeDocument/2006/relationships/chart" Target="../charts/chart13.xml"/><Relationship Id="rId109" Type="http://schemas.openxmlformats.org/officeDocument/2006/relationships/chart" Target="../charts/chart109.xml"/><Relationship Id="rId260" Type="http://schemas.openxmlformats.org/officeDocument/2006/relationships/chart" Target="../charts/chart257.xml"/><Relationship Id="rId316" Type="http://schemas.openxmlformats.org/officeDocument/2006/relationships/chart" Target="../charts/chart312.xml"/><Relationship Id="rId55" Type="http://schemas.openxmlformats.org/officeDocument/2006/relationships/chart" Target="../charts/chart55.xml"/><Relationship Id="rId97" Type="http://schemas.openxmlformats.org/officeDocument/2006/relationships/chart" Target="../charts/chart97.xml"/><Relationship Id="rId120" Type="http://schemas.openxmlformats.org/officeDocument/2006/relationships/chart" Target="../charts/chart120.xml"/><Relationship Id="rId162" Type="http://schemas.openxmlformats.org/officeDocument/2006/relationships/chart" Target="../charts/chart161.xml"/><Relationship Id="rId218" Type="http://schemas.openxmlformats.org/officeDocument/2006/relationships/chart" Target="../charts/chart217.xml"/><Relationship Id="rId271" Type="http://schemas.openxmlformats.org/officeDocument/2006/relationships/chart" Target="../charts/chart267.xml"/><Relationship Id="rId24" Type="http://schemas.openxmlformats.org/officeDocument/2006/relationships/chart" Target="../charts/chart24.xml"/><Relationship Id="rId66" Type="http://schemas.openxmlformats.org/officeDocument/2006/relationships/chart" Target="../charts/chart66.xml"/><Relationship Id="rId131" Type="http://schemas.openxmlformats.org/officeDocument/2006/relationships/chart" Target="../charts/chart131.xml"/><Relationship Id="rId327" Type="http://schemas.openxmlformats.org/officeDocument/2006/relationships/chart" Target="../charts/chart323.xml"/><Relationship Id="rId173" Type="http://schemas.openxmlformats.org/officeDocument/2006/relationships/chart" Target="../charts/chart172.xml"/><Relationship Id="rId229" Type="http://schemas.openxmlformats.org/officeDocument/2006/relationships/chart" Target="../charts/chart226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0.xml"/><Relationship Id="rId1" Type="http://schemas.openxmlformats.org/officeDocument/2006/relationships/chart" Target="../charts/chart339.xml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8.xml"/><Relationship Id="rId13" Type="http://schemas.openxmlformats.org/officeDocument/2006/relationships/chart" Target="../charts/chart353.xml"/><Relationship Id="rId18" Type="http://schemas.openxmlformats.org/officeDocument/2006/relationships/chart" Target="../charts/chart358.xml"/><Relationship Id="rId3" Type="http://schemas.openxmlformats.org/officeDocument/2006/relationships/chart" Target="../charts/chart343.xml"/><Relationship Id="rId7" Type="http://schemas.openxmlformats.org/officeDocument/2006/relationships/chart" Target="../charts/chart347.xml"/><Relationship Id="rId12" Type="http://schemas.openxmlformats.org/officeDocument/2006/relationships/chart" Target="../charts/chart352.xml"/><Relationship Id="rId17" Type="http://schemas.openxmlformats.org/officeDocument/2006/relationships/chart" Target="../charts/chart357.xml"/><Relationship Id="rId2" Type="http://schemas.openxmlformats.org/officeDocument/2006/relationships/chart" Target="../charts/chart342.xml"/><Relationship Id="rId16" Type="http://schemas.openxmlformats.org/officeDocument/2006/relationships/chart" Target="../charts/chart356.xml"/><Relationship Id="rId1" Type="http://schemas.openxmlformats.org/officeDocument/2006/relationships/chart" Target="../charts/chart341.xml"/><Relationship Id="rId6" Type="http://schemas.openxmlformats.org/officeDocument/2006/relationships/chart" Target="../charts/chart346.xml"/><Relationship Id="rId11" Type="http://schemas.openxmlformats.org/officeDocument/2006/relationships/chart" Target="../charts/chart351.xml"/><Relationship Id="rId5" Type="http://schemas.openxmlformats.org/officeDocument/2006/relationships/chart" Target="../charts/chart345.xml"/><Relationship Id="rId15" Type="http://schemas.openxmlformats.org/officeDocument/2006/relationships/chart" Target="../charts/chart355.xml"/><Relationship Id="rId10" Type="http://schemas.openxmlformats.org/officeDocument/2006/relationships/chart" Target="../charts/chart350.xml"/><Relationship Id="rId4" Type="http://schemas.openxmlformats.org/officeDocument/2006/relationships/chart" Target="../charts/chart344.xml"/><Relationship Id="rId9" Type="http://schemas.openxmlformats.org/officeDocument/2006/relationships/chart" Target="../charts/chart349.xml"/><Relationship Id="rId14" Type="http://schemas.openxmlformats.org/officeDocument/2006/relationships/chart" Target="../charts/chart354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6.xml"/><Relationship Id="rId13" Type="http://schemas.openxmlformats.org/officeDocument/2006/relationships/chart" Target="../charts/chart371.xml"/><Relationship Id="rId18" Type="http://schemas.openxmlformats.org/officeDocument/2006/relationships/chart" Target="../charts/chart376.xml"/><Relationship Id="rId3" Type="http://schemas.openxmlformats.org/officeDocument/2006/relationships/chart" Target="../charts/chart361.xml"/><Relationship Id="rId21" Type="http://schemas.openxmlformats.org/officeDocument/2006/relationships/chart" Target="../charts/chart379.xml"/><Relationship Id="rId7" Type="http://schemas.openxmlformats.org/officeDocument/2006/relationships/chart" Target="../charts/chart365.xml"/><Relationship Id="rId12" Type="http://schemas.openxmlformats.org/officeDocument/2006/relationships/chart" Target="../charts/chart370.xml"/><Relationship Id="rId17" Type="http://schemas.openxmlformats.org/officeDocument/2006/relationships/chart" Target="../charts/chart375.xml"/><Relationship Id="rId2" Type="http://schemas.openxmlformats.org/officeDocument/2006/relationships/chart" Target="../charts/chart360.xml"/><Relationship Id="rId16" Type="http://schemas.openxmlformats.org/officeDocument/2006/relationships/chart" Target="../charts/chart374.xml"/><Relationship Id="rId20" Type="http://schemas.openxmlformats.org/officeDocument/2006/relationships/chart" Target="../charts/chart378.xml"/><Relationship Id="rId1" Type="http://schemas.openxmlformats.org/officeDocument/2006/relationships/chart" Target="../charts/chart359.xml"/><Relationship Id="rId6" Type="http://schemas.openxmlformats.org/officeDocument/2006/relationships/chart" Target="../charts/chart364.xml"/><Relationship Id="rId11" Type="http://schemas.openxmlformats.org/officeDocument/2006/relationships/chart" Target="../charts/chart369.xml"/><Relationship Id="rId24" Type="http://schemas.openxmlformats.org/officeDocument/2006/relationships/chart" Target="../charts/chart382.xml"/><Relationship Id="rId5" Type="http://schemas.openxmlformats.org/officeDocument/2006/relationships/chart" Target="../charts/chart363.xml"/><Relationship Id="rId15" Type="http://schemas.openxmlformats.org/officeDocument/2006/relationships/chart" Target="../charts/chart373.xml"/><Relationship Id="rId23" Type="http://schemas.openxmlformats.org/officeDocument/2006/relationships/chart" Target="../charts/chart381.xml"/><Relationship Id="rId10" Type="http://schemas.openxmlformats.org/officeDocument/2006/relationships/chart" Target="../charts/chart368.xml"/><Relationship Id="rId19" Type="http://schemas.openxmlformats.org/officeDocument/2006/relationships/chart" Target="../charts/chart377.xml"/><Relationship Id="rId4" Type="http://schemas.openxmlformats.org/officeDocument/2006/relationships/chart" Target="../charts/chart362.xml"/><Relationship Id="rId9" Type="http://schemas.openxmlformats.org/officeDocument/2006/relationships/chart" Target="../charts/chart367.xml"/><Relationship Id="rId14" Type="http://schemas.openxmlformats.org/officeDocument/2006/relationships/chart" Target="../charts/chart372.xml"/><Relationship Id="rId22" Type="http://schemas.openxmlformats.org/officeDocument/2006/relationships/chart" Target="../charts/chart380.xml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0.xml"/><Relationship Id="rId13" Type="http://schemas.openxmlformats.org/officeDocument/2006/relationships/chart" Target="../charts/chart395.xml"/><Relationship Id="rId18" Type="http://schemas.openxmlformats.org/officeDocument/2006/relationships/chart" Target="../charts/chart400.xml"/><Relationship Id="rId3" Type="http://schemas.openxmlformats.org/officeDocument/2006/relationships/chart" Target="../charts/chart385.xml"/><Relationship Id="rId21" Type="http://schemas.openxmlformats.org/officeDocument/2006/relationships/chart" Target="../charts/chart403.xml"/><Relationship Id="rId7" Type="http://schemas.openxmlformats.org/officeDocument/2006/relationships/chart" Target="../charts/chart389.xml"/><Relationship Id="rId12" Type="http://schemas.openxmlformats.org/officeDocument/2006/relationships/chart" Target="../charts/chart394.xml"/><Relationship Id="rId17" Type="http://schemas.openxmlformats.org/officeDocument/2006/relationships/chart" Target="../charts/chart399.xml"/><Relationship Id="rId2" Type="http://schemas.openxmlformats.org/officeDocument/2006/relationships/chart" Target="../charts/chart384.xml"/><Relationship Id="rId16" Type="http://schemas.openxmlformats.org/officeDocument/2006/relationships/chart" Target="../charts/chart398.xml"/><Relationship Id="rId20" Type="http://schemas.openxmlformats.org/officeDocument/2006/relationships/chart" Target="../charts/chart402.xml"/><Relationship Id="rId1" Type="http://schemas.openxmlformats.org/officeDocument/2006/relationships/chart" Target="../charts/chart383.xml"/><Relationship Id="rId6" Type="http://schemas.openxmlformats.org/officeDocument/2006/relationships/chart" Target="../charts/chart388.xml"/><Relationship Id="rId11" Type="http://schemas.openxmlformats.org/officeDocument/2006/relationships/chart" Target="../charts/chart393.xml"/><Relationship Id="rId5" Type="http://schemas.openxmlformats.org/officeDocument/2006/relationships/chart" Target="../charts/chart387.xml"/><Relationship Id="rId15" Type="http://schemas.openxmlformats.org/officeDocument/2006/relationships/chart" Target="../charts/chart397.xml"/><Relationship Id="rId10" Type="http://schemas.openxmlformats.org/officeDocument/2006/relationships/chart" Target="../charts/chart392.xml"/><Relationship Id="rId19" Type="http://schemas.openxmlformats.org/officeDocument/2006/relationships/chart" Target="../charts/chart401.xml"/><Relationship Id="rId4" Type="http://schemas.openxmlformats.org/officeDocument/2006/relationships/chart" Target="../charts/chart386.xml"/><Relationship Id="rId9" Type="http://schemas.openxmlformats.org/officeDocument/2006/relationships/chart" Target="../charts/chart391.xml"/><Relationship Id="rId14" Type="http://schemas.openxmlformats.org/officeDocument/2006/relationships/chart" Target="../charts/chart396.xml"/><Relationship Id="rId22" Type="http://schemas.openxmlformats.org/officeDocument/2006/relationships/chart" Target="../charts/chart404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7.xml"/><Relationship Id="rId2" Type="http://schemas.openxmlformats.org/officeDocument/2006/relationships/chart" Target="../charts/chart406.xml"/><Relationship Id="rId1" Type="http://schemas.openxmlformats.org/officeDocument/2006/relationships/chart" Target="../charts/chart405.xml"/><Relationship Id="rId6" Type="http://schemas.openxmlformats.org/officeDocument/2006/relationships/chart" Target="../charts/chart410.xml"/><Relationship Id="rId5" Type="http://schemas.openxmlformats.org/officeDocument/2006/relationships/chart" Target="../charts/chart409.xml"/><Relationship Id="rId4" Type="http://schemas.openxmlformats.org/officeDocument/2006/relationships/chart" Target="../charts/chart408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2.xml"/><Relationship Id="rId1" Type="http://schemas.openxmlformats.org/officeDocument/2006/relationships/chart" Target="../charts/chart411.xml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0.xml"/><Relationship Id="rId13" Type="http://schemas.openxmlformats.org/officeDocument/2006/relationships/chart" Target="../charts/chart425.xml"/><Relationship Id="rId18" Type="http://schemas.openxmlformats.org/officeDocument/2006/relationships/chart" Target="../charts/chart430.xml"/><Relationship Id="rId3" Type="http://schemas.openxmlformats.org/officeDocument/2006/relationships/chart" Target="../charts/chart415.xml"/><Relationship Id="rId7" Type="http://schemas.openxmlformats.org/officeDocument/2006/relationships/chart" Target="../charts/chart419.xml"/><Relationship Id="rId12" Type="http://schemas.openxmlformats.org/officeDocument/2006/relationships/chart" Target="../charts/chart424.xml"/><Relationship Id="rId17" Type="http://schemas.openxmlformats.org/officeDocument/2006/relationships/chart" Target="../charts/chart429.xml"/><Relationship Id="rId2" Type="http://schemas.openxmlformats.org/officeDocument/2006/relationships/chart" Target="../charts/chart414.xml"/><Relationship Id="rId16" Type="http://schemas.openxmlformats.org/officeDocument/2006/relationships/chart" Target="../charts/chart428.xml"/><Relationship Id="rId20" Type="http://schemas.openxmlformats.org/officeDocument/2006/relationships/chart" Target="../charts/chart432.xml"/><Relationship Id="rId1" Type="http://schemas.openxmlformats.org/officeDocument/2006/relationships/chart" Target="../charts/chart413.xml"/><Relationship Id="rId6" Type="http://schemas.openxmlformats.org/officeDocument/2006/relationships/chart" Target="../charts/chart418.xml"/><Relationship Id="rId11" Type="http://schemas.openxmlformats.org/officeDocument/2006/relationships/chart" Target="../charts/chart423.xml"/><Relationship Id="rId5" Type="http://schemas.openxmlformats.org/officeDocument/2006/relationships/chart" Target="../charts/chart417.xml"/><Relationship Id="rId15" Type="http://schemas.openxmlformats.org/officeDocument/2006/relationships/chart" Target="../charts/chart427.xml"/><Relationship Id="rId10" Type="http://schemas.openxmlformats.org/officeDocument/2006/relationships/chart" Target="../charts/chart422.xml"/><Relationship Id="rId19" Type="http://schemas.openxmlformats.org/officeDocument/2006/relationships/chart" Target="../charts/chart431.xml"/><Relationship Id="rId4" Type="http://schemas.openxmlformats.org/officeDocument/2006/relationships/chart" Target="../charts/chart416.xml"/><Relationship Id="rId9" Type="http://schemas.openxmlformats.org/officeDocument/2006/relationships/chart" Target="../charts/chart421.xml"/><Relationship Id="rId14" Type="http://schemas.openxmlformats.org/officeDocument/2006/relationships/chart" Target="../charts/chart426.xml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4.xml"/><Relationship Id="rId1" Type="http://schemas.openxmlformats.org/officeDocument/2006/relationships/chart" Target="../charts/chart433.xm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6.xml"/><Relationship Id="rId1" Type="http://schemas.openxmlformats.org/officeDocument/2006/relationships/chart" Target="../charts/chart435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9.xml"/><Relationship Id="rId2" Type="http://schemas.openxmlformats.org/officeDocument/2006/relationships/chart" Target="../charts/chart438.xml"/><Relationship Id="rId1" Type="http://schemas.openxmlformats.org/officeDocument/2006/relationships/chart" Target="../charts/chart437.xml"/><Relationship Id="rId6" Type="http://schemas.openxmlformats.org/officeDocument/2006/relationships/chart" Target="../charts/chart442.xml"/><Relationship Id="rId5" Type="http://schemas.openxmlformats.org/officeDocument/2006/relationships/chart" Target="../charts/chart441.xml"/><Relationship Id="rId4" Type="http://schemas.openxmlformats.org/officeDocument/2006/relationships/chart" Target="../charts/chart44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5.xml"/><Relationship Id="rId2" Type="http://schemas.openxmlformats.org/officeDocument/2006/relationships/chart" Target="../charts/chart444.xml"/><Relationship Id="rId1" Type="http://schemas.openxmlformats.org/officeDocument/2006/relationships/chart" Target="../charts/chart443.xml"/><Relationship Id="rId4" Type="http://schemas.openxmlformats.org/officeDocument/2006/relationships/chart" Target="../charts/chart446.xml"/></Relationships>
</file>

<file path=xl/drawings/_rels/drawing6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4.xml"/><Relationship Id="rId3" Type="http://schemas.openxmlformats.org/officeDocument/2006/relationships/chart" Target="../charts/chart449.xml"/><Relationship Id="rId7" Type="http://schemas.openxmlformats.org/officeDocument/2006/relationships/chart" Target="../charts/chart453.xml"/><Relationship Id="rId12" Type="http://schemas.openxmlformats.org/officeDocument/2006/relationships/chart" Target="../charts/chart458.xml"/><Relationship Id="rId2" Type="http://schemas.openxmlformats.org/officeDocument/2006/relationships/chart" Target="../charts/chart448.xml"/><Relationship Id="rId1" Type="http://schemas.openxmlformats.org/officeDocument/2006/relationships/chart" Target="../charts/chart447.xml"/><Relationship Id="rId6" Type="http://schemas.openxmlformats.org/officeDocument/2006/relationships/chart" Target="../charts/chart452.xml"/><Relationship Id="rId11" Type="http://schemas.openxmlformats.org/officeDocument/2006/relationships/chart" Target="../charts/chart457.xml"/><Relationship Id="rId5" Type="http://schemas.openxmlformats.org/officeDocument/2006/relationships/chart" Target="../charts/chart451.xml"/><Relationship Id="rId10" Type="http://schemas.openxmlformats.org/officeDocument/2006/relationships/chart" Target="../charts/chart456.xml"/><Relationship Id="rId4" Type="http://schemas.openxmlformats.org/officeDocument/2006/relationships/chart" Target="../charts/chart450.xml"/><Relationship Id="rId9" Type="http://schemas.openxmlformats.org/officeDocument/2006/relationships/chart" Target="../charts/chart455.xml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0.xml"/><Relationship Id="rId1" Type="http://schemas.openxmlformats.org/officeDocument/2006/relationships/chart" Target="../charts/chart459.xml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3.xml"/><Relationship Id="rId2" Type="http://schemas.openxmlformats.org/officeDocument/2006/relationships/chart" Target="../charts/chart462.xml"/><Relationship Id="rId1" Type="http://schemas.openxmlformats.org/officeDocument/2006/relationships/chart" Target="../charts/chart461.xml"/><Relationship Id="rId6" Type="http://schemas.openxmlformats.org/officeDocument/2006/relationships/chart" Target="../charts/chart466.xml"/><Relationship Id="rId5" Type="http://schemas.openxmlformats.org/officeDocument/2006/relationships/chart" Target="../charts/chart465.xml"/><Relationship Id="rId4" Type="http://schemas.openxmlformats.org/officeDocument/2006/relationships/chart" Target="../charts/chart464.xml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4.xml"/><Relationship Id="rId13" Type="http://schemas.openxmlformats.org/officeDocument/2006/relationships/chart" Target="../charts/chart479.xml"/><Relationship Id="rId3" Type="http://schemas.openxmlformats.org/officeDocument/2006/relationships/chart" Target="../charts/chart469.xml"/><Relationship Id="rId7" Type="http://schemas.openxmlformats.org/officeDocument/2006/relationships/chart" Target="../charts/chart473.xml"/><Relationship Id="rId12" Type="http://schemas.openxmlformats.org/officeDocument/2006/relationships/chart" Target="../charts/chart478.xml"/><Relationship Id="rId2" Type="http://schemas.openxmlformats.org/officeDocument/2006/relationships/chart" Target="../charts/chart468.xml"/><Relationship Id="rId1" Type="http://schemas.openxmlformats.org/officeDocument/2006/relationships/chart" Target="../charts/chart467.xml"/><Relationship Id="rId6" Type="http://schemas.openxmlformats.org/officeDocument/2006/relationships/chart" Target="../charts/chart472.xml"/><Relationship Id="rId11" Type="http://schemas.openxmlformats.org/officeDocument/2006/relationships/chart" Target="../charts/chart477.xml"/><Relationship Id="rId5" Type="http://schemas.openxmlformats.org/officeDocument/2006/relationships/chart" Target="../charts/chart471.xml"/><Relationship Id="rId15" Type="http://schemas.openxmlformats.org/officeDocument/2006/relationships/chart" Target="../charts/chart481.xml"/><Relationship Id="rId10" Type="http://schemas.openxmlformats.org/officeDocument/2006/relationships/chart" Target="../charts/chart476.xml"/><Relationship Id="rId4" Type="http://schemas.openxmlformats.org/officeDocument/2006/relationships/chart" Target="../charts/chart470.xml"/><Relationship Id="rId9" Type="http://schemas.openxmlformats.org/officeDocument/2006/relationships/chart" Target="../charts/chart475.xml"/><Relationship Id="rId14" Type="http://schemas.openxmlformats.org/officeDocument/2006/relationships/chart" Target="../charts/chart4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3442</xdr:row>
      <xdr:rowOff>0</xdr:rowOff>
    </xdr:from>
    <xdr:to>
      <xdr:col>10</xdr:col>
      <xdr:colOff>504825</xdr:colOff>
      <xdr:row>3442</xdr:row>
      <xdr:rowOff>0</xdr:rowOff>
    </xdr:to>
    <xdr:graphicFrame macro="">
      <xdr:nvGraphicFramePr>
        <xdr:cNvPr id="5" name="Gráfico 3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3442</xdr:row>
      <xdr:rowOff>0</xdr:rowOff>
    </xdr:from>
    <xdr:to>
      <xdr:col>10</xdr:col>
      <xdr:colOff>485775</xdr:colOff>
      <xdr:row>3442</xdr:row>
      <xdr:rowOff>0</xdr:rowOff>
    </xdr:to>
    <xdr:graphicFrame macro="">
      <xdr:nvGraphicFramePr>
        <xdr:cNvPr id="6" name="Gráfico 3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11</xdr:col>
      <xdr:colOff>9525</xdr:colOff>
      <xdr:row>3442</xdr:row>
      <xdr:rowOff>0</xdr:rowOff>
    </xdr:to>
    <xdr:graphicFrame macro="">
      <xdr:nvGraphicFramePr>
        <xdr:cNvPr id="7" name="Gráfico 3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733425</xdr:colOff>
      <xdr:row>3442</xdr:row>
      <xdr:rowOff>0</xdr:rowOff>
    </xdr:to>
    <xdr:graphicFrame macro="">
      <xdr:nvGraphicFramePr>
        <xdr:cNvPr id="8" name="Gráfico 4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190500</xdr:colOff>
      <xdr:row>3442</xdr:row>
      <xdr:rowOff>0</xdr:rowOff>
    </xdr:from>
    <xdr:to>
      <xdr:col>11</xdr:col>
      <xdr:colOff>638175</xdr:colOff>
      <xdr:row>3442</xdr:row>
      <xdr:rowOff>0</xdr:rowOff>
    </xdr:to>
    <xdr:graphicFrame macro="">
      <xdr:nvGraphicFramePr>
        <xdr:cNvPr id="9" name="Gráfico 5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3442</xdr:row>
      <xdr:rowOff>0</xdr:rowOff>
    </xdr:from>
    <xdr:to>
      <xdr:col>5</xdr:col>
      <xdr:colOff>0</xdr:colOff>
      <xdr:row>3442</xdr:row>
      <xdr:rowOff>0</xdr:rowOff>
    </xdr:to>
    <xdr:graphicFrame macro="">
      <xdr:nvGraphicFramePr>
        <xdr:cNvPr id="10" name="Gráfico 5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314325</xdr:colOff>
      <xdr:row>3442</xdr:row>
      <xdr:rowOff>0</xdr:rowOff>
    </xdr:from>
    <xdr:to>
      <xdr:col>11</xdr:col>
      <xdr:colOff>714375</xdr:colOff>
      <xdr:row>3442</xdr:row>
      <xdr:rowOff>0</xdr:rowOff>
    </xdr:to>
    <xdr:graphicFrame macro="">
      <xdr:nvGraphicFramePr>
        <xdr:cNvPr id="11" name="Gráfico 5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419100</xdr:colOff>
      <xdr:row>3431</xdr:row>
      <xdr:rowOff>0</xdr:rowOff>
    </xdr:to>
    <xdr:graphicFrame macro="">
      <xdr:nvGraphicFramePr>
        <xdr:cNvPr id="12" name="Gráfico 5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485775</xdr:colOff>
      <xdr:row>3431</xdr:row>
      <xdr:rowOff>0</xdr:rowOff>
    </xdr:to>
    <xdr:graphicFrame macro="">
      <xdr:nvGraphicFramePr>
        <xdr:cNvPr id="13" name="Gráfico 5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723900</xdr:colOff>
      <xdr:row>3442</xdr:row>
      <xdr:rowOff>0</xdr:rowOff>
    </xdr:to>
    <xdr:graphicFrame macro="">
      <xdr:nvGraphicFramePr>
        <xdr:cNvPr id="14" name="Gráfico 5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419100</xdr:colOff>
      <xdr:row>3442</xdr:row>
      <xdr:rowOff>0</xdr:rowOff>
    </xdr:from>
    <xdr:to>
      <xdr:col>11</xdr:col>
      <xdr:colOff>742950</xdr:colOff>
      <xdr:row>3442</xdr:row>
      <xdr:rowOff>0</xdr:rowOff>
    </xdr:to>
    <xdr:graphicFrame macro="">
      <xdr:nvGraphicFramePr>
        <xdr:cNvPr id="15" name="Gráfico 6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323850</xdr:colOff>
      <xdr:row>3431</xdr:row>
      <xdr:rowOff>0</xdr:rowOff>
    </xdr:to>
    <xdr:graphicFrame macro="">
      <xdr:nvGraphicFramePr>
        <xdr:cNvPr id="16" name="Gráfico 6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333375</xdr:colOff>
      <xdr:row>3431</xdr:row>
      <xdr:rowOff>0</xdr:rowOff>
    </xdr:to>
    <xdr:graphicFrame macro="">
      <xdr:nvGraphicFramePr>
        <xdr:cNvPr id="17" name="Gráfico 6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723900</xdr:colOff>
      <xdr:row>3442</xdr:row>
      <xdr:rowOff>0</xdr:rowOff>
    </xdr:to>
    <xdr:graphicFrame macro="">
      <xdr:nvGraphicFramePr>
        <xdr:cNvPr id="18" name="Gráfico 6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12</xdr:col>
      <xdr:colOff>485775</xdr:colOff>
      <xdr:row>3431</xdr:row>
      <xdr:rowOff>0</xdr:rowOff>
    </xdr:to>
    <xdr:graphicFrame macro="">
      <xdr:nvGraphicFramePr>
        <xdr:cNvPr id="19" name="Gráfico 6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676275</xdr:colOff>
      <xdr:row>3442</xdr:row>
      <xdr:rowOff>0</xdr:rowOff>
    </xdr:to>
    <xdr:graphicFrame macro="">
      <xdr:nvGraphicFramePr>
        <xdr:cNvPr id="20" name="Gráfico 6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12</xdr:col>
      <xdr:colOff>428625</xdr:colOff>
      <xdr:row>3431</xdr:row>
      <xdr:rowOff>0</xdr:rowOff>
    </xdr:to>
    <xdr:graphicFrame macro="">
      <xdr:nvGraphicFramePr>
        <xdr:cNvPr id="21" name="Gráfico 6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819150</xdr:colOff>
      <xdr:row>3442</xdr:row>
      <xdr:rowOff>0</xdr:rowOff>
    </xdr:to>
    <xdr:graphicFrame macro="">
      <xdr:nvGraphicFramePr>
        <xdr:cNvPr id="22" name="Gráfico 6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0</xdr:colOff>
      <xdr:row>3431</xdr:row>
      <xdr:rowOff>0</xdr:rowOff>
    </xdr:from>
    <xdr:to>
      <xdr:col>12</xdr:col>
      <xdr:colOff>485775</xdr:colOff>
      <xdr:row>3431</xdr:row>
      <xdr:rowOff>0</xdr:rowOff>
    </xdr:to>
    <xdr:graphicFrame macro="">
      <xdr:nvGraphicFramePr>
        <xdr:cNvPr id="23" name="Gráfico 7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123825</xdr:colOff>
      <xdr:row>3442</xdr:row>
      <xdr:rowOff>0</xdr:rowOff>
    </xdr:from>
    <xdr:to>
      <xdr:col>11</xdr:col>
      <xdr:colOff>752475</xdr:colOff>
      <xdr:row>3442</xdr:row>
      <xdr:rowOff>0</xdr:rowOff>
    </xdr:to>
    <xdr:graphicFrame macro="">
      <xdr:nvGraphicFramePr>
        <xdr:cNvPr id="24" name="Gráfico 7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866775</xdr:colOff>
      <xdr:row>3442</xdr:row>
      <xdr:rowOff>0</xdr:rowOff>
    </xdr:to>
    <xdr:graphicFrame macro="">
      <xdr:nvGraphicFramePr>
        <xdr:cNvPr id="25" name="Gráfico 7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</xdr:col>
      <xdr:colOff>0</xdr:colOff>
      <xdr:row>3431</xdr:row>
      <xdr:rowOff>0</xdr:rowOff>
    </xdr:from>
    <xdr:to>
      <xdr:col>12</xdr:col>
      <xdr:colOff>485775</xdr:colOff>
      <xdr:row>3431</xdr:row>
      <xdr:rowOff>0</xdr:rowOff>
    </xdr:to>
    <xdr:graphicFrame macro="">
      <xdr:nvGraphicFramePr>
        <xdr:cNvPr id="26" name="Gráfico 7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714375</xdr:colOff>
      <xdr:row>3431</xdr:row>
      <xdr:rowOff>0</xdr:rowOff>
    </xdr:to>
    <xdr:graphicFrame macro="">
      <xdr:nvGraphicFramePr>
        <xdr:cNvPr id="27" name="Gráfico 7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733425</xdr:colOff>
      <xdr:row>3431</xdr:row>
      <xdr:rowOff>0</xdr:rowOff>
    </xdr:to>
    <xdr:graphicFrame macro="">
      <xdr:nvGraphicFramePr>
        <xdr:cNvPr id="28" name="Gráfico 8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838200</xdr:colOff>
      <xdr:row>3431</xdr:row>
      <xdr:rowOff>0</xdr:rowOff>
    </xdr:to>
    <xdr:graphicFrame macro="">
      <xdr:nvGraphicFramePr>
        <xdr:cNvPr id="29" name="Gráfico 8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</xdr:col>
      <xdr:colOff>638175</xdr:colOff>
      <xdr:row>3442</xdr:row>
      <xdr:rowOff>0</xdr:rowOff>
    </xdr:from>
    <xdr:to>
      <xdr:col>10</xdr:col>
      <xdr:colOff>504825</xdr:colOff>
      <xdr:row>3442</xdr:row>
      <xdr:rowOff>0</xdr:rowOff>
    </xdr:to>
    <xdr:graphicFrame macro="">
      <xdr:nvGraphicFramePr>
        <xdr:cNvPr id="30" name="Gráfico 8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</xdr:col>
      <xdr:colOff>0</xdr:colOff>
      <xdr:row>3442</xdr:row>
      <xdr:rowOff>0</xdr:rowOff>
    </xdr:from>
    <xdr:to>
      <xdr:col>10</xdr:col>
      <xdr:colOff>485775</xdr:colOff>
      <xdr:row>3442</xdr:row>
      <xdr:rowOff>0</xdr:rowOff>
    </xdr:to>
    <xdr:graphicFrame macro="">
      <xdr:nvGraphicFramePr>
        <xdr:cNvPr id="31" name="Gráfico 8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723900</xdr:colOff>
      <xdr:row>3431</xdr:row>
      <xdr:rowOff>0</xdr:rowOff>
    </xdr:to>
    <xdr:graphicFrame macro="">
      <xdr:nvGraphicFramePr>
        <xdr:cNvPr id="32" name="Gráfico 9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</xdr:col>
      <xdr:colOff>638175</xdr:colOff>
      <xdr:row>3442</xdr:row>
      <xdr:rowOff>0</xdr:rowOff>
    </xdr:from>
    <xdr:to>
      <xdr:col>10</xdr:col>
      <xdr:colOff>504825</xdr:colOff>
      <xdr:row>3442</xdr:row>
      <xdr:rowOff>0</xdr:rowOff>
    </xdr:to>
    <xdr:graphicFrame macro="">
      <xdr:nvGraphicFramePr>
        <xdr:cNvPr id="33" name="Gráfico 9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</xdr:col>
      <xdr:colOff>0</xdr:colOff>
      <xdr:row>3442</xdr:row>
      <xdr:rowOff>0</xdr:rowOff>
    </xdr:from>
    <xdr:to>
      <xdr:col>10</xdr:col>
      <xdr:colOff>485775</xdr:colOff>
      <xdr:row>3442</xdr:row>
      <xdr:rowOff>0</xdr:rowOff>
    </xdr:to>
    <xdr:graphicFrame macro="">
      <xdr:nvGraphicFramePr>
        <xdr:cNvPr id="34" name="Gráfico 9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714375</xdr:colOff>
      <xdr:row>3431</xdr:row>
      <xdr:rowOff>0</xdr:rowOff>
    </xdr:to>
    <xdr:graphicFrame macro="">
      <xdr:nvGraphicFramePr>
        <xdr:cNvPr id="35" name="Gráfico 9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638175</xdr:colOff>
      <xdr:row>3442</xdr:row>
      <xdr:rowOff>0</xdr:rowOff>
    </xdr:from>
    <xdr:to>
      <xdr:col>10</xdr:col>
      <xdr:colOff>504825</xdr:colOff>
      <xdr:row>3442</xdr:row>
      <xdr:rowOff>0</xdr:rowOff>
    </xdr:to>
    <xdr:graphicFrame macro="">
      <xdr:nvGraphicFramePr>
        <xdr:cNvPr id="36" name="Gráfico 9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</xdr:col>
      <xdr:colOff>0</xdr:colOff>
      <xdr:row>3442</xdr:row>
      <xdr:rowOff>0</xdr:rowOff>
    </xdr:from>
    <xdr:to>
      <xdr:col>10</xdr:col>
      <xdr:colOff>485775</xdr:colOff>
      <xdr:row>3442</xdr:row>
      <xdr:rowOff>0</xdr:rowOff>
    </xdr:to>
    <xdr:graphicFrame macro="">
      <xdr:nvGraphicFramePr>
        <xdr:cNvPr id="37" name="Gráfico 9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714375</xdr:colOff>
      <xdr:row>3431</xdr:row>
      <xdr:rowOff>0</xdr:rowOff>
    </xdr:to>
    <xdr:graphicFrame macro="">
      <xdr:nvGraphicFramePr>
        <xdr:cNvPr id="38" name="Gráfico 10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</xdr:col>
      <xdr:colOff>638175</xdr:colOff>
      <xdr:row>3442</xdr:row>
      <xdr:rowOff>0</xdr:rowOff>
    </xdr:from>
    <xdr:to>
      <xdr:col>10</xdr:col>
      <xdr:colOff>504825</xdr:colOff>
      <xdr:row>3442</xdr:row>
      <xdr:rowOff>0</xdr:rowOff>
    </xdr:to>
    <xdr:graphicFrame macro="">
      <xdr:nvGraphicFramePr>
        <xdr:cNvPr id="39" name="Gráfico 10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</xdr:col>
      <xdr:colOff>0</xdr:colOff>
      <xdr:row>3442</xdr:row>
      <xdr:rowOff>0</xdr:rowOff>
    </xdr:from>
    <xdr:to>
      <xdr:col>10</xdr:col>
      <xdr:colOff>485775</xdr:colOff>
      <xdr:row>3442</xdr:row>
      <xdr:rowOff>0</xdr:rowOff>
    </xdr:to>
    <xdr:graphicFrame macro="">
      <xdr:nvGraphicFramePr>
        <xdr:cNvPr id="40" name="Gráfico 10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647700</xdr:colOff>
      <xdr:row>3431</xdr:row>
      <xdr:rowOff>0</xdr:rowOff>
    </xdr:to>
    <xdr:graphicFrame macro="">
      <xdr:nvGraphicFramePr>
        <xdr:cNvPr id="41" name="Gráfico 10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</xdr:col>
      <xdr:colOff>638175</xdr:colOff>
      <xdr:row>3442</xdr:row>
      <xdr:rowOff>0</xdr:rowOff>
    </xdr:from>
    <xdr:to>
      <xdr:col>10</xdr:col>
      <xdr:colOff>504825</xdr:colOff>
      <xdr:row>3442</xdr:row>
      <xdr:rowOff>0</xdr:rowOff>
    </xdr:to>
    <xdr:graphicFrame macro="">
      <xdr:nvGraphicFramePr>
        <xdr:cNvPr id="42" name="Gráfico 10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3</xdr:col>
      <xdr:colOff>0</xdr:colOff>
      <xdr:row>3442</xdr:row>
      <xdr:rowOff>0</xdr:rowOff>
    </xdr:from>
    <xdr:to>
      <xdr:col>10</xdr:col>
      <xdr:colOff>485775</xdr:colOff>
      <xdr:row>3442</xdr:row>
      <xdr:rowOff>0</xdr:rowOff>
    </xdr:to>
    <xdr:graphicFrame macro="">
      <xdr:nvGraphicFramePr>
        <xdr:cNvPr id="43" name="Gráfico 11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638175</xdr:colOff>
      <xdr:row>3431</xdr:row>
      <xdr:rowOff>0</xdr:rowOff>
    </xdr:to>
    <xdr:graphicFrame macro="">
      <xdr:nvGraphicFramePr>
        <xdr:cNvPr id="44" name="Gráfico 11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</xdr:col>
      <xdr:colOff>638175</xdr:colOff>
      <xdr:row>3442</xdr:row>
      <xdr:rowOff>0</xdr:rowOff>
    </xdr:from>
    <xdr:to>
      <xdr:col>10</xdr:col>
      <xdr:colOff>504825</xdr:colOff>
      <xdr:row>3442</xdr:row>
      <xdr:rowOff>0</xdr:rowOff>
    </xdr:to>
    <xdr:graphicFrame macro="">
      <xdr:nvGraphicFramePr>
        <xdr:cNvPr id="45" name="Gráfico 11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</xdr:col>
      <xdr:colOff>0</xdr:colOff>
      <xdr:row>3442</xdr:row>
      <xdr:rowOff>0</xdr:rowOff>
    </xdr:from>
    <xdr:to>
      <xdr:col>10</xdr:col>
      <xdr:colOff>485775</xdr:colOff>
      <xdr:row>3442</xdr:row>
      <xdr:rowOff>0</xdr:rowOff>
    </xdr:to>
    <xdr:graphicFrame macro="">
      <xdr:nvGraphicFramePr>
        <xdr:cNvPr id="46" name="Gráfico 11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2</xdr:col>
      <xdr:colOff>638175</xdr:colOff>
      <xdr:row>3442</xdr:row>
      <xdr:rowOff>0</xdr:rowOff>
    </xdr:from>
    <xdr:to>
      <xdr:col>10</xdr:col>
      <xdr:colOff>504825</xdr:colOff>
      <xdr:row>3442</xdr:row>
      <xdr:rowOff>0</xdr:rowOff>
    </xdr:to>
    <xdr:graphicFrame macro="">
      <xdr:nvGraphicFramePr>
        <xdr:cNvPr id="47" name="Gráfico 11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3</xdr:col>
      <xdr:colOff>0</xdr:colOff>
      <xdr:row>3442</xdr:row>
      <xdr:rowOff>0</xdr:rowOff>
    </xdr:from>
    <xdr:to>
      <xdr:col>10</xdr:col>
      <xdr:colOff>485775</xdr:colOff>
      <xdr:row>3442</xdr:row>
      <xdr:rowOff>0</xdr:rowOff>
    </xdr:to>
    <xdr:graphicFrame macro="">
      <xdr:nvGraphicFramePr>
        <xdr:cNvPr id="48" name="Gráfico 12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523875</xdr:colOff>
      <xdr:row>3431</xdr:row>
      <xdr:rowOff>0</xdr:rowOff>
    </xdr:to>
    <xdr:graphicFrame macro="">
      <xdr:nvGraphicFramePr>
        <xdr:cNvPr id="49" name="Gráfico 12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638175</xdr:colOff>
      <xdr:row>3431</xdr:row>
      <xdr:rowOff>0</xdr:rowOff>
    </xdr:to>
    <xdr:graphicFrame macro="">
      <xdr:nvGraphicFramePr>
        <xdr:cNvPr id="50" name="Gráfico 12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2</xdr:col>
      <xdr:colOff>638175</xdr:colOff>
      <xdr:row>3442</xdr:row>
      <xdr:rowOff>0</xdr:rowOff>
    </xdr:from>
    <xdr:to>
      <xdr:col>10</xdr:col>
      <xdr:colOff>504825</xdr:colOff>
      <xdr:row>3442</xdr:row>
      <xdr:rowOff>0</xdr:rowOff>
    </xdr:to>
    <xdr:graphicFrame macro="">
      <xdr:nvGraphicFramePr>
        <xdr:cNvPr id="51" name="Gráfico 12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3</xdr:col>
      <xdr:colOff>0</xdr:colOff>
      <xdr:row>3442</xdr:row>
      <xdr:rowOff>0</xdr:rowOff>
    </xdr:from>
    <xdr:to>
      <xdr:col>10</xdr:col>
      <xdr:colOff>485775</xdr:colOff>
      <xdr:row>3442</xdr:row>
      <xdr:rowOff>0</xdr:rowOff>
    </xdr:to>
    <xdr:graphicFrame macro="">
      <xdr:nvGraphicFramePr>
        <xdr:cNvPr id="52" name="Gráfico 12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5</xdr:col>
      <xdr:colOff>552450</xdr:colOff>
      <xdr:row>3431</xdr:row>
      <xdr:rowOff>0</xdr:rowOff>
    </xdr:from>
    <xdr:to>
      <xdr:col>12</xdr:col>
      <xdr:colOff>838200</xdr:colOff>
      <xdr:row>3431</xdr:row>
      <xdr:rowOff>0</xdr:rowOff>
    </xdr:to>
    <xdr:graphicFrame macro="">
      <xdr:nvGraphicFramePr>
        <xdr:cNvPr id="53" name="Gráfico 13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600075</xdr:colOff>
      <xdr:row>3431</xdr:row>
      <xdr:rowOff>0</xdr:rowOff>
    </xdr:to>
    <xdr:graphicFrame macro="">
      <xdr:nvGraphicFramePr>
        <xdr:cNvPr id="54" name="Gráfico 13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55" name="Gráfico 13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952500</xdr:colOff>
      <xdr:row>3442</xdr:row>
      <xdr:rowOff>0</xdr:rowOff>
    </xdr:to>
    <xdr:graphicFrame macro="">
      <xdr:nvGraphicFramePr>
        <xdr:cNvPr id="56" name="Gráfico 14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13</xdr:col>
      <xdr:colOff>28575</xdr:colOff>
      <xdr:row>3431</xdr:row>
      <xdr:rowOff>0</xdr:rowOff>
    </xdr:to>
    <xdr:graphicFrame macro="">
      <xdr:nvGraphicFramePr>
        <xdr:cNvPr id="57" name="Gráfico 14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13</xdr:col>
      <xdr:colOff>9525</xdr:colOff>
      <xdr:row>3431</xdr:row>
      <xdr:rowOff>0</xdr:rowOff>
    </xdr:to>
    <xdr:graphicFrame macro="">
      <xdr:nvGraphicFramePr>
        <xdr:cNvPr id="58" name="Gráfico 14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28575</xdr:colOff>
      <xdr:row>3442</xdr:row>
      <xdr:rowOff>0</xdr:rowOff>
    </xdr:to>
    <xdr:graphicFrame macro="">
      <xdr:nvGraphicFramePr>
        <xdr:cNvPr id="59" name="Gráfico 14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60" name="Gráfico 14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904875</xdr:colOff>
      <xdr:row>3442</xdr:row>
      <xdr:rowOff>0</xdr:rowOff>
    </xdr:to>
    <xdr:graphicFrame macro="">
      <xdr:nvGraphicFramePr>
        <xdr:cNvPr id="61" name="Gráfico 15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6</xdr:col>
      <xdr:colOff>9525</xdr:colOff>
      <xdr:row>3431</xdr:row>
      <xdr:rowOff>0</xdr:rowOff>
    </xdr:from>
    <xdr:to>
      <xdr:col>12</xdr:col>
      <xdr:colOff>847725</xdr:colOff>
      <xdr:row>3431</xdr:row>
      <xdr:rowOff>0</xdr:rowOff>
    </xdr:to>
    <xdr:graphicFrame macro="">
      <xdr:nvGraphicFramePr>
        <xdr:cNvPr id="62" name="Gráfico 15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63" name="Gráfico 15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942975</xdr:colOff>
      <xdr:row>3442</xdr:row>
      <xdr:rowOff>0</xdr:rowOff>
    </xdr:to>
    <xdr:graphicFrame macro="">
      <xdr:nvGraphicFramePr>
        <xdr:cNvPr id="64" name="Gráfico 15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13</xdr:col>
      <xdr:colOff>0</xdr:colOff>
      <xdr:row>3431</xdr:row>
      <xdr:rowOff>0</xdr:rowOff>
    </xdr:to>
    <xdr:graphicFrame macro="">
      <xdr:nvGraphicFramePr>
        <xdr:cNvPr id="65" name="Gráfico 15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66" name="Gráfico 15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0</xdr:colOff>
      <xdr:row>3442</xdr:row>
      <xdr:rowOff>0</xdr:rowOff>
    </xdr:to>
    <xdr:graphicFrame macro="">
      <xdr:nvGraphicFramePr>
        <xdr:cNvPr id="67" name="Gráfico 16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13</xdr:col>
      <xdr:colOff>0</xdr:colOff>
      <xdr:row>3431</xdr:row>
      <xdr:rowOff>0</xdr:rowOff>
    </xdr:to>
    <xdr:graphicFrame macro="">
      <xdr:nvGraphicFramePr>
        <xdr:cNvPr id="68" name="Gráfico 16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69" name="Gráfico 16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0</xdr:colOff>
      <xdr:row>3442</xdr:row>
      <xdr:rowOff>0</xdr:rowOff>
    </xdr:to>
    <xdr:graphicFrame macro="">
      <xdr:nvGraphicFramePr>
        <xdr:cNvPr id="70" name="Gráfico 166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6</xdr:col>
      <xdr:colOff>38100</xdr:colOff>
      <xdr:row>3431</xdr:row>
      <xdr:rowOff>0</xdr:rowOff>
    </xdr:from>
    <xdr:to>
      <xdr:col>13</xdr:col>
      <xdr:colOff>28575</xdr:colOff>
      <xdr:row>3431</xdr:row>
      <xdr:rowOff>0</xdr:rowOff>
    </xdr:to>
    <xdr:graphicFrame macro="">
      <xdr:nvGraphicFramePr>
        <xdr:cNvPr id="71" name="Gráfico 16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72" name="Gráfico 16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73" name="Gráfico 17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74" name="Gráfico 17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75" name="Gráfico 17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76" name="Gráfico 17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447675</xdr:colOff>
      <xdr:row>3442</xdr:row>
      <xdr:rowOff>0</xdr:rowOff>
    </xdr:to>
    <xdr:graphicFrame macro="">
      <xdr:nvGraphicFramePr>
        <xdr:cNvPr id="77" name="Gráfico 179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28575</xdr:colOff>
      <xdr:row>3442</xdr:row>
      <xdr:rowOff>0</xdr:rowOff>
    </xdr:to>
    <xdr:graphicFrame macro="">
      <xdr:nvGraphicFramePr>
        <xdr:cNvPr id="78" name="Gráfico 18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13</xdr:col>
      <xdr:colOff>28575</xdr:colOff>
      <xdr:row>3431</xdr:row>
      <xdr:rowOff>0</xdr:rowOff>
    </xdr:to>
    <xdr:graphicFrame macro="">
      <xdr:nvGraphicFramePr>
        <xdr:cNvPr id="79" name="Gráfico 18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952500</xdr:colOff>
      <xdr:row>3442</xdr:row>
      <xdr:rowOff>0</xdr:rowOff>
    </xdr:to>
    <xdr:graphicFrame macro="">
      <xdr:nvGraphicFramePr>
        <xdr:cNvPr id="80" name="Gráfico 18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13</xdr:col>
      <xdr:colOff>0</xdr:colOff>
      <xdr:row>3431</xdr:row>
      <xdr:rowOff>0</xdr:rowOff>
    </xdr:to>
    <xdr:graphicFrame macro="">
      <xdr:nvGraphicFramePr>
        <xdr:cNvPr id="81" name="Gráfico 18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9525</xdr:colOff>
      <xdr:row>3442</xdr:row>
      <xdr:rowOff>0</xdr:rowOff>
    </xdr:to>
    <xdr:graphicFrame macro="">
      <xdr:nvGraphicFramePr>
        <xdr:cNvPr id="82" name="Gráfico 18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13</xdr:col>
      <xdr:colOff>0</xdr:colOff>
      <xdr:row>3431</xdr:row>
      <xdr:rowOff>0</xdr:rowOff>
    </xdr:to>
    <xdr:graphicFrame macro="">
      <xdr:nvGraphicFramePr>
        <xdr:cNvPr id="83" name="Gráfico 18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4</xdr:col>
      <xdr:colOff>942975</xdr:colOff>
      <xdr:row>3442</xdr:row>
      <xdr:rowOff>0</xdr:rowOff>
    </xdr:to>
    <xdr:graphicFrame macro="">
      <xdr:nvGraphicFramePr>
        <xdr:cNvPr id="84" name="Gráfico 18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13</xdr:col>
      <xdr:colOff>0</xdr:colOff>
      <xdr:row>3431</xdr:row>
      <xdr:rowOff>0</xdr:rowOff>
    </xdr:to>
    <xdr:graphicFrame macro="">
      <xdr:nvGraphicFramePr>
        <xdr:cNvPr id="85" name="Gráfico 18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0</xdr:colOff>
      <xdr:row>3442</xdr:row>
      <xdr:rowOff>0</xdr:rowOff>
    </xdr:to>
    <xdr:graphicFrame macro="">
      <xdr:nvGraphicFramePr>
        <xdr:cNvPr id="86" name="Gráfico 18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12</xdr:col>
      <xdr:colOff>838200</xdr:colOff>
      <xdr:row>3431</xdr:row>
      <xdr:rowOff>0</xdr:rowOff>
    </xdr:to>
    <xdr:graphicFrame macro="">
      <xdr:nvGraphicFramePr>
        <xdr:cNvPr id="87" name="Gráfico 18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28575</xdr:colOff>
      <xdr:row>3442</xdr:row>
      <xdr:rowOff>0</xdr:rowOff>
    </xdr:to>
    <xdr:graphicFrame macro="">
      <xdr:nvGraphicFramePr>
        <xdr:cNvPr id="88" name="Gráfico 19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6</xdr:col>
      <xdr:colOff>0</xdr:colOff>
      <xdr:row>3431</xdr:row>
      <xdr:rowOff>0</xdr:rowOff>
    </xdr:from>
    <xdr:to>
      <xdr:col>13</xdr:col>
      <xdr:colOff>0</xdr:colOff>
      <xdr:row>3431</xdr:row>
      <xdr:rowOff>0</xdr:rowOff>
    </xdr:to>
    <xdr:graphicFrame macro="">
      <xdr:nvGraphicFramePr>
        <xdr:cNvPr id="89" name="Gráfico 19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762000</xdr:colOff>
      <xdr:row>3442</xdr:row>
      <xdr:rowOff>0</xdr:rowOff>
    </xdr:to>
    <xdr:graphicFrame macro="">
      <xdr:nvGraphicFramePr>
        <xdr:cNvPr id="90" name="Gráfico 19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6</xdr:col>
      <xdr:colOff>466725</xdr:colOff>
      <xdr:row>3431</xdr:row>
      <xdr:rowOff>0</xdr:rowOff>
    </xdr:from>
    <xdr:to>
      <xdr:col>13</xdr:col>
      <xdr:colOff>295275</xdr:colOff>
      <xdr:row>3431</xdr:row>
      <xdr:rowOff>0</xdr:rowOff>
    </xdr:to>
    <xdr:graphicFrame macro="">
      <xdr:nvGraphicFramePr>
        <xdr:cNvPr id="91" name="Gráfico 19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11</xdr:col>
      <xdr:colOff>752475</xdr:colOff>
      <xdr:row>3442</xdr:row>
      <xdr:rowOff>0</xdr:rowOff>
    </xdr:to>
    <xdr:graphicFrame macro="">
      <xdr:nvGraphicFramePr>
        <xdr:cNvPr id="92" name="Gráfico 19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9525</xdr:colOff>
      <xdr:row>3431</xdr:row>
      <xdr:rowOff>0</xdr:rowOff>
    </xdr:to>
    <xdr:graphicFrame macro="">
      <xdr:nvGraphicFramePr>
        <xdr:cNvPr id="93" name="Gráfico 19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0</xdr:colOff>
      <xdr:row>3431</xdr:row>
      <xdr:rowOff>0</xdr:rowOff>
    </xdr:to>
    <xdr:graphicFrame macro="">
      <xdr:nvGraphicFramePr>
        <xdr:cNvPr id="94" name="Gráfico 19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504825</xdr:colOff>
      <xdr:row>3442</xdr:row>
      <xdr:rowOff>0</xdr:rowOff>
    </xdr:to>
    <xdr:graphicFrame macro="">
      <xdr:nvGraphicFramePr>
        <xdr:cNvPr id="95" name="Gráfico 19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6</xdr:col>
      <xdr:colOff>28575</xdr:colOff>
      <xdr:row>3431</xdr:row>
      <xdr:rowOff>0</xdr:rowOff>
    </xdr:from>
    <xdr:to>
      <xdr:col>13</xdr:col>
      <xdr:colOff>304800</xdr:colOff>
      <xdr:row>3431</xdr:row>
      <xdr:rowOff>0</xdr:rowOff>
    </xdr:to>
    <xdr:graphicFrame macro="">
      <xdr:nvGraphicFramePr>
        <xdr:cNvPr id="96" name="Gráfico 199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790575</xdr:colOff>
      <xdr:row>3442</xdr:row>
      <xdr:rowOff>0</xdr:rowOff>
    </xdr:to>
    <xdr:graphicFrame macro="">
      <xdr:nvGraphicFramePr>
        <xdr:cNvPr id="97" name="Gráfico 200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6</xdr:col>
      <xdr:colOff>180975</xdr:colOff>
      <xdr:row>3431</xdr:row>
      <xdr:rowOff>0</xdr:rowOff>
    </xdr:from>
    <xdr:to>
      <xdr:col>13</xdr:col>
      <xdr:colOff>190500</xdr:colOff>
      <xdr:row>3431</xdr:row>
      <xdr:rowOff>0</xdr:rowOff>
    </xdr:to>
    <xdr:graphicFrame macro="">
      <xdr:nvGraphicFramePr>
        <xdr:cNvPr id="98" name="Gráfico 20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11</xdr:col>
      <xdr:colOff>762000</xdr:colOff>
      <xdr:row>3442</xdr:row>
      <xdr:rowOff>0</xdr:rowOff>
    </xdr:to>
    <xdr:graphicFrame macro="">
      <xdr:nvGraphicFramePr>
        <xdr:cNvPr id="99" name="Gráfico 20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752475</xdr:colOff>
      <xdr:row>3442</xdr:row>
      <xdr:rowOff>0</xdr:rowOff>
    </xdr:to>
    <xdr:graphicFrame macro="">
      <xdr:nvGraphicFramePr>
        <xdr:cNvPr id="100" name="Gráfico 20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</xdr:col>
      <xdr:colOff>542925</xdr:colOff>
      <xdr:row>3431</xdr:row>
      <xdr:rowOff>0</xdr:rowOff>
    </xdr:from>
    <xdr:to>
      <xdr:col>13</xdr:col>
      <xdr:colOff>276225</xdr:colOff>
      <xdr:row>3431</xdr:row>
      <xdr:rowOff>0</xdr:rowOff>
    </xdr:to>
    <xdr:graphicFrame macro="">
      <xdr:nvGraphicFramePr>
        <xdr:cNvPr id="101" name="Gráfico 20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28575</xdr:colOff>
      <xdr:row>3431</xdr:row>
      <xdr:rowOff>0</xdr:rowOff>
    </xdr:to>
    <xdr:graphicFrame macro="">
      <xdr:nvGraphicFramePr>
        <xdr:cNvPr id="102" name="Gráfico 205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11</xdr:col>
      <xdr:colOff>762000</xdr:colOff>
      <xdr:row>3442</xdr:row>
      <xdr:rowOff>0</xdr:rowOff>
    </xdr:to>
    <xdr:graphicFrame macro="">
      <xdr:nvGraphicFramePr>
        <xdr:cNvPr id="103" name="Gráfico 20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13</xdr:col>
      <xdr:colOff>38100</xdr:colOff>
      <xdr:row>3431</xdr:row>
      <xdr:rowOff>0</xdr:rowOff>
    </xdr:to>
    <xdr:graphicFrame macro="">
      <xdr:nvGraphicFramePr>
        <xdr:cNvPr id="104" name="Gráfico 20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13</xdr:col>
      <xdr:colOff>9525</xdr:colOff>
      <xdr:row>3431</xdr:row>
      <xdr:rowOff>0</xdr:rowOff>
    </xdr:to>
    <xdr:graphicFrame macro="">
      <xdr:nvGraphicFramePr>
        <xdr:cNvPr id="105" name="Gráfico 208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838200</xdr:colOff>
      <xdr:row>3431</xdr:row>
      <xdr:rowOff>0</xdr:rowOff>
    </xdr:to>
    <xdr:graphicFrame macro="">
      <xdr:nvGraphicFramePr>
        <xdr:cNvPr id="106" name="Gráfico 209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12</xdr:col>
      <xdr:colOff>838200</xdr:colOff>
      <xdr:row>3431</xdr:row>
      <xdr:rowOff>0</xdr:rowOff>
    </xdr:to>
    <xdr:graphicFrame macro="">
      <xdr:nvGraphicFramePr>
        <xdr:cNvPr id="107" name="Gráfico 210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7</xdr:col>
      <xdr:colOff>171450</xdr:colOff>
      <xdr:row>3431</xdr:row>
      <xdr:rowOff>0</xdr:rowOff>
    </xdr:from>
    <xdr:to>
      <xdr:col>13</xdr:col>
      <xdr:colOff>704850</xdr:colOff>
      <xdr:row>3431</xdr:row>
      <xdr:rowOff>0</xdr:rowOff>
    </xdr:to>
    <xdr:graphicFrame macro="">
      <xdr:nvGraphicFramePr>
        <xdr:cNvPr id="108" name="Gráfico 21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7</xdr:col>
      <xdr:colOff>190500</xdr:colOff>
      <xdr:row>3431</xdr:row>
      <xdr:rowOff>0</xdr:rowOff>
    </xdr:from>
    <xdr:to>
      <xdr:col>13</xdr:col>
      <xdr:colOff>714375</xdr:colOff>
      <xdr:row>3431</xdr:row>
      <xdr:rowOff>0</xdr:rowOff>
    </xdr:to>
    <xdr:graphicFrame macro="">
      <xdr:nvGraphicFramePr>
        <xdr:cNvPr id="109" name="Gráfico 2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7</xdr:col>
      <xdr:colOff>142875</xdr:colOff>
      <xdr:row>3431</xdr:row>
      <xdr:rowOff>0</xdr:rowOff>
    </xdr:from>
    <xdr:to>
      <xdr:col>13</xdr:col>
      <xdr:colOff>714375</xdr:colOff>
      <xdr:row>3431</xdr:row>
      <xdr:rowOff>0</xdr:rowOff>
    </xdr:to>
    <xdr:graphicFrame macro="">
      <xdr:nvGraphicFramePr>
        <xdr:cNvPr id="110" name="Gráfico 21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7</xdr:col>
      <xdr:colOff>123825</xdr:colOff>
      <xdr:row>3431</xdr:row>
      <xdr:rowOff>0</xdr:rowOff>
    </xdr:from>
    <xdr:to>
      <xdr:col>13</xdr:col>
      <xdr:colOff>752475</xdr:colOff>
      <xdr:row>3431</xdr:row>
      <xdr:rowOff>0</xdr:rowOff>
    </xdr:to>
    <xdr:graphicFrame macro="">
      <xdr:nvGraphicFramePr>
        <xdr:cNvPr id="111" name="Gráfico 217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7</xdr:col>
      <xdr:colOff>142875</xdr:colOff>
      <xdr:row>3431</xdr:row>
      <xdr:rowOff>0</xdr:rowOff>
    </xdr:from>
    <xdr:to>
      <xdr:col>13</xdr:col>
      <xdr:colOff>685800</xdr:colOff>
      <xdr:row>3431</xdr:row>
      <xdr:rowOff>0</xdr:rowOff>
    </xdr:to>
    <xdr:graphicFrame macro="">
      <xdr:nvGraphicFramePr>
        <xdr:cNvPr id="112" name="Gráfico 218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7</xdr:col>
      <xdr:colOff>219075</xdr:colOff>
      <xdr:row>3431</xdr:row>
      <xdr:rowOff>0</xdr:rowOff>
    </xdr:from>
    <xdr:to>
      <xdr:col>13</xdr:col>
      <xdr:colOff>638175</xdr:colOff>
      <xdr:row>3431</xdr:row>
      <xdr:rowOff>0</xdr:rowOff>
    </xdr:to>
    <xdr:graphicFrame macro="">
      <xdr:nvGraphicFramePr>
        <xdr:cNvPr id="113" name="Gráfico 21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7</xdr:col>
      <xdr:colOff>200025</xdr:colOff>
      <xdr:row>3431</xdr:row>
      <xdr:rowOff>0</xdr:rowOff>
    </xdr:from>
    <xdr:to>
      <xdr:col>13</xdr:col>
      <xdr:colOff>676275</xdr:colOff>
      <xdr:row>3431</xdr:row>
      <xdr:rowOff>0</xdr:rowOff>
    </xdr:to>
    <xdr:graphicFrame macro="">
      <xdr:nvGraphicFramePr>
        <xdr:cNvPr id="114" name="Gráfico 22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7</xdr:col>
      <xdr:colOff>180975</xdr:colOff>
      <xdr:row>3431</xdr:row>
      <xdr:rowOff>0</xdr:rowOff>
    </xdr:from>
    <xdr:to>
      <xdr:col>13</xdr:col>
      <xdr:colOff>695325</xdr:colOff>
      <xdr:row>3431</xdr:row>
      <xdr:rowOff>0</xdr:rowOff>
    </xdr:to>
    <xdr:graphicFrame macro="">
      <xdr:nvGraphicFramePr>
        <xdr:cNvPr id="115" name="Gráfico 22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13</xdr:col>
      <xdr:colOff>28575</xdr:colOff>
      <xdr:row>3431</xdr:row>
      <xdr:rowOff>0</xdr:rowOff>
    </xdr:to>
    <xdr:graphicFrame macro="">
      <xdr:nvGraphicFramePr>
        <xdr:cNvPr id="116" name="Gráfico 22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13</xdr:col>
      <xdr:colOff>28575</xdr:colOff>
      <xdr:row>3431</xdr:row>
      <xdr:rowOff>0</xdr:rowOff>
    </xdr:to>
    <xdr:graphicFrame macro="">
      <xdr:nvGraphicFramePr>
        <xdr:cNvPr id="117" name="Gráfico 22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6</xdr:col>
      <xdr:colOff>523875</xdr:colOff>
      <xdr:row>3442</xdr:row>
      <xdr:rowOff>0</xdr:rowOff>
    </xdr:to>
    <xdr:graphicFrame macro="">
      <xdr:nvGraphicFramePr>
        <xdr:cNvPr id="118" name="Gráfico 22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6</xdr:col>
      <xdr:colOff>676275</xdr:colOff>
      <xdr:row>3431</xdr:row>
      <xdr:rowOff>0</xdr:rowOff>
    </xdr:from>
    <xdr:to>
      <xdr:col>13</xdr:col>
      <xdr:colOff>647700</xdr:colOff>
      <xdr:row>3431</xdr:row>
      <xdr:rowOff>0</xdr:rowOff>
    </xdr:to>
    <xdr:graphicFrame macro="">
      <xdr:nvGraphicFramePr>
        <xdr:cNvPr id="119" name="Gráfico 22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6</xdr:col>
      <xdr:colOff>600075</xdr:colOff>
      <xdr:row>3442</xdr:row>
      <xdr:rowOff>0</xdr:rowOff>
    </xdr:to>
    <xdr:graphicFrame macro="">
      <xdr:nvGraphicFramePr>
        <xdr:cNvPr id="120" name="Gráfico 22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7</xdr:col>
      <xdr:colOff>38100</xdr:colOff>
      <xdr:row>3431</xdr:row>
      <xdr:rowOff>0</xdr:rowOff>
    </xdr:from>
    <xdr:to>
      <xdr:col>13</xdr:col>
      <xdr:colOff>714375</xdr:colOff>
      <xdr:row>3431</xdr:row>
      <xdr:rowOff>0</xdr:rowOff>
    </xdr:to>
    <xdr:graphicFrame macro="">
      <xdr:nvGraphicFramePr>
        <xdr:cNvPr id="121" name="Gráfico 22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0</xdr:col>
      <xdr:colOff>0</xdr:colOff>
      <xdr:row>3431</xdr:row>
      <xdr:rowOff>0</xdr:rowOff>
    </xdr:from>
    <xdr:to>
      <xdr:col>13</xdr:col>
      <xdr:colOff>9525</xdr:colOff>
      <xdr:row>3431</xdr:row>
      <xdr:rowOff>0</xdr:rowOff>
    </xdr:to>
    <xdr:graphicFrame macro="">
      <xdr:nvGraphicFramePr>
        <xdr:cNvPr id="122" name="Gráfico 22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7</xdr:col>
      <xdr:colOff>238125</xdr:colOff>
      <xdr:row>3431</xdr:row>
      <xdr:rowOff>0</xdr:rowOff>
    </xdr:from>
    <xdr:to>
      <xdr:col>13</xdr:col>
      <xdr:colOff>676275</xdr:colOff>
      <xdr:row>3431</xdr:row>
      <xdr:rowOff>0</xdr:rowOff>
    </xdr:to>
    <xdr:graphicFrame macro="">
      <xdr:nvGraphicFramePr>
        <xdr:cNvPr id="123" name="Gráfico 23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5</xdr:col>
      <xdr:colOff>923925</xdr:colOff>
      <xdr:row>3442</xdr:row>
      <xdr:rowOff>0</xdr:rowOff>
    </xdr:to>
    <xdr:graphicFrame macro="">
      <xdr:nvGraphicFramePr>
        <xdr:cNvPr id="124" name="Gráfico 23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6</xdr:col>
      <xdr:colOff>409575</xdr:colOff>
      <xdr:row>3431</xdr:row>
      <xdr:rowOff>0</xdr:rowOff>
    </xdr:from>
    <xdr:to>
      <xdr:col>13</xdr:col>
      <xdr:colOff>666750</xdr:colOff>
      <xdr:row>3431</xdr:row>
      <xdr:rowOff>0</xdr:rowOff>
    </xdr:to>
    <xdr:graphicFrame macro="">
      <xdr:nvGraphicFramePr>
        <xdr:cNvPr id="125" name="Gráfico 23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6</xdr:col>
      <xdr:colOff>495300</xdr:colOff>
      <xdr:row>3442</xdr:row>
      <xdr:rowOff>0</xdr:rowOff>
    </xdr:to>
    <xdr:graphicFrame macro="">
      <xdr:nvGraphicFramePr>
        <xdr:cNvPr id="126" name="Gráfico 23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7</xdr:col>
      <xdr:colOff>28575</xdr:colOff>
      <xdr:row>3431</xdr:row>
      <xdr:rowOff>0</xdr:rowOff>
    </xdr:from>
    <xdr:to>
      <xdr:col>13</xdr:col>
      <xdr:colOff>609600</xdr:colOff>
      <xdr:row>3431</xdr:row>
      <xdr:rowOff>0</xdr:rowOff>
    </xdr:to>
    <xdr:graphicFrame macro="">
      <xdr:nvGraphicFramePr>
        <xdr:cNvPr id="127" name="Gráfico 23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0</xdr:col>
      <xdr:colOff>0</xdr:colOff>
      <xdr:row>3442</xdr:row>
      <xdr:rowOff>0</xdr:rowOff>
    </xdr:from>
    <xdr:to>
      <xdr:col>6</xdr:col>
      <xdr:colOff>447675</xdr:colOff>
      <xdr:row>3442</xdr:row>
      <xdr:rowOff>0</xdr:rowOff>
    </xdr:to>
    <xdr:graphicFrame macro="">
      <xdr:nvGraphicFramePr>
        <xdr:cNvPr id="128" name="Gráfico 23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7</xdr:col>
      <xdr:colOff>0</xdr:colOff>
      <xdr:row>3431</xdr:row>
      <xdr:rowOff>0</xdr:rowOff>
    </xdr:from>
    <xdr:to>
      <xdr:col>13</xdr:col>
      <xdr:colOff>609600</xdr:colOff>
      <xdr:row>3431</xdr:row>
      <xdr:rowOff>0</xdr:rowOff>
    </xdr:to>
    <xdr:graphicFrame macro="">
      <xdr:nvGraphicFramePr>
        <xdr:cNvPr id="129" name="Gráfico 23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0</xdr:col>
      <xdr:colOff>0</xdr:colOff>
      <xdr:row>844</xdr:row>
      <xdr:rowOff>0</xdr:rowOff>
    </xdr:from>
    <xdr:to>
      <xdr:col>4</xdr:col>
      <xdr:colOff>447675</xdr:colOff>
      <xdr:row>844</xdr:row>
      <xdr:rowOff>0</xdr:rowOff>
    </xdr:to>
    <xdr:graphicFrame macro="">
      <xdr:nvGraphicFramePr>
        <xdr:cNvPr id="130" name="Gráfico 137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0</xdr:col>
      <xdr:colOff>0</xdr:colOff>
      <xdr:row>882</xdr:row>
      <xdr:rowOff>0</xdr:rowOff>
    </xdr:from>
    <xdr:to>
      <xdr:col>4</xdr:col>
      <xdr:colOff>447675</xdr:colOff>
      <xdr:row>882</xdr:row>
      <xdr:rowOff>0</xdr:rowOff>
    </xdr:to>
    <xdr:graphicFrame macro="">
      <xdr:nvGraphicFramePr>
        <xdr:cNvPr id="131" name="Gráfico 148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0</xdr:col>
      <xdr:colOff>0</xdr:colOff>
      <xdr:row>911</xdr:row>
      <xdr:rowOff>0</xdr:rowOff>
    </xdr:from>
    <xdr:to>
      <xdr:col>4</xdr:col>
      <xdr:colOff>447675</xdr:colOff>
      <xdr:row>911</xdr:row>
      <xdr:rowOff>0</xdr:rowOff>
    </xdr:to>
    <xdr:graphicFrame macro="">
      <xdr:nvGraphicFramePr>
        <xdr:cNvPr id="132" name="Gráfico 15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0</xdr:col>
      <xdr:colOff>0</xdr:colOff>
      <xdr:row>950</xdr:row>
      <xdr:rowOff>0</xdr:rowOff>
    </xdr:from>
    <xdr:to>
      <xdr:col>4</xdr:col>
      <xdr:colOff>447675</xdr:colOff>
      <xdr:row>950</xdr:row>
      <xdr:rowOff>0</xdr:rowOff>
    </xdr:to>
    <xdr:graphicFrame macro="">
      <xdr:nvGraphicFramePr>
        <xdr:cNvPr id="133" name="Gráfico 158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0</xdr:col>
      <xdr:colOff>0</xdr:colOff>
      <xdr:row>980</xdr:row>
      <xdr:rowOff>0</xdr:rowOff>
    </xdr:from>
    <xdr:to>
      <xdr:col>4</xdr:col>
      <xdr:colOff>447675</xdr:colOff>
      <xdr:row>980</xdr:row>
      <xdr:rowOff>0</xdr:rowOff>
    </xdr:to>
    <xdr:graphicFrame macro="">
      <xdr:nvGraphicFramePr>
        <xdr:cNvPr id="134" name="Gráfico 16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0</xdr:col>
      <xdr:colOff>0</xdr:colOff>
      <xdr:row>1020</xdr:row>
      <xdr:rowOff>0</xdr:rowOff>
    </xdr:from>
    <xdr:to>
      <xdr:col>4</xdr:col>
      <xdr:colOff>447675</xdr:colOff>
      <xdr:row>1020</xdr:row>
      <xdr:rowOff>0</xdr:rowOff>
    </xdr:to>
    <xdr:graphicFrame macro="">
      <xdr:nvGraphicFramePr>
        <xdr:cNvPr id="135" name="Gráfico 168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0</xdr:col>
      <xdr:colOff>0</xdr:colOff>
      <xdr:row>1050</xdr:row>
      <xdr:rowOff>0</xdr:rowOff>
    </xdr:from>
    <xdr:to>
      <xdr:col>4</xdr:col>
      <xdr:colOff>447675</xdr:colOff>
      <xdr:row>1050</xdr:row>
      <xdr:rowOff>0</xdr:rowOff>
    </xdr:to>
    <xdr:graphicFrame macro="">
      <xdr:nvGraphicFramePr>
        <xdr:cNvPr id="136" name="Gráfico 17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0</xdr:col>
      <xdr:colOff>0</xdr:colOff>
      <xdr:row>1090</xdr:row>
      <xdr:rowOff>0</xdr:rowOff>
    </xdr:from>
    <xdr:to>
      <xdr:col>4</xdr:col>
      <xdr:colOff>447675</xdr:colOff>
      <xdr:row>1090</xdr:row>
      <xdr:rowOff>0</xdr:rowOff>
    </xdr:to>
    <xdr:graphicFrame macro="">
      <xdr:nvGraphicFramePr>
        <xdr:cNvPr id="137" name="Gráfico 17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0</xdr:col>
      <xdr:colOff>0</xdr:colOff>
      <xdr:row>1120</xdr:row>
      <xdr:rowOff>0</xdr:rowOff>
    </xdr:from>
    <xdr:to>
      <xdr:col>4</xdr:col>
      <xdr:colOff>447675</xdr:colOff>
      <xdr:row>1120</xdr:row>
      <xdr:rowOff>0</xdr:rowOff>
    </xdr:to>
    <xdr:graphicFrame macro="">
      <xdr:nvGraphicFramePr>
        <xdr:cNvPr id="138" name="Gráfico 17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0</xdr:col>
      <xdr:colOff>0</xdr:colOff>
      <xdr:row>1160</xdr:row>
      <xdr:rowOff>0</xdr:rowOff>
    </xdr:from>
    <xdr:to>
      <xdr:col>4</xdr:col>
      <xdr:colOff>447675</xdr:colOff>
      <xdr:row>1160</xdr:row>
      <xdr:rowOff>0</xdr:rowOff>
    </xdr:to>
    <xdr:graphicFrame macro="">
      <xdr:nvGraphicFramePr>
        <xdr:cNvPr id="139" name="Gráfico 17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0</xdr:col>
      <xdr:colOff>0</xdr:colOff>
      <xdr:row>1190</xdr:row>
      <xdr:rowOff>0</xdr:rowOff>
    </xdr:from>
    <xdr:to>
      <xdr:col>4</xdr:col>
      <xdr:colOff>447675</xdr:colOff>
      <xdr:row>1190</xdr:row>
      <xdr:rowOff>0</xdr:rowOff>
    </xdr:to>
    <xdr:graphicFrame macro="">
      <xdr:nvGraphicFramePr>
        <xdr:cNvPr id="140" name="Gráfico 17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5</xdr:col>
      <xdr:colOff>723900</xdr:colOff>
      <xdr:row>3233</xdr:row>
      <xdr:rowOff>0</xdr:rowOff>
    </xdr:to>
    <xdr:graphicFrame macro="">
      <xdr:nvGraphicFramePr>
        <xdr:cNvPr id="141" name="Gráfico 65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7"/>
        </a:graphicData>
      </a:graphic>
    </xdr:graphicFrame>
    <xdr:clientData/>
  </xdr:twoCellAnchor>
  <xdr:twoCellAnchor>
    <xdr:from>
      <xdr:col>6</xdr:col>
      <xdr:colOff>0</xdr:colOff>
      <xdr:row>3233</xdr:row>
      <xdr:rowOff>0</xdr:rowOff>
    </xdr:from>
    <xdr:to>
      <xdr:col>12</xdr:col>
      <xdr:colOff>485775</xdr:colOff>
      <xdr:row>3233</xdr:row>
      <xdr:rowOff>0</xdr:rowOff>
    </xdr:to>
    <xdr:graphicFrame macro="">
      <xdr:nvGraphicFramePr>
        <xdr:cNvPr id="142" name="Gráfico 66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8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5</xdr:col>
      <xdr:colOff>676275</xdr:colOff>
      <xdr:row>3233</xdr:row>
      <xdr:rowOff>0</xdr:rowOff>
    </xdr:to>
    <xdr:graphicFrame macro="">
      <xdr:nvGraphicFramePr>
        <xdr:cNvPr id="143" name="Gráfico 67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9"/>
        </a:graphicData>
      </a:graphic>
    </xdr:graphicFrame>
    <xdr:clientData/>
  </xdr:twoCellAnchor>
  <xdr:twoCellAnchor>
    <xdr:from>
      <xdr:col>6</xdr:col>
      <xdr:colOff>0</xdr:colOff>
      <xdr:row>3233</xdr:row>
      <xdr:rowOff>0</xdr:rowOff>
    </xdr:from>
    <xdr:to>
      <xdr:col>12</xdr:col>
      <xdr:colOff>428625</xdr:colOff>
      <xdr:row>3233</xdr:row>
      <xdr:rowOff>0</xdr:rowOff>
    </xdr:to>
    <xdr:graphicFrame macro="">
      <xdr:nvGraphicFramePr>
        <xdr:cNvPr id="144" name="Gráfico 68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0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5</xdr:col>
      <xdr:colOff>819150</xdr:colOff>
      <xdr:row>3233</xdr:row>
      <xdr:rowOff>0</xdr:rowOff>
    </xdr:to>
    <xdr:graphicFrame macro="">
      <xdr:nvGraphicFramePr>
        <xdr:cNvPr id="145" name="Gráfico 69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1"/>
        </a:graphicData>
      </a:graphic>
    </xdr:graphicFrame>
    <xdr:clientData/>
  </xdr:twoCellAnchor>
  <xdr:twoCellAnchor>
    <xdr:from>
      <xdr:col>7</xdr:col>
      <xdr:colOff>0</xdr:colOff>
      <xdr:row>3233</xdr:row>
      <xdr:rowOff>0</xdr:rowOff>
    </xdr:from>
    <xdr:to>
      <xdr:col>12</xdr:col>
      <xdr:colOff>485775</xdr:colOff>
      <xdr:row>3233</xdr:row>
      <xdr:rowOff>0</xdr:rowOff>
    </xdr:to>
    <xdr:graphicFrame macro="">
      <xdr:nvGraphicFramePr>
        <xdr:cNvPr id="146" name="Gráfico 70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2"/>
        </a:graphicData>
      </a:graphic>
    </xdr:graphicFrame>
    <xdr:clientData/>
  </xdr:twoCellAnchor>
  <xdr:twoCellAnchor>
    <xdr:from>
      <xdr:col>7</xdr:col>
      <xdr:colOff>123825</xdr:colOff>
      <xdr:row>3233</xdr:row>
      <xdr:rowOff>0</xdr:rowOff>
    </xdr:from>
    <xdr:to>
      <xdr:col>11</xdr:col>
      <xdr:colOff>752475</xdr:colOff>
      <xdr:row>3233</xdr:row>
      <xdr:rowOff>0</xdr:rowOff>
    </xdr:to>
    <xdr:graphicFrame macro="">
      <xdr:nvGraphicFramePr>
        <xdr:cNvPr id="147" name="Gráfico 7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3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5</xdr:col>
      <xdr:colOff>866775</xdr:colOff>
      <xdr:row>3233</xdr:row>
      <xdr:rowOff>0</xdr:rowOff>
    </xdr:to>
    <xdr:graphicFrame macro="">
      <xdr:nvGraphicFramePr>
        <xdr:cNvPr id="148" name="Gráfico 73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4"/>
        </a:graphicData>
      </a:graphic>
    </xdr:graphicFrame>
    <xdr:clientData/>
  </xdr:twoCellAnchor>
  <xdr:twoCellAnchor>
    <xdr:from>
      <xdr:col>7</xdr:col>
      <xdr:colOff>0</xdr:colOff>
      <xdr:row>3233</xdr:row>
      <xdr:rowOff>0</xdr:rowOff>
    </xdr:from>
    <xdr:to>
      <xdr:col>12</xdr:col>
      <xdr:colOff>485775</xdr:colOff>
      <xdr:row>3233</xdr:row>
      <xdr:rowOff>0</xdr:rowOff>
    </xdr:to>
    <xdr:graphicFrame macro="">
      <xdr:nvGraphicFramePr>
        <xdr:cNvPr id="149" name="Gráfico 74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5"/>
        </a:graphicData>
      </a:graphic>
    </xdr:graphicFrame>
    <xdr:clientData/>
  </xdr:twoCellAnchor>
  <xdr:twoCellAnchor>
    <xdr:from>
      <xdr:col>1</xdr:col>
      <xdr:colOff>425450</xdr:colOff>
      <xdr:row>3396</xdr:row>
      <xdr:rowOff>161925</xdr:rowOff>
    </xdr:from>
    <xdr:to>
      <xdr:col>11</xdr:col>
      <xdr:colOff>200025</xdr:colOff>
      <xdr:row>3415</xdr:row>
      <xdr:rowOff>200025</xdr:rowOff>
    </xdr:to>
    <xdr:pic>
      <xdr:nvPicPr>
        <xdr:cNvPr id="150" name="Picture 77" descr="Co-branding copia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9950" y="860761550"/>
          <a:ext cx="9172575" cy="486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1799</xdr:row>
      <xdr:rowOff>0</xdr:rowOff>
    </xdr:from>
    <xdr:to>
      <xdr:col>11</xdr:col>
      <xdr:colOff>762000</xdr:colOff>
      <xdr:row>1799</xdr:row>
      <xdr:rowOff>0</xdr:rowOff>
    </xdr:to>
    <xdr:graphicFrame macro="">
      <xdr:nvGraphicFramePr>
        <xdr:cNvPr id="151" name="Gráfico 576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7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6</xdr:col>
      <xdr:colOff>0</xdr:colOff>
      <xdr:row>3233</xdr:row>
      <xdr:rowOff>0</xdr:rowOff>
    </xdr:to>
    <xdr:graphicFrame macro="">
      <xdr:nvGraphicFramePr>
        <xdr:cNvPr id="152" name="Gráfico 59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8"/>
        </a:graphicData>
      </a:graphic>
    </xdr:graphicFrame>
    <xdr:clientData/>
  </xdr:twoCellAnchor>
  <xdr:twoCellAnchor>
    <xdr:from>
      <xdr:col>6</xdr:col>
      <xdr:colOff>200025</xdr:colOff>
      <xdr:row>3233</xdr:row>
      <xdr:rowOff>0</xdr:rowOff>
    </xdr:from>
    <xdr:to>
      <xdr:col>13</xdr:col>
      <xdr:colOff>514350</xdr:colOff>
      <xdr:row>3233</xdr:row>
      <xdr:rowOff>0</xdr:rowOff>
    </xdr:to>
    <xdr:graphicFrame macro="">
      <xdr:nvGraphicFramePr>
        <xdr:cNvPr id="153" name="Gráfico 59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9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6</xdr:col>
      <xdr:colOff>104775</xdr:colOff>
      <xdr:row>3233</xdr:row>
      <xdr:rowOff>0</xdr:rowOff>
    </xdr:to>
    <xdr:graphicFrame macro="">
      <xdr:nvGraphicFramePr>
        <xdr:cNvPr id="154" name="Gráfico 60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0"/>
        </a:graphicData>
      </a:graphic>
    </xdr:graphicFrame>
    <xdr:clientData/>
  </xdr:twoCellAnchor>
  <xdr:twoCellAnchor>
    <xdr:from>
      <xdr:col>6</xdr:col>
      <xdr:colOff>447675</xdr:colOff>
      <xdr:row>3233</xdr:row>
      <xdr:rowOff>0</xdr:rowOff>
    </xdr:from>
    <xdr:to>
      <xdr:col>13</xdr:col>
      <xdr:colOff>571500</xdr:colOff>
      <xdr:row>3233</xdr:row>
      <xdr:rowOff>0</xdr:rowOff>
    </xdr:to>
    <xdr:graphicFrame macro="">
      <xdr:nvGraphicFramePr>
        <xdr:cNvPr id="155" name="Gráfico 60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1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6</xdr:col>
      <xdr:colOff>161925</xdr:colOff>
      <xdr:row>3233</xdr:row>
      <xdr:rowOff>0</xdr:rowOff>
    </xdr:to>
    <xdr:graphicFrame macro="">
      <xdr:nvGraphicFramePr>
        <xdr:cNvPr id="156" name="Gráfico 60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2"/>
        </a:graphicData>
      </a:graphic>
    </xdr:graphicFrame>
    <xdr:clientData/>
  </xdr:twoCellAnchor>
  <xdr:twoCellAnchor>
    <xdr:from>
      <xdr:col>6</xdr:col>
      <xdr:colOff>542925</xdr:colOff>
      <xdr:row>3233</xdr:row>
      <xdr:rowOff>0</xdr:rowOff>
    </xdr:from>
    <xdr:to>
      <xdr:col>13</xdr:col>
      <xdr:colOff>581025</xdr:colOff>
      <xdr:row>3233</xdr:row>
      <xdr:rowOff>0</xdr:rowOff>
    </xdr:to>
    <xdr:graphicFrame macro="">
      <xdr:nvGraphicFramePr>
        <xdr:cNvPr id="157" name="Gráfico 60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3"/>
        </a:graphicData>
      </a:graphic>
    </xdr:graphicFrame>
    <xdr:clientData/>
  </xdr:twoCellAnchor>
  <xdr:twoCellAnchor>
    <xdr:from>
      <xdr:col>0</xdr:col>
      <xdr:colOff>0</xdr:colOff>
      <xdr:row>882</xdr:row>
      <xdr:rowOff>0</xdr:rowOff>
    </xdr:from>
    <xdr:to>
      <xdr:col>4</xdr:col>
      <xdr:colOff>447675</xdr:colOff>
      <xdr:row>882</xdr:row>
      <xdr:rowOff>0</xdr:rowOff>
    </xdr:to>
    <xdr:graphicFrame macro="">
      <xdr:nvGraphicFramePr>
        <xdr:cNvPr id="158" name="Gráfico 15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4"/>
        </a:graphicData>
      </a:graphic>
    </xdr:graphicFrame>
    <xdr:clientData/>
  </xdr:twoCellAnchor>
  <xdr:twoCellAnchor>
    <xdr:from>
      <xdr:col>0</xdr:col>
      <xdr:colOff>0</xdr:colOff>
      <xdr:row>844</xdr:row>
      <xdr:rowOff>0</xdr:rowOff>
    </xdr:from>
    <xdr:to>
      <xdr:col>4</xdr:col>
      <xdr:colOff>447675</xdr:colOff>
      <xdr:row>844</xdr:row>
      <xdr:rowOff>0</xdr:rowOff>
    </xdr:to>
    <xdr:graphicFrame macro="">
      <xdr:nvGraphicFramePr>
        <xdr:cNvPr id="159" name="Gráfico 15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5"/>
        </a:graphicData>
      </a:graphic>
    </xdr:graphicFrame>
    <xdr:clientData/>
  </xdr:twoCellAnchor>
  <xdr:twoCellAnchor>
    <xdr:from>
      <xdr:col>0</xdr:col>
      <xdr:colOff>0</xdr:colOff>
      <xdr:row>815</xdr:row>
      <xdr:rowOff>0</xdr:rowOff>
    </xdr:from>
    <xdr:to>
      <xdr:col>4</xdr:col>
      <xdr:colOff>447675</xdr:colOff>
      <xdr:row>815</xdr:row>
      <xdr:rowOff>0</xdr:rowOff>
    </xdr:to>
    <xdr:graphicFrame macro="">
      <xdr:nvGraphicFramePr>
        <xdr:cNvPr id="160" name="Gráfico 15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6"/>
        </a:graphicData>
      </a:graphic>
    </xdr:graphicFrame>
    <xdr:clientData/>
  </xdr:twoCellAnchor>
  <xdr:twoCellAnchor>
    <xdr:from>
      <xdr:col>0</xdr:col>
      <xdr:colOff>0</xdr:colOff>
      <xdr:row>1818</xdr:row>
      <xdr:rowOff>0</xdr:rowOff>
    </xdr:from>
    <xdr:to>
      <xdr:col>11</xdr:col>
      <xdr:colOff>819150</xdr:colOff>
      <xdr:row>1818</xdr:row>
      <xdr:rowOff>0</xdr:rowOff>
    </xdr:to>
    <xdr:graphicFrame macro="">
      <xdr:nvGraphicFramePr>
        <xdr:cNvPr id="171" name="Gráfico 754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7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5</xdr:col>
      <xdr:colOff>447675</xdr:colOff>
      <xdr:row>3233</xdr:row>
      <xdr:rowOff>0</xdr:rowOff>
    </xdr:to>
    <xdr:graphicFrame macro="">
      <xdr:nvGraphicFramePr>
        <xdr:cNvPr id="179" name="Gráfico 77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8"/>
        </a:graphicData>
      </a:graphic>
    </xdr:graphicFrame>
    <xdr:clientData/>
  </xdr:twoCellAnchor>
  <xdr:twoCellAnchor>
    <xdr:from>
      <xdr:col>5</xdr:col>
      <xdr:colOff>581025</xdr:colOff>
      <xdr:row>3233</xdr:row>
      <xdr:rowOff>0</xdr:rowOff>
    </xdr:from>
    <xdr:to>
      <xdr:col>13</xdr:col>
      <xdr:colOff>723900</xdr:colOff>
      <xdr:row>3233</xdr:row>
      <xdr:rowOff>0</xdr:rowOff>
    </xdr:to>
    <xdr:graphicFrame macro="">
      <xdr:nvGraphicFramePr>
        <xdr:cNvPr id="180" name="Gráfico 775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9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7</xdr:col>
      <xdr:colOff>552450</xdr:colOff>
      <xdr:row>3233</xdr:row>
      <xdr:rowOff>0</xdr:rowOff>
    </xdr:to>
    <xdr:graphicFrame macro="">
      <xdr:nvGraphicFramePr>
        <xdr:cNvPr id="181" name="Gráfico 776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0"/>
        </a:graphicData>
      </a:graphic>
    </xdr:graphicFrame>
    <xdr:clientData/>
  </xdr:twoCellAnchor>
  <xdr:twoCellAnchor>
    <xdr:from>
      <xdr:col>7</xdr:col>
      <xdr:colOff>723900</xdr:colOff>
      <xdr:row>3233</xdr:row>
      <xdr:rowOff>0</xdr:rowOff>
    </xdr:from>
    <xdr:to>
      <xdr:col>13</xdr:col>
      <xdr:colOff>704850</xdr:colOff>
      <xdr:row>3233</xdr:row>
      <xdr:rowOff>0</xdr:rowOff>
    </xdr:to>
    <xdr:graphicFrame macro="">
      <xdr:nvGraphicFramePr>
        <xdr:cNvPr id="182" name="Gráfico 77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1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7</xdr:col>
      <xdr:colOff>466725</xdr:colOff>
      <xdr:row>3233</xdr:row>
      <xdr:rowOff>0</xdr:rowOff>
    </xdr:to>
    <xdr:graphicFrame macro="">
      <xdr:nvGraphicFramePr>
        <xdr:cNvPr id="183" name="Gráfico 778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2"/>
        </a:graphicData>
      </a:graphic>
    </xdr:graphicFrame>
    <xdr:clientData/>
  </xdr:twoCellAnchor>
  <xdr:twoCellAnchor>
    <xdr:from>
      <xdr:col>7</xdr:col>
      <xdr:colOff>676275</xdr:colOff>
      <xdr:row>3233</xdr:row>
      <xdr:rowOff>0</xdr:rowOff>
    </xdr:from>
    <xdr:to>
      <xdr:col>13</xdr:col>
      <xdr:colOff>609600</xdr:colOff>
      <xdr:row>3233</xdr:row>
      <xdr:rowOff>0</xdr:rowOff>
    </xdr:to>
    <xdr:graphicFrame macro="">
      <xdr:nvGraphicFramePr>
        <xdr:cNvPr id="184" name="Gráfico 779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3"/>
        </a:graphicData>
      </a:graphic>
    </xdr:graphicFrame>
    <xdr:clientData/>
  </xdr:twoCellAnchor>
  <xdr:twoCellAnchor>
    <xdr:from>
      <xdr:col>0</xdr:col>
      <xdr:colOff>0</xdr:colOff>
      <xdr:row>3233</xdr:row>
      <xdr:rowOff>0</xdr:rowOff>
    </xdr:from>
    <xdr:to>
      <xdr:col>7</xdr:col>
      <xdr:colOff>466725</xdr:colOff>
      <xdr:row>3233</xdr:row>
      <xdr:rowOff>0</xdr:rowOff>
    </xdr:to>
    <xdr:graphicFrame macro="">
      <xdr:nvGraphicFramePr>
        <xdr:cNvPr id="185" name="Gráfico 780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4"/>
        </a:graphicData>
      </a:graphic>
    </xdr:graphicFrame>
    <xdr:clientData/>
  </xdr:twoCellAnchor>
  <xdr:twoCellAnchor>
    <xdr:from>
      <xdr:col>7</xdr:col>
      <xdr:colOff>704850</xdr:colOff>
      <xdr:row>3233</xdr:row>
      <xdr:rowOff>0</xdr:rowOff>
    </xdr:from>
    <xdr:to>
      <xdr:col>13</xdr:col>
      <xdr:colOff>609600</xdr:colOff>
      <xdr:row>3233</xdr:row>
      <xdr:rowOff>0</xdr:rowOff>
    </xdr:to>
    <xdr:graphicFrame macro="">
      <xdr:nvGraphicFramePr>
        <xdr:cNvPr id="186" name="Gráfico 78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5"/>
        </a:graphicData>
      </a:graphic>
    </xdr:graphicFrame>
    <xdr:clientData/>
  </xdr:twoCellAnchor>
  <xdr:twoCellAnchor>
    <xdr:from>
      <xdr:col>0</xdr:col>
      <xdr:colOff>1743075</xdr:colOff>
      <xdr:row>3233</xdr:row>
      <xdr:rowOff>0</xdr:rowOff>
    </xdr:from>
    <xdr:to>
      <xdr:col>8</xdr:col>
      <xdr:colOff>352425</xdr:colOff>
      <xdr:row>3233</xdr:row>
      <xdr:rowOff>0</xdr:rowOff>
    </xdr:to>
    <xdr:graphicFrame macro="">
      <xdr:nvGraphicFramePr>
        <xdr:cNvPr id="187" name="Gráfico 788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6"/>
        </a:graphicData>
      </a:graphic>
    </xdr:graphicFrame>
    <xdr:clientData/>
  </xdr:twoCellAnchor>
  <xdr:twoCellAnchor>
    <xdr:from>
      <xdr:col>0</xdr:col>
      <xdr:colOff>0</xdr:colOff>
      <xdr:row>2146</xdr:row>
      <xdr:rowOff>0</xdr:rowOff>
    </xdr:from>
    <xdr:to>
      <xdr:col>12</xdr:col>
      <xdr:colOff>19050</xdr:colOff>
      <xdr:row>2146</xdr:row>
      <xdr:rowOff>0</xdr:rowOff>
    </xdr:to>
    <xdr:graphicFrame macro="">
      <xdr:nvGraphicFramePr>
        <xdr:cNvPr id="238" name="Gráfico 909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7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5</xdr:col>
      <xdr:colOff>19050</xdr:colOff>
      <xdr:row>3084</xdr:row>
      <xdr:rowOff>0</xdr:rowOff>
    </xdr:to>
    <xdr:graphicFrame macro="">
      <xdr:nvGraphicFramePr>
        <xdr:cNvPr id="244" name="Gráfico 91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8"/>
        </a:graphicData>
      </a:graphic>
    </xdr:graphicFrame>
    <xdr:clientData/>
  </xdr:twoCellAnchor>
  <xdr:twoCellAnchor>
    <xdr:from>
      <xdr:col>5</xdr:col>
      <xdr:colOff>428625</xdr:colOff>
      <xdr:row>3084</xdr:row>
      <xdr:rowOff>0</xdr:rowOff>
    </xdr:from>
    <xdr:to>
      <xdr:col>13</xdr:col>
      <xdr:colOff>657225</xdr:colOff>
      <xdr:row>3084</xdr:row>
      <xdr:rowOff>0</xdr:rowOff>
    </xdr:to>
    <xdr:graphicFrame macro="">
      <xdr:nvGraphicFramePr>
        <xdr:cNvPr id="245" name="Gráfico 92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9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5</xdr:col>
      <xdr:colOff>19050</xdr:colOff>
      <xdr:row>3084</xdr:row>
      <xdr:rowOff>0</xdr:rowOff>
    </xdr:to>
    <xdr:graphicFrame macro="">
      <xdr:nvGraphicFramePr>
        <xdr:cNvPr id="246" name="Gráfico 92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0"/>
        </a:graphicData>
      </a:graphic>
    </xdr:graphicFrame>
    <xdr:clientData/>
  </xdr:twoCellAnchor>
  <xdr:twoCellAnchor>
    <xdr:from>
      <xdr:col>5</xdr:col>
      <xdr:colOff>438150</xdr:colOff>
      <xdr:row>3084</xdr:row>
      <xdr:rowOff>0</xdr:rowOff>
    </xdr:from>
    <xdr:to>
      <xdr:col>13</xdr:col>
      <xdr:colOff>628650</xdr:colOff>
      <xdr:row>3084</xdr:row>
      <xdr:rowOff>0</xdr:rowOff>
    </xdr:to>
    <xdr:graphicFrame macro="">
      <xdr:nvGraphicFramePr>
        <xdr:cNvPr id="247" name="Gráfico 92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1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13</xdr:col>
      <xdr:colOff>19050</xdr:colOff>
      <xdr:row>3084</xdr:row>
      <xdr:rowOff>0</xdr:rowOff>
    </xdr:to>
    <xdr:graphicFrame macro="">
      <xdr:nvGraphicFramePr>
        <xdr:cNvPr id="248" name="Gráfico 92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2"/>
        </a:graphicData>
      </a:graphic>
    </xdr:graphicFrame>
    <xdr:clientData/>
  </xdr:twoCellAnchor>
  <xdr:twoCellAnchor>
    <xdr:from>
      <xdr:col>8</xdr:col>
      <xdr:colOff>171450</xdr:colOff>
      <xdr:row>3084</xdr:row>
      <xdr:rowOff>0</xdr:rowOff>
    </xdr:from>
    <xdr:to>
      <xdr:col>13</xdr:col>
      <xdr:colOff>695325</xdr:colOff>
      <xdr:row>3084</xdr:row>
      <xdr:rowOff>0</xdr:rowOff>
    </xdr:to>
    <xdr:graphicFrame macro="">
      <xdr:nvGraphicFramePr>
        <xdr:cNvPr id="249" name="Gráfico 92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3"/>
        </a:graphicData>
      </a:graphic>
    </xdr:graphicFrame>
    <xdr:clientData/>
  </xdr:twoCellAnchor>
  <xdr:twoCellAnchor>
    <xdr:from>
      <xdr:col>0</xdr:col>
      <xdr:colOff>47625</xdr:colOff>
      <xdr:row>3084</xdr:row>
      <xdr:rowOff>0</xdr:rowOff>
    </xdr:from>
    <xdr:to>
      <xdr:col>13</xdr:col>
      <xdr:colOff>19050</xdr:colOff>
      <xdr:row>3084</xdr:row>
      <xdr:rowOff>0</xdr:rowOff>
    </xdr:to>
    <xdr:graphicFrame macro="">
      <xdr:nvGraphicFramePr>
        <xdr:cNvPr id="250" name="Gráfico 926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4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13</xdr:col>
      <xdr:colOff>28575</xdr:colOff>
      <xdr:row>3084</xdr:row>
      <xdr:rowOff>0</xdr:rowOff>
    </xdr:to>
    <xdr:graphicFrame macro="">
      <xdr:nvGraphicFramePr>
        <xdr:cNvPr id="251" name="Gráfico 93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5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13</xdr:col>
      <xdr:colOff>0</xdr:colOff>
      <xdr:row>3084</xdr:row>
      <xdr:rowOff>0</xdr:rowOff>
    </xdr:to>
    <xdr:graphicFrame macro="">
      <xdr:nvGraphicFramePr>
        <xdr:cNvPr id="252" name="Gráfico 93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6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13</xdr:col>
      <xdr:colOff>28575</xdr:colOff>
      <xdr:row>3084</xdr:row>
      <xdr:rowOff>0</xdr:rowOff>
    </xdr:to>
    <xdr:graphicFrame macro="">
      <xdr:nvGraphicFramePr>
        <xdr:cNvPr id="253" name="Gráfico 93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7"/>
        </a:graphicData>
      </a:graphic>
    </xdr:graphicFrame>
    <xdr:clientData/>
  </xdr:twoCellAnchor>
  <xdr:twoCellAnchor>
    <xdr:from>
      <xdr:col>3</xdr:col>
      <xdr:colOff>0</xdr:colOff>
      <xdr:row>3084</xdr:row>
      <xdr:rowOff>0</xdr:rowOff>
    </xdr:from>
    <xdr:to>
      <xdr:col>10</xdr:col>
      <xdr:colOff>19050</xdr:colOff>
      <xdr:row>3084</xdr:row>
      <xdr:rowOff>0</xdr:rowOff>
    </xdr:to>
    <xdr:graphicFrame macro="">
      <xdr:nvGraphicFramePr>
        <xdr:cNvPr id="254" name="Gráfico 935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8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13</xdr:col>
      <xdr:colOff>19050</xdr:colOff>
      <xdr:row>3084</xdr:row>
      <xdr:rowOff>0</xdr:rowOff>
    </xdr:to>
    <xdr:graphicFrame macro="">
      <xdr:nvGraphicFramePr>
        <xdr:cNvPr id="255" name="Gráfico 936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9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13</xdr:col>
      <xdr:colOff>28575</xdr:colOff>
      <xdr:row>3084</xdr:row>
      <xdr:rowOff>0</xdr:rowOff>
    </xdr:to>
    <xdr:graphicFrame macro="">
      <xdr:nvGraphicFramePr>
        <xdr:cNvPr id="256" name="Gráfico 937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0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12</xdr:col>
      <xdr:colOff>923925</xdr:colOff>
      <xdr:row>3084</xdr:row>
      <xdr:rowOff>0</xdr:rowOff>
    </xdr:to>
    <xdr:graphicFrame macro="">
      <xdr:nvGraphicFramePr>
        <xdr:cNvPr id="257" name="Gráfico 93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1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5</xdr:col>
      <xdr:colOff>904875</xdr:colOff>
      <xdr:row>3084</xdr:row>
      <xdr:rowOff>0</xdr:rowOff>
    </xdr:to>
    <xdr:graphicFrame macro="">
      <xdr:nvGraphicFramePr>
        <xdr:cNvPr id="258" name="Gráfico 93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2"/>
        </a:graphicData>
      </a:graphic>
    </xdr:graphicFrame>
    <xdr:clientData/>
  </xdr:twoCellAnchor>
  <xdr:twoCellAnchor>
    <xdr:from>
      <xdr:col>6</xdr:col>
      <xdr:colOff>685800</xdr:colOff>
      <xdr:row>3084</xdr:row>
      <xdr:rowOff>0</xdr:rowOff>
    </xdr:from>
    <xdr:to>
      <xdr:col>13</xdr:col>
      <xdr:colOff>0</xdr:colOff>
      <xdr:row>3084</xdr:row>
      <xdr:rowOff>0</xdr:rowOff>
    </xdr:to>
    <xdr:graphicFrame macro="">
      <xdr:nvGraphicFramePr>
        <xdr:cNvPr id="259" name="Gráfico 94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3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7</xdr:col>
      <xdr:colOff>361950</xdr:colOff>
      <xdr:row>3084</xdr:row>
      <xdr:rowOff>0</xdr:rowOff>
    </xdr:to>
    <xdr:graphicFrame macro="">
      <xdr:nvGraphicFramePr>
        <xdr:cNvPr id="260" name="Gráfico 94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4"/>
        </a:graphicData>
      </a:graphic>
    </xdr:graphicFrame>
    <xdr:clientData/>
  </xdr:twoCellAnchor>
  <xdr:twoCellAnchor>
    <xdr:from>
      <xdr:col>7</xdr:col>
      <xdr:colOff>600075</xdr:colOff>
      <xdr:row>3084</xdr:row>
      <xdr:rowOff>0</xdr:rowOff>
    </xdr:from>
    <xdr:to>
      <xdr:col>13</xdr:col>
      <xdr:colOff>514350</xdr:colOff>
      <xdr:row>3084</xdr:row>
      <xdr:rowOff>0</xdr:rowOff>
    </xdr:to>
    <xdr:graphicFrame macro="">
      <xdr:nvGraphicFramePr>
        <xdr:cNvPr id="261" name="Gráfico 94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5"/>
        </a:graphicData>
      </a:graphic>
    </xdr:graphicFrame>
    <xdr:clientData/>
  </xdr:twoCellAnchor>
  <xdr:twoCellAnchor>
    <xdr:from>
      <xdr:col>0</xdr:col>
      <xdr:colOff>0</xdr:colOff>
      <xdr:row>3084</xdr:row>
      <xdr:rowOff>0</xdr:rowOff>
    </xdr:from>
    <xdr:to>
      <xdr:col>7</xdr:col>
      <xdr:colOff>352425</xdr:colOff>
      <xdr:row>3084</xdr:row>
      <xdr:rowOff>0</xdr:rowOff>
    </xdr:to>
    <xdr:graphicFrame macro="">
      <xdr:nvGraphicFramePr>
        <xdr:cNvPr id="262" name="Gráfico 94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6"/>
        </a:graphicData>
      </a:graphic>
    </xdr:graphicFrame>
    <xdr:clientData/>
  </xdr:twoCellAnchor>
  <xdr:twoCellAnchor>
    <xdr:from>
      <xdr:col>7</xdr:col>
      <xdr:colOff>657225</xdr:colOff>
      <xdr:row>3084</xdr:row>
      <xdr:rowOff>0</xdr:rowOff>
    </xdr:from>
    <xdr:to>
      <xdr:col>13</xdr:col>
      <xdr:colOff>542925</xdr:colOff>
      <xdr:row>3084</xdr:row>
      <xdr:rowOff>0</xdr:rowOff>
    </xdr:to>
    <xdr:graphicFrame macro="">
      <xdr:nvGraphicFramePr>
        <xdr:cNvPr id="263" name="Gráfico 94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7"/>
        </a:graphicData>
      </a:graphic>
    </xdr:graphicFrame>
    <xdr:clientData/>
  </xdr:twoCellAnchor>
  <xdr:twoCellAnchor>
    <xdr:from>
      <xdr:col>0</xdr:col>
      <xdr:colOff>0</xdr:colOff>
      <xdr:row>2286</xdr:row>
      <xdr:rowOff>0</xdr:rowOff>
    </xdr:from>
    <xdr:to>
      <xdr:col>12</xdr:col>
      <xdr:colOff>19050</xdr:colOff>
      <xdr:row>2286</xdr:row>
      <xdr:rowOff>0</xdr:rowOff>
    </xdr:to>
    <xdr:graphicFrame macro="">
      <xdr:nvGraphicFramePr>
        <xdr:cNvPr id="328" name="Gráfico 909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8"/>
        </a:graphicData>
      </a:graphic>
    </xdr:graphicFrame>
    <xdr:clientData/>
  </xdr:twoCellAnchor>
  <xdr:twoCellAnchor>
    <xdr:from>
      <xdr:col>0</xdr:col>
      <xdr:colOff>158750</xdr:colOff>
      <xdr:row>1268</xdr:row>
      <xdr:rowOff>1</xdr:rowOff>
    </xdr:from>
    <xdr:to>
      <xdr:col>11</xdr:col>
      <xdr:colOff>11906</xdr:colOff>
      <xdr:row>1285</xdr:row>
      <xdr:rowOff>31751</xdr:rowOff>
    </xdr:to>
    <xdr:graphicFrame macro="">
      <xdr:nvGraphicFramePr>
        <xdr:cNvPr id="208" name="Gráfico 10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9"/>
        </a:graphicData>
      </a:graphic>
    </xdr:graphicFrame>
    <xdr:clientData/>
  </xdr:twoCellAnchor>
  <xdr:twoCellAnchor>
    <xdr:from>
      <xdr:col>0</xdr:col>
      <xdr:colOff>158750</xdr:colOff>
      <xdr:row>813</xdr:row>
      <xdr:rowOff>15875</xdr:rowOff>
    </xdr:from>
    <xdr:to>
      <xdr:col>5</xdr:col>
      <xdr:colOff>11906</xdr:colOff>
      <xdr:row>822</xdr:row>
      <xdr:rowOff>313531</xdr:rowOff>
    </xdr:to>
    <xdr:graphicFrame macro="">
      <xdr:nvGraphicFramePr>
        <xdr:cNvPr id="224" name="Gráfico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0"/>
        </a:graphicData>
      </a:graphic>
    </xdr:graphicFrame>
    <xdr:clientData/>
  </xdr:twoCellAnchor>
  <xdr:twoCellAnchor>
    <xdr:from>
      <xdr:col>7</xdr:col>
      <xdr:colOff>0</xdr:colOff>
      <xdr:row>813</xdr:row>
      <xdr:rowOff>35321</xdr:rowOff>
    </xdr:from>
    <xdr:to>
      <xdr:col>13</xdr:col>
      <xdr:colOff>27781</xdr:colOff>
      <xdr:row>823</xdr:row>
      <xdr:rowOff>43656</xdr:rowOff>
    </xdr:to>
    <xdr:graphicFrame macro="">
      <xdr:nvGraphicFramePr>
        <xdr:cNvPr id="225" name="Gráfico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1"/>
        </a:graphicData>
      </a:graphic>
    </xdr:graphicFrame>
    <xdr:clientData/>
  </xdr:twoCellAnchor>
  <xdr:twoCellAnchor>
    <xdr:from>
      <xdr:col>3</xdr:col>
      <xdr:colOff>416719</xdr:colOff>
      <xdr:row>1839</xdr:row>
      <xdr:rowOff>301229</xdr:rowOff>
    </xdr:from>
    <xdr:to>
      <xdr:col>13</xdr:col>
      <xdr:colOff>559594</xdr:colOff>
      <xdr:row>1867</xdr:row>
      <xdr:rowOff>299357</xdr:rowOff>
    </xdr:to>
    <xdr:graphicFrame macro="">
      <xdr:nvGraphicFramePr>
        <xdr:cNvPr id="323" name="Gráfico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2"/>
        </a:graphicData>
      </a:graphic>
    </xdr:graphicFrame>
    <xdr:clientData/>
  </xdr:twoCellAnchor>
  <xdr:twoCellAnchor>
    <xdr:from>
      <xdr:col>3</xdr:col>
      <xdr:colOff>416718</xdr:colOff>
      <xdr:row>1871</xdr:row>
      <xdr:rowOff>15475</xdr:rowOff>
    </xdr:from>
    <xdr:to>
      <xdr:col>13</xdr:col>
      <xdr:colOff>523875</xdr:colOff>
      <xdr:row>1899</xdr:row>
      <xdr:rowOff>13606</xdr:rowOff>
    </xdr:to>
    <xdr:graphicFrame macro="">
      <xdr:nvGraphicFramePr>
        <xdr:cNvPr id="324" name="Gráfico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3"/>
        </a:graphicData>
      </a:graphic>
    </xdr:graphicFrame>
    <xdr:clientData/>
  </xdr:twoCellAnchor>
  <xdr:twoCellAnchor>
    <xdr:from>
      <xdr:col>0</xdr:col>
      <xdr:colOff>142875</xdr:colOff>
      <xdr:row>1922</xdr:row>
      <xdr:rowOff>15874</xdr:rowOff>
    </xdr:from>
    <xdr:to>
      <xdr:col>13</xdr:col>
      <xdr:colOff>11906</xdr:colOff>
      <xdr:row>1932</xdr:row>
      <xdr:rowOff>23811</xdr:rowOff>
    </xdr:to>
    <xdr:graphicFrame macro="">
      <xdr:nvGraphicFramePr>
        <xdr:cNvPr id="236" name="Gráfico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4"/>
        </a:graphicData>
      </a:graphic>
    </xdr:graphicFrame>
    <xdr:clientData/>
  </xdr:twoCellAnchor>
  <xdr:twoCellAnchor>
    <xdr:from>
      <xdr:col>0</xdr:col>
      <xdr:colOff>23812</xdr:colOff>
      <xdr:row>1948</xdr:row>
      <xdr:rowOff>3571</xdr:rowOff>
    </xdr:from>
    <xdr:to>
      <xdr:col>12</xdr:col>
      <xdr:colOff>904875</xdr:colOff>
      <xdr:row>1958</xdr:row>
      <xdr:rowOff>11906</xdr:rowOff>
    </xdr:to>
    <xdr:graphicFrame macro="">
      <xdr:nvGraphicFramePr>
        <xdr:cNvPr id="321" name="Gráfico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5"/>
        </a:graphicData>
      </a:graphic>
    </xdr:graphicFrame>
    <xdr:clientData/>
  </xdr:twoCellAnchor>
  <xdr:twoCellAnchor>
    <xdr:from>
      <xdr:col>0</xdr:col>
      <xdr:colOff>0</xdr:colOff>
      <xdr:row>2356</xdr:row>
      <xdr:rowOff>0</xdr:rowOff>
    </xdr:from>
    <xdr:to>
      <xdr:col>12</xdr:col>
      <xdr:colOff>19050</xdr:colOff>
      <xdr:row>2356</xdr:row>
      <xdr:rowOff>0</xdr:rowOff>
    </xdr:to>
    <xdr:graphicFrame macro="">
      <xdr:nvGraphicFramePr>
        <xdr:cNvPr id="291" name="Gráfico 90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6"/>
        </a:graphicData>
      </a:graphic>
    </xdr:graphicFrame>
    <xdr:clientData/>
  </xdr:twoCellAnchor>
  <xdr:twoCellAnchor>
    <xdr:from>
      <xdr:col>0</xdr:col>
      <xdr:colOff>0</xdr:colOff>
      <xdr:row>2426</xdr:row>
      <xdr:rowOff>0</xdr:rowOff>
    </xdr:from>
    <xdr:to>
      <xdr:col>12</xdr:col>
      <xdr:colOff>19050</xdr:colOff>
      <xdr:row>2426</xdr:row>
      <xdr:rowOff>0</xdr:rowOff>
    </xdr:to>
    <xdr:graphicFrame macro="">
      <xdr:nvGraphicFramePr>
        <xdr:cNvPr id="297" name="Gráfico 90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7"/>
        </a:graphicData>
      </a:graphic>
    </xdr:graphicFrame>
    <xdr:clientData/>
  </xdr:twoCellAnchor>
  <xdr:twoCellAnchor>
    <xdr:from>
      <xdr:col>0</xdr:col>
      <xdr:colOff>142874</xdr:colOff>
      <xdr:row>396</xdr:row>
      <xdr:rowOff>0</xdr:rowOff>
    </xdr:from>
    <xdr:to>
      <xdr:col>13</xdr:col>
      <xdr:colOff>825499</xdr:colOff>
      <xdr:row>405</xdr:row>
      <xdr:rowOff>0</xdr:rowOff>
    </xdr:to>
    <xdr:graphicFrame macro="">
      <xdr:nvGraphicFramePr>
        <xdr:cNvPr id="290" name="Gráfico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8"/>
        </a:graphicData>
      </a:graphic>
    </xdr:graphicFrame>
    <xdr:clientData/>
  </xdr:twoCellAnchor>
  <xdr:twoCellAnchor>
    <xdr:from>
      <xdr:col>0</xdr:col>
      <xdr:colOff>142875</xdr:colOff>
      <xdr:row>408</xdr:row>
      <xdr:rowOff>0</xdr:rowOff>
    </xdr:from>
    <xdr:to>
      <xdr:col>13</xdr:col>
      <xdr:colOff>825499</xdr:colOff>
      <xdr:row>416</xdr:row>
      <xdr:rowOff>297656</xdr:rowOff>
    </xdr:to>
    <xdr:graphicFrame macro="">
      <xdr:nvGraphicFramePr>
        <xdr:cNvPr id="293" name="Gráfico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9"/>
        </a:graphicData>
      </a:graphic>
    </xdr:graphicFrame>
    <xdr:clientData/>
  </xdr:twoCellAnchor>
  <xdr:twoCellAnchor>
    <xdr:from>
      <xdr:col>5</xdr:col>
      <xdr:colOff>0</xdr:colOff>
      <xdr:row>450</xdr:row>
      <xdr:rowOff>0</xdr:rowOff>
    </xdr:from>
    <xdr:to>
      <xdr:col>12</xdr:col>
      <xdr:colOff>0</xdr:colOff>
      <xdr:row>460</xdr:row>
      <xdr:rowOff>301625</xdr:rowOff>
    </xdr:to>
    <xdr:graphicFrame macro="">
      <xdr:nvGraphicFramePr>
        <xdr:cNvPr id="292" name="Gráfico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0"/>
        </a:graphicData>
      </a:graphic>
    </xdr:graphicFrame>
    <xdr:clientData/>
  </xdr:twoCellAnchor>
  <xdr:twoCellAnchor>
    <xdr:from>
      <xdr:col>0</xdr:col>
      <xdr:colOff>142874</xdr:colOff>
      <xdr:row>1738</xdr:row>
      <xdr:rowOff>0</xdr:rowOff>
    </xdr:from>
    <xdr:to>
      <xdr:col>13</xdr:col>
      <xdr:colOff>23811</xdr:colOff>
      <xdr:row>1748</xdr:row>
      <xdr:rowOff>11907</xdr:rowOff>
    </xdr:to>
    <xdr:graphicFrame macro="">
      <xdr:nvGraphicFramePr>
        <xdr:cNvPr id="278" name="Gráfico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1"/>
        </a:graphicData>
      </a:graphic>
    </xdr:graphicFrame>
    <xdr:clientData/>
  </xdr:twoCellAnchor>
  <xdr:twoCellAnchor>
    <xdr:from>
      <xdr:col>3</xdr:col>
      <xdr:colOff>222250</xdr:colOff>
      <xdr:row>1776</xdr:row>
      <xdr:rowOff>47625</xdr:rowOff>
    </xdr:from>
    <xdr:to>
      <xdr:col>13</xdr:col>
      <xdr:colOff>777875</xdr:colOff>
      <xdr:row>1797</xdr:row>
      <xdr:rowOff>11907</xdr:rowOff>
    </xdr:to>
    <xdr:graphicFrame macro="">
      <xdr:nvGraphicFramePr>
        <xdr:cNvPr id="311" name="Gráfico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2"/>
        </a:graphicData>
      </a:graphic>
    </xdr:graphicFrame>
    <xdr:clientData/>
  </xdr:twoCellAnchor>
  <xdr:twoCellAnchor>
    <xdr:from>
      <xdr:col>3</xdr:col>
      <xdr:colOff>190500</xdr:colOff>
      <xdr:row>1800</xdr:row>
      <xdr:rowOff>309561</xdr:rowOff>
    </xdr:from>
    <xdr:to>
      <xdr:col>13</xdr:col>
      <xdr:colOff>793749</xdr:colOff>
      <xdr:row>1821</xdr:row>
      <xdr:rowOff>301625</xdr:rowOff>
    </xdr:to>
    <xdr:graphicFrame macro="">
      <xdr:nvGraphicFramePr>
        <xdr:cNvPr id="312" name="Gráfico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3"/>
        </a:graphicData>
      </a:graphic>
    </xdr:graphicFrame>
    <xdr:clientData/>
  </xdr:twoCellAnchor>
  <xdr:twoCellAnchor>
    <xdr:from>
      <xdr:col>7</xdr:col>
      <xdr:colOff>357187</xdr:colOff>
      <xdr:row>2012</xdr:row>
      <xdr:rowOff>142875</xdr:rowOff>
    </xdr:from>
    <xdr:to>
      <xdr:col>13</xdr:col>
      <xdr:colOff>511968</xdr:colOff>
      <xdr:row>2022</xdr:row>
      <xdr:rowOff>297656</xdr:rowOff>
    </xdr:to>
    <xdr:graphicFrame macro="">
      <xdr:nvGraphicFramePr>
        <xdr:cNvPr id="320" name="Gráfico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4"/>
        </a:graphicData>
      </a:graphic>
    </xdr:graphicFrame>
    <xdr:clientData/>
  </xdr:twoCellAnchor>
  <xdr:twoCellAnchor>
    <xdr:from>
      <xdr:col>7</xdr:col>
      <xdr:colOff>345281</xdr:colOff>
      <xdr:row>2027</xdr:row>
      <xdr:rowOff>170258</xdr:rowOff>
    </xdr:from>
    <xdr:to>
      <xdr:col>13</xdr:col>
      <xdr:colOff>559592</xdr:colOff>
      <xdr:row>2037</xdr:row>
      <xdr:rowOff>273842</xdr:rowOff>
    </xdr:to>
    <xdr:graphicFrame macro="">
      <xdr:nvGraphicFramePr>
        <xdr:cNvPr id="329" name="Gráfic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5"/>
        </a:graphicData>
      </a:graphic>
    </xdr:graphicFrame>
    <xdr:clientData/>
  </xdr:twoCellAnchor>
  <xdr:twoCellAnchor>
    <xdr:from>
      <xdr:col>0</xdr:col>
      <xdr:colOff>127000</xdr:colOff>
      <xdr:row>2199</xdr:row>
      <xdr:rowOff>15876</xdr:rowOff>
    </xdr:from>
    <xdr:to>
      <xdr:col>7</xdr:col>
      <xdr:colOff>31751</xdr:colOff>
      <xdr:row>2211</xdr:row>
      <xdr:rowOff>63500</xdr:rowOff>
    </xdr:to>
    <xdr:graphicFrame macro="">
      <xdr:nvGraphicFramePr>
        <xdr:cNvPr id="281" name="Gráfico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6"/>
        </a:graphicData>
      </a:graphic>
    </xdr:graphicFrame>
    <xdr:clientData/>
  </xdr:twoCellAnchor>
  <xdr:twoCellAnchor>
    <xdr:from>
      <xdr:col>0</xdr:col>
      <xdr:colOff>127000</xdr:colOff>
      <xdr:row>3087</xdr:row>
      <xdr:rowOff>301625</xdr:rowOff>
    </xdr:from>
    <xdr:to>
      <xdr:col>6</xdr:col>
      <xdr:colOff>571500</xdr:colOff>
      <xdr:row>3100</xdr:row>
      <xdr:rowOff>0</xdr:rowOff>
    </xdr:to>
    <xdr:graphicFrame macro="">
      <xdr:nvGraphicFramePr>
        <xdr:cNvPr id="310" name="Gráfico 4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7"/>
        </a:graphicData>
      </a:graphic>
    </xdr:graphicFrame>
    <xdr:clientData/>
  </xdr:twoCellAnchor>
  <xdr:twoCellAnchor>
    <xdr:from>
      <xdr:col>6</xdr:col>
      <xdr:colOff>1000125</xdr:colOff>
      <xdr:row>3088</xdr:row>
      <xdr:rowOff>79375</xdr:rowOff>
    </xdr:from>
    <xdr:to>
      <xdr:col>13</xdr:col>
      <xdr:colOff>825499</xdr:colOff>
      <xdr:row>3099</xdr:row>
      <xdr:rowOff>301624</xdr:rowOff>
    </xdr:to>
    <xdr:graphicFrame macro="">
      <xdr:nvGraphicFramePr>
        <xdr:cNvPr id="314" name="Gráfico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8"/>
        </a:graphicData>
      </a:graphic>
    </xdr:graphicFrame>
    <xdr:clientData/>
  </xdr:twoCellAnchor>
  <xdr:twoCellAnchor>
    <xdr:from>
      <xdr:col>0</xdr:col>
      <xdr:colOff>142875</xdr:colOff>
      <xdr:row>3101</xdr:row>
      <xdr:rowOff>301625</xdr:rowOff>
    </xdr:from>
    <xdr:to>
      <xdr:col>6</xdr:col>
      <xdr:colOff>607218</xdr:colOff>
      <xdr:row>3114</xdr:row>
      <xdr:rowOff>15875</xdr:rowOff>
    </xdr:to>
    <xdr:graphicFrame macro="">
      <xdr:nvGraphicFramePr>
        <xdr:cNvPr id="316" name="Gráfico 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9"/>
        </a:graphicData>
      </a:graphic>
    </xdr:graphicFrame>
    <xdr:clientData/>
  </xdr:twoCellAnchor>
  <xdr:twoCellAnchor>
    <xdr:from>
      <xdr:col>7</xdr:col>
      <xdr:colOff>38099</xdr:colOff>
      <xdr:row>3101</xdr:row>
      <xdr:rowOff>309560</xdr:rowOff>
    </xdr:from>
    <xdr:to>
      <xdr:col>13</xdr:col>
      <xdr:colOff>841374</xdr:colOff>
      <xdr:row>3113</xdr:row>
      <xdr:rowOff>317499</xdr:rowOff>
    </xdr:to>
    <xdr:graphicFrame macro="">
      <xdr:nvGraphicFramePr>
        <xdr:cNvPr id="317" name="Gráfico 4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0"/>
        </a:graphicData>
      </a:graphic>
    </xdr:graphicFrame>
    <xdr:clientData/>
  </xdr:twoCellAnchor>
  <xdr:twoCellAnchor>
    <xdr:from>
      <xdr:col>0</xdr:col>
      <xdr:colOff>142875</xdr:colOff>
      <xdr:row>3116</xdr:row>
      <xdr:rowOff>0</xdr:rowOff>
    </xdr:from>
    <xdr:to>
      <xdr:col>6</xdr:col>
      <xdr:colOff>738186</xdr:colOff>
      <xdr:row>3127</xdr:row>
      <xdr:rowOff>301626</xdr:rowOff>
    </xdr:to>
    <xdr:graphicFrame macro="">
      <xdr:nvGraphicFramePr>
        <xdr:cNvPr id="318" name="Gráfico 4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1"/>
        </a:graphicData>
      </a:graphic>
    </xdr:graphicFrame>
    <xdr:clientData/>
  </xdr:twoCellAnchor>
  <xdr:twoCellAnchor>
    <xdr:from>
      <xdr:col>0</xdr:col>
      <xdr:colOff>95249</xdr:colOff>
      <xdr:row>3155</xdr:row>
      <xdr:rowOff>0</xdr:rowOff>
    </xdr:from>
    <xdr:to>
      <xdr:col>6</xdr:col>
      <xdr:colOff>595311</xdr:colOff>
      <xdr:row>3165</xdr:row>
      <xdr:rowOff>15875</xdr:rowOff>
    </xdr:to>
    <xdr:graphicFrame macro="">
      <xdr:nvGraphicFramePr>
        <xdr:cNvPr id="319" name="Gráfico 1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2"/>
        </a:graphicData>
      </a:graphic>
    </xdr:graphicFrame>
    <xdr:clientData/>
  </xdr:twoCellAnchor>
  <xdr:twoCellAnchor>
    <xdr:from>
      <xdr:col>6</xdr:col>
      <xdr:colOff>1000125</xdr:colOff>
      <xdr:row>3155</xdr:row>
      <xdr:rowOff>0</xdr:rowOff>
    </xdr:from>
    <xdr:to>
      <xdr:col>13</xdr:col>
      <xdr:colOff>825499</xdr:colOff>
      <xdr:row>3165</xdr:row>
      <xdr:rowOff>0</xdr:rowOff>
    </xdr:to>
    <xdr:graphicFrame macro="">
      <xdr:nvGraphicFramePr>
        <xdr:cNvPr id="330" name="Gráfico 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3"/>
        </a:graphicData>
      </a:graphic>
    </xdr:graphicFrame>
    <xdr:clientData/>
  </xdr:twoCellAnchor>
  <xdr:twoCellAnchor>
    <xdr:from>
      <xdr:col>0</xdr:col>
      <xdr:colOff>95250</xdr:colOff>
      <xdr:row>3165</xdr:row>
      <xdr:rowOff>301625</xdr:rowOff>
    </xdr:from>
    <xdr:to>
      <xdr:col>6</xdr:col>
      <xdr:colOff>619125</xdr:colOff>
      <xdr:row>3175</xdr:row>
      <xdr:rowOff>301625</xdr:rowOff>
    </xdr:to>
    <xdr:graphicFrame macro="">
      <xdr:nvGraphicFramePr>
        <xdr:cNvPr id="338" name="Gráfico 1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4"/>
        </a:graphicData>
      </a:graphic>
    </xdr:graphicFrame>
    <xdr:clientData/>
  </xdr:twoCellAnchor>
  <xdr:twoCellAnchor>
    <xdr:from>
      <xdr:col>7</xdr:col>
      <xdr:colOff>0</xdr:colOff>
      <xdr:row>3166</xdr:row>
      <xdr:rowOff>0</xdr:rowOff>
    </xdr:from>
    <xdr:to>
      <xdr:col>13</xdr:col>
      <xdr:colOff>825500</xdr:colOff>
      <xdr:row>3175</xdr:row>
      <xdr:rowOff>317499</xdr:rowOff>
    </xdr:to>
    <xdr:graphicFrame macro="">
      <xdr:nvGraphicFramePr>
        <xdr:cNvPr id="346" name="Gráfico 8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5"/>
        </a:graphicData>
      </a:graphic>
    </xdr:graphicFrame>
    <xdr:clientData/>
  </xdr:twoCellAnchor>
  <xdr:twoCellAnchor>
    <xdr:from>
      <xdr:col>0</xdr:col>
      <xdr:colOff>952500</xdr:colOff>
      <xdr:row>3190</xdr:row>
      <xdr:rowOff>23811</xdr:rowOff>
    </xdr:from>
    <xdr:to>
      <xdr:col>12</xdr:col>
      <xdr:colOff>932656</xdr:colOff>
      <xdr:row>3203</xdr:row>
      <xdr:rowOff>317499</xdr:rowOff>
    </xdr:to>
    <xdr:graphicFrame macro="">
      <xdr:nvGraphicFramePr>
        <xdr:cNvPr id="350" name="Gráfico 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6"/>
        </a:graphicData>
      </a:graphic>
    </xdr:graphicFrame>
    <xdr:clientData/>
  </xdr:twoCellAnchor>
  <xdr:twoCellAnchor>
    <xdr:from>
      <xdr:col>0</xdr:col>
      <xdr:colOff>936625</xdr:colOff>
      <xdr:row>3205</xdr:row>
      <xdr:rowOff>285750</xdr:rowOff>
    </xdr:from>
    <xdr:to>
      <xdr:col>13</xdr:col>
      <xdr:colOff>11906</xdr:colOff>
      <xdr:row>3219</xdr:row>
      <xdr:rowOff>285750</xdr:rowOff>
    </xdr:to>
    <xdr:graphicFrame macro="">
      <xdr:nvGraphicFramePr>
        <xdr:cNvPr id="351" name="Gráfico 1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7"/>
        </a:graphicData>
      </a:graphic>
    </xdr:graphicFrame>
    <xdr:clientData/>
  </xdr:twoCellAnchor>
  <xdr:twoCellAnchor>
    <xdr:from>
      <xdr:col>0</xdr:col>
      <xdr:colOff>984250</xdr:colOff>
      <xdr:row>3223</xdr:row>
      <xdr:rowOff>0</xdr:rowOff>
    </xdr:from>
    <xdr:to>
      <xdr:col>13</xdr:col>
      <xdr:colOff>31750</xdr:colOff>
      <xdr:row>3236</xdr:row>
      <xdr:rowOff>285749</xdr:rowOff>
    </xdr:to>
    <xdr:graphicFrame macro="">
      <xdr:nvGraphicFramePr>
        <xdr:cNvPr id="352" name="Gráfico 1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8"/>
        </a:graphicData>
      </a:graphic>
    </xdr:graphicFrame>
    <xdr:clientData/>
  </xdr:twoCellAnchor>
  <xdr:twoCellAnchor>
    <xdr:from>
      <xdr:col>0</xdr:col>
      <xdr:colOff>95250</xdr:colOff>
      <xdr:row>3177</xdr:row>
      <xdr:rowOff>0</xdr:rowOff>
    </xdr:from>
    <xdr:to>
      <xdr:col>6</xdr:col>
      <xdr:colOff>603250</xdr:colOff>
      <xdr:row>3187</xdr:row>
      <xdr:rowOff>0</xdr:rowOff>
    </xdr:to>
    <xdr:graphicFrame macro="">
      <xdr:nvGraphicFramePr>
        <xdr:cNvPr id="353" name="Gráfico 8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9"/>
        </a:graphicData>
      </a:graphic>
    </xdr:graphicFrame>
    <xdr:clientData/>
  </xdr:twoCellAnchor>
  <xdr:twoCellAnchor>
    <xdr:from>
      <xdr:col>0</xdr:col>
      <xdr:colOff>142875</xdr:colOff>
      <xdr:row>2225</xdr:row>
      <xdr:rowOff>285750</xdr:rowOff>
    </xdr:from>
    <xdr:to>
      <xdr:col>7</xdr:col>
      <xdr:colOff>47626</xdr:colOff>
      <xdr:row>2237</xdr:row>
      <xdr:rowOff>301625</xdr:rowOff>
    </xdr:to>
    <xdr:graphicFrame macro="">
      <xdr:nvGraphicFramePr>
        <xdr:cNvPr id="349" name="Gráfico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0"/>
        </a:graphicData>
      </a:graphic>
    </xdr:graphicFrame>
    <xdr:clientData/>
  </xdr:twoCellAnchor>
  <xdr:twoCellAnchor>
    <xdr:from>
      <xdr:col>1</xdr:col>
      <xdr:colOff>871189</xdr:colOff>
      <xdr:row>26</xdr:row>
      <xdr:rowOff>0</xdr:rowOff>
    </xdr:from>
    <xdr:to>
      <xdr:col>10</xdr:col>
      <xdr:colOff>789215</xdr:colOff>
      <xdr:row>26</xdr:row>
      <xdr:rowOff>1</xdr:rowOff>
    </xdr:to>
    <xdr:cxnSp macro="">
      <xdr:nvCxnSpPr>
        <xdr:cNvPr id="361" name="Conector recto 360">
          <a:extLst>
            <a:ext uri="{FF2B5EF4-FFF2-40B4-BE49-F238E27FC236}">
              <a16:creationId xmlns:a16="http://schemas.microsoft.com/office/drawing/2014/main" id="{E524C59D-DA53-49D3-BEFD-2A709FE35CA3}"/>
            </a:ext>
          </a:extLst>
        </xdr:cNvPr>
        <xdr:cNvCxnSpPr/>
      </xdr:nvCxnSpPr>
      <xdr:spPr>
        <a:xfrm>
          <a:off x="995014" y="5676900"/>
          <a:ext cx="9443026" cy="1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138109</xdr:colOff>
      <xdr:row>116</xdr:row>
      <xdr:rowOff>146050</xdr:rowOff>
    </xdr:from>
    <xdr:to>
      <xdr:col>7</xdr:col>
      <xdr:colOff>469896</xdr:colOff>
      <xdr:row>125</xdr:row>
      <xdr:rowOff>136525</xdr:rowOff>
    </xdr:to>
    <xdr:pic>
      <xdr:nvPicPr>
        <xdr:cNvPr id="362" name="Picture 2" descr="Identificador Junta color">
          <a:extLst>
            <a:ext uri="{FF2B5EF4-FFF2-40B4-BE49-F238E27FC236}">
              <a16:creationId xmlns:a16="http://schemas.microsoft.com/office/drawing/2014/main" id="{02E3C9C0-1268-43E2-9F30-F5A3228F2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459" y="19767550"/>
          <a:ext cx="2274887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323846</xdr:colOff>
      <xdr:row>56</xdr:row>
      <xdr:rowOff>0</xdr:rowOff>
    </xdr:from>
    <xdr:to>
      <xdr:col>10</xdr:col>
      <xdr:colOff>606421</xdr:colOff>
      <xdr:row>82</xdr:row>
      <xdr:rowOff>63500</xdr:rowOff>
    </xdr:to>
    <xdr:pic>
      <xdr:nvPicPr>
        <xdr:cNvPr id="363" name="Picture 1" descr="ES VIDA">
          <a:extLst>
            <a:ext uri="{FF2B5EF4-FFF2-40B4-BE49-F238E27FC236}">
              <a16:creationId xmlns:a16="http://schemas.microsoft.com/office/drawing/2014/main" id="{AC090BBE-8BF7-49EA-B6CF-EDF65EE8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1784" y="10810875"/>
          <a:ext cx="7926387" cy="439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127000</xdr:colOff>
      <xdr:row>468</xdr:row>
      <xdr:rowOff>15875</xdr:rowOff>
    </xdr:from>
    <xdr:to>
      <xdr:col>13</xdr:col>
      <xdr:colOff>825500</xdr:colOff>
      <xdr:row>477</xdr:row>
      <xdr:rowOff>31750</xdr:rowOff>
    </xdr:to>
    <xdr:graphicFrame macro="">
      <xdr:nvGraphicFramePr>
        <xdr:cNvPr id="365" name="Gráfico 364">
          <a:extLst>
            <a:ext uri="{FF2B5EF4-FFF2-40B4-BE49-F238E27FC236}">
              <a16:creationId xmlns:a16="http://schemas.microsoft.com/office/drawing/2014/main" id="{947D84D0-9666-4B3D-90D7-3BA0FF305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3"/>
        </a:graphicData>
      </a:graphic>
    </xdr:graphicFrame>
    <xdr:clientData/>
  </xdr:twoCellAnchor>
  <xdr:twoCellAnchor>
    <xdr:from>
      <xdr:col>5</xdr:col>
      <xdr:colOff>0</xdr:colOff>
      <xdr:row>484</xdr:row>
      <xdr:rowOff>0</xdr:rowOff>
    </xdr:from>
    <xdr:to>
      <xdr:col>12</xdr:col>
      <xdr:colOff>0</xdr:colOff>
      <xdr:row>494</xdr:row>
      <xdr:rowOff>301625</xdr:rowOff>
    </xdr:to>
    <xdr:graphicFrame macro="">
      <xdr:nvGraphicFramePr>
        <xdr:cNvPr id="366" name="Gráfico 365">
          <a:extLst>
            <a:ext uri="{FF2B5EF4-FFF2-40B4-BE49-F238E27FC236}">
              <a16:creationId xmlns:a16="http://schemas.microsoft.com/office/drawing/2014/main" id="{015CF2C5-AEAA-4585-A14F-9FBC9D7A2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4"/>
        </a:graphicData>
      </a:graphic>
    </xdr:graphicFrame>
    <xdr:clientData/>
  </xdr:twoCellAnchor>
  <xdr:twoCellAnchor>
    <xdr:from>
      <xdr:col>5</xdr:col>
      <xdr:colOff>0</xdr:colOff>
      <xdr:row>517</xdr:row>
      <xdr:rowOff>0</xdr:rowOff>
    </xdr:from>
    <xdr:to>
      <xdr:col>12</xdr:col>
      <xdr:colOff>0</xdr:colOff>
      <xdr:row>527</xdr:row>
      <xdr:rowOff>301625</xdr:rowOff>
    </xdr:to>
    <xdr:graphicFrame macro="">
      <xdr:nvGraphicFramePr>
        <xdr:cNvPr id="367" name="Gráfico 366">
          <a:extLst>
            <a:ext uri="{FF2B5EF4-FFF2-40B4-BE49-F238E27FC236}">
              <a16:creationId xmlns:a16="http://schemas.microsoft.com/office/drawing/2014/main" id="{3DD0B1E2-E989-42BA-9AE4-D6458CC3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5"/>
        </a:graphicData>
      </a:graphic>
    </xdr:graphicFrame>
    <xdr:clientData/>
  </xdr:twoCellAnchor>
  <xdr:twoCellAnchor>
    <xdr:from>
      <xdr:col>5</xdr:col>
      <xdr:colOff>0</xdr:colOff>
      <xdr:row>551</xdr:row>
      <xdr:rowOff>0</xdr:rowOff>
    </xdr:from>
    <xdr:to>
      <xdr:col>12</xdr:col>
      <xdr:colOff>0</xdr:colOff>
      <xdr:row>561</xdr:row>
      <xdr:rowOff>301625</xdr:rowOff>
    </xdr:to>
    <xdr:graphicFrame macro="">
      <xdr:nvGraphicFramePr>
        <xdr:cNvPr id="368" name="Gráfico 367">
          <a:extLst>
            <a:ext uri="{FF2B5EF4-FFF2-40B4-BE49-F238E27FC236}">
              <a16:creationId xmlns:a16="http://schemas.microsoft.com/office/drawing/2014/main" id="{F32087B1-3EB4-429A-88E4-785539674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6"/>
        </a:graphicData>
      </a:graphic>
    </xdr:graphicFrame>
    <xdr:clientData/>
  </xdr:twoCellAnchor>
  <xdr:twoCellAnchor>
    <xdr:from>
      <xdr:col>5</xdr:col>
      <xdr:colOff>0</xdr:colOff>
      <xdr:row>587</xdr:row>
      <xdr:rowOff>0</xdr:rowOff>
    </xdr:from>
    <xdr:to>
      <xdr:col>12</xdr:col>
      <xdr:colOff>0</xdr:colOff>
      <xdr:row>597</xdr:row>
      <xdr:rowOff>301625</xdr:rowOff>
    </xdr:to>
    <xdr:graphicFrame macro="">
      <xdr:nvGraphicFramePr>
        <xdr:cNvPr id="369" name="Gráfico 368">
          <a:extLst>
            <a:ext uri="{FF2B5EF4-FFF2-40B4-BE49-F238E27FC236}">
              <a16:creationId xmlns:a16="http://schemas.microsoft.com/office/drawing/2014/main" id="{04BA1127-C4B3-46EE-B803-0467CD5DC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7"/>
        </a:graphicData>
      </a:graphic>
    </xdr:graphicFrame>
    <xdr:clientData/>
  </xdr:twoCellAnchor>
  <xdr:twoCellAnchor>
    <xdr:from>
      <xdr:col>5</xdr:col>
      <xdr:colOff>0</xdr:colOff>
      <xdr:row>621</xdr:row>
      <xdr:rowOff>0</xdr:rowOff>
    </xdr:from>
    <xdr:to>
      <xdr:col>12</xdr:col>
      <xdr:colOff>0</xdr:colOff>
      <xdr:row>631</xdr:row>
      <xdr:rowOff>301625</xdr:rowOff>
    </xdr:to>
    <xdr:graphicFrame macro="">
      <xdr:nvGraphicFramePr>
        <xdr:cNvPr id="370" name="Gráfico 369">
          <a:extLst>
            <a:ext uri="{FF2B5EF4-FFF2-40B4-BE49-F238E27FC236}">
              <a16:creationId xmlns:a16="http://schemas.microsoft.com/office/drawing/2014/main" id="{49C7770E-E695-4DAB-B3BB-EFDA5F9AF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8"/>
        </a:graphicData>
      </a:graphic>
    </xdr:graphicFrame>
    <xdr:clientData/>
  </xdr:twoCellAnchor>
  <xdr:twoCellAnchor>
    <xdr:from>
      <xdr:col>5</xdr:col>
      <xdr:colOff>0</xdr:colOff>
      <xdr:row>657</xdr:row>
      <xdr:rowOff>0</xdr:rowOff>
    </xdr:from>
    <xdr:to>
      <xdr:col>12</xdr:col>
      <xdr:colOff>0</xdr:colOff>
      <xdr:row>667</xdr:row>
      <xdr:rowOff>301625</xdr:rowOff>
    </xdr:to>
    <xdr:graphicFrame macro="">
      <xdr:nvGraphicFramePr>
        <xdr:cNvPr id="371" name="Gráfico 370">
          <a:extLst>
            <a:ext uri="{FF2B5EF4-FFF2-40B4-BE49-F238E27FC236}">
              <a16:creationId xmlns:a16="http://schemas.microsoft.com/office/drawing/2014/main" id="{79E84A4D-32E1-4EE7-BE6F-427B85578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9"/>
        </a:graphicData>
      </a:graphic>
    </xdr:graphicFrame>
    <xdr:clientData/>
  </xdr:twoCellAnchor>
  <xdr:twoCellAnchor>
    <xdr:from>
      <xdr:col>5</xdr:col>
      <xdr:colOff>0</xdr:colOff>
      <xdr:row>691</xdr:row>
      <xdr:rowOff>0</xdr:rowOff>
    </xdr:from>
    <xdr:to>
      <xdr:col>12</xdr:col>
      <xdr:colOff>0</xdr:colOff>
      <xdr:row>701</xdr:row>
      <xdr:rowOff>301625</xdr:rowOff>
    </xdr:to>
    <xdr:graphicFrame macro="">
      <xdr:nvGraphicFramePr>
        <xdr:cNvPr id="372" name="Gráfico 371">
          <a:extLst>
            <a:ext uri="{FF2B5EF4-FFF2-40B4-BE49-F238E27FC236}">
              <a16:creationId xmlns:a16="http://schemas.microsoft.com/office/drawing/2014/main" id="{CC4D33D7-1917-4B6E-B701-251D767E8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0"/>
        </a:graphicData>
      </a:graphic>
    </xdr:graphicFrame>
    <xdr:clientData/>
  </xdr:twoCellAnchor>
  <xdr:twoCellAnchor>
    <xdr:from>
      <xdr:col>5</xdr:col>
      <xdr:colOff>0</xdr:colOff>
      <xdr:row>727</xdr:row>
      <xdr:rowOff>0</xdr:rowOff>
    </xdr:from>
    <xdr:to>
      <xdr:col>12</xdr:col>
      <xdr:colOff>0</xdr:colOff>
      <xdr:row>737</xdr:row>
      <xdr:rowOff>301625</xdr:rowOff>
    </xdr:to>
    <xdr:graphicFrame macro="">
      <xdr:nvGraphicFramePr>
        <xdr:cNvPr id="373" name="Gráfico 372">
          <a:extLst>
            <a:ext uri="{FF2B5EF4-FFF2-40B4-BE49-F238E27FC236}">
              <a16:creationId xmlns:a16="http://schemas.microsoft.com/office/drawing/2014/main" id="{923DB4A4-C265-43C6-B5F6-73D75A125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1"/>
        </a:graphicData>
      </a:graphic>
    </xdr:graphicFrame>
    <xdr:clientData/>
  </xdr:twoCellAnchor>
  <xdr:twoCellAnchor>
    <xdr:from>
      <xdr:col>0</xdr:col>
      <xdr:colOff>127000</xdr:colOff>
      <xdr:row>502</xdr:row>
      <xdr:rowOff>15875</xdr:rowOff>
    </xdr:from>
    <xdr:to>
      <xdr:col>13</xdr:col>
      <xdr:colOff>825499</xdr:colOff>
      <xdr:row>511</xdr:row>
      <xdr:rowOff>47625</xdr:rowOff>
    </xdr:to>
    <xdr:graphicFrame macro="">
      <xdr:nvGraphicFramePr>
        <xdr:cNvPr id="374" name="Gráfico 373">
          <a:extLst>
            <a:ext uri="{FF2B5EF4-FFF2-40B4-BE49-F238E27FC236}">
              <a16:creationId xmlns:a16="http://schemas.microsoft.com/office/drawing/2014/main" id="{BA476B8B-4714-4932-8969-A4947E057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2"/>
        </a:graphicData>
      </a:graphic>
    </xdr:graphicFrame>
    <xdr:clientData/>
  </xdr:twoCellAnchor>
  <xdr:twoCellAnchor>
    <xdr:from>
      <xdr:col>0</xdr:col>
      <xdr:colOff>126999</xdr:colOff>
      <xdr:row>535</xdr:row>
      <xdr:rowOff>15875</xdr:rowOff>
    </xdr:from>
    <xdr:to>
      <xdr:col>13</xdr:col>
      <xdr:colOff>841374</xdr:colOff>
      <xdr:row>544</xdr:row>
      <xdr:rowOff>15875</xdr:rowOff>
    </xdr:to>
    <xdr:graphicFrame macro="">
      <xdr:nvGraphicFramePr>
        <xdr:cNvPr id="375" name="Gráfico 374">
          <a:extLst>
            <a:ext uri="{FF2B5EF4-FFF2-40B4-BE49-F238E27FC236}">
              <a16:creationId xmlns:a16="http://schemas.microsoft.com/office/drawing/2014/main" id="{81871234-B316-416A-9FE5-FC218FA5B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3"/>
        </a:graphicData>
      </a:graphic>
    </xdr:graphicFrame>
    <xdr:clientData/>
  </xdr:twoCellAnchor>
  <xdr:twoCellAnchor>
    <xdr:from>
      <xdr:col>0</xdr:col>
      <xdr:colOff>127000</xdr:colOff>
      <xdr:row>569</xdr:row>
      <xdr:rowOff>31750</xdr:rowOff>
    </xdr:from>
    <xdr:to>
      <xdr:col>13</xdr:col>
      <xdr:colOff>825500</xdr:colOff>
      <xdr:row>578</xdr:row>
      <xdr:rowOff>47625</xdr:rowOff>
    </xdr:to>
    <xdr:graphicFrame macro="">
      <xdr:nvGraphicFramePr>
        <xdr:cNvPr id="376" name="Gráfico 375">
          <a:extLst>
            <a:ext uri="{FF2B5EF4-FFF2-40B4-BE49-F238E27FC236}">
              <a16:creationId xmlns:a16="http://schemas.microsoft.com/office/drawing/2014/main" id="{1B4479AF-882A-4C63-BC3D-69AE9AEAB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4"/>
        </a:graphicData>
      </a:graphic>
    </xdr:graphicFrame>
    <xdr:clientData/>
  </xdr:twoCellAnchor>
  <xdr:twoCellAnchor>
    <xdr:from>
      <xdr:col>0</xdr:col>
      <xdr:colOff>127000</xdr:colOff>
      <xdr:row>605</xdr:row>
      <xdr:rowOff>31750</xdr:rowOff>
    </xdr:from>
    <xdr:to>
      <xdr:col>13</xdr:col>
      <xdr:colOff>825500</xdr:colOff>
      <xdr:row>614</xdr:row>
      <xdr:rowOff>47625</xdr:rowOff>
    </xdr:to>
    <xdr:graphicFrame macro="">
      <xdr:nvGraphicFramePr>
        <xdr:cNvPr id="377" name="Gráfico 376">
          <a:extLst>
            <a:ext uri="{FF2B5EF4-FFF2-40B4-BE49-F238E27FC236}">
              <a16:creationId xmlns:a16="http://schemas.microsoft.com/office/drawing/2014/main" id="{60213088-C845-43FA-A4F5-6D9CC0B76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5"/>
        </a:graphicData>
      </a:graphic>
    </xdr:graphicFrame>
    <xdr:clientData/>
  </xdr:twoCellAnchor>
  <xdr:twoCellAnchor>
    <xdr:from>
      <xdr:col>0</xdr:col>
      <xdr:colOff>158749</xdr:colOff>
      <xdr:row>639</xdr:row>
      <xdr:rowOff>15875</xdr:rowOff>
    </xdr:from>
    <xdr:to>
      <xdr:col>13</xdr:col>
      <xdr:colOff>841374</xdr:colOff>
      <xdr:row>648</xdr:row>
      <xdr:rowOff>31750</xdr:rowOff>
    </xdr:to>
    <xdr:graphicFrame macro="">
      <xdr:nvGraphicFramePr>
        <xdr:cNvPr id="378" name="Gráfico 377">
          <a:extLst>
            <a:ext uri="{FF2B5EF4-FFF2-40B4-BE49-F238E27FC236}">
              <a16:creationId xmlns:a16="http://schemas.microsoft.com/office/drawing/2014/main" id="{A71A6758-47BC-45CC-80C4-C614D6452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6"/>
        </a:graphicData>
      </a:graphic>
    </xdr:graphicFrame>
    <xdr:clientData/>
  </xdr:twoCellAnchor>
  <xdr:twoCellAnchor>
    <xdr:from>
      <xdr:col>0</xdr:col>
      <xdr:colOff>158750</xdr:colOff>
      <xdr:row>674</xdr:row>
      <xdr:rowOff>285750</xdr:rowOff>
    </xdr:from>
    <xdr:to>
      <xdr:col>13</xdr:col>
      <xdr:colOff>825500</xdr:colOff>
      <xdr:row>684</xdr:row>
      <xdr:rowOff>15875</xdr:rowOff>
    </xdr:to>
    <xdr:graphicFrame macro="">
      <xdr:nvGraphicFramePr>
        <xdr:cNvPr id="379" name="Gráfico 378">
          <a:extLst>
            <a:ext uri="{FF2B5EF4-FFF2-40B4-BE49-F238E27FC236}">
              <a16:creationId xmlns:a16="http://schemas.microsoft.com/office/drawing/2014/main" id="{AD9E2E8A-96BC-4D61-8430-9F8E25493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7"/>
        </a:graphicData>
      </a:graphic>
    </xdr:graphicFrame>
    <xdr:clientData/>
  </xdr:twoCellAnchor>
  <xdr:twoCellAnchor>
    <xdr:from>
      <xdr:col>0</xdr:col>
      <xdr:colOff>158750</xdr:colOff>
      <xdr:row>709</xdr:row>
      <xdr:rowOff>15875</xdr:rowOff>
    </xdr:from>
    <xdr:to>
      <xdr:col>13</xdr:col>
      <xdr:colOff>825499</xdr:colOff>
      <xdr:row>718</xdr:row>
      <xdr:rowOff>47626</xdr:rowOff>
    </xdr:to>
    <xdr:graphicFrame macro="">
      <xdr:nvGraphicFramePr>
        <xdr:cNvPr id="380" name="Gráfico 379">
          <a:extLst>
            <a:ext uri="{FF2B5EF4-FFF2-40B4-BE49-F238E27FC236}">
              <a16:creationId xmlns:a16="http://schemas.microsoft.com/office/drawing/2014/main" id="{4F6139ED-D415-4E46-B92B-53EFCABAE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8"/>
        </a:graphicData>
      </a:graphic>
    </xdr:graphicFrame>
    <xdr:clientData/>
  </xdr:twoCellAnchor>
  <xdr:twoCellAnchor>
    <xdr:from>
      <xdr:col>0</xdr:col>
      <xdr:colOff>158750</xdr:colOff>
      <xdr:row>745</xdr:row>
      <xdr:rowOff>15875</xdr:rowOff>
    </xdr:from>
    <xdr:to>
      <xdr:col>13</xdr:col>
      <xdr:colOff>825499</xdr:colOff>
      <xdr:row>754</xdr:row>
      <xdr:rowOff>31750</xdr:rowOff>
    </xdr:to>
    <xdr:graphicFrame macro="">
      <xdr:nvGraphicFramePr>
        <xdr:cNvPr id="381" name="Gráfico 380">
          <a:extLst>
            <a:ext uri="{FF2B5EF4-FFF2-40B4-BE49-F238E27FC236}">
              <a16:creationId xmlns:a16="http://schemas.microsoft.com/office/drawing/2014/main" id="{AF0A5A52-5A60-4502-B181-B8DD41CEF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9"/>
        </a:graphicData>
      </a:graphic>
    </xdr:graphicFrame>
    <xdr:clientData/>
  </xdr:twoCellAnchor>
  <xdr:twoCellAnchor>
    <xdr:from>
      <xdr:col>0</xdr:col>
      <xdr:colOff>126999</xdr:colOff>
      <xdr:row>843</xdr:row>
      <xdr:rowOff>31750</xdr:rowOff>
    </xdr:from>
    <xdr:to>
      <xdr:col>4</xdr:col>
      <xdr:colOff>1031874</xdr:colOff>
      <xdr:row>853</xdr:row>
      <xdr:rowOff>24210</xdr:rowOff>
    </xdr:to>
    <xdr:graphicFrame macro="">
      <xdr:nvGraphicFramePr>
        <xdr:cNvPr id="382" name="Gráfico 381">
          <a:extLst>
            <a:ext uri="{FF2B5EF4-FFF2-40B4-BE49-F238E27FC236}">
              <a16:creationId xmlns:a16="http://schemas.microsoft.com/office/drawing/2014/main" id="{435AEF07-F320-4652-89A3-6EF2DB747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0"/>
        </a:graphicData>
      </a:graphic>
    </xdr:graphicFrame>
    <xdr:clientData/>
  </xdr:twoCellAnchor>
  <xdr:twoCellAnchor>
    <xdr:from>
      <xdr:col>7</xdr:col>
      <xdr:colOff>11907</xdr:colOff>
      <xdr:row>843</xdr:row>
      <xdr:rowOff>0</xdr:rowOff>
    </xdr:from>
    <xdr:to>
      <xdr:col>12</xdr:col>
      <xdr:colOff>976313</xdr:colOff>
      <xdr:row>853</xdr:row>
      <xdr:rowOff>8335</xdr:rowOff>
    </xdr:to>
    <xdr:graphicFrame macro="">
      <xdr:nvGraphicFramePr>
        <xdr:cNvPr id="383" name="Gráfico 382">
          <a:extLst>
            <a:ext uri="{FF2B5EF4-FFF2-40B4-BE49-F238E27FC236}">
              <a16:creationId xmlns:a16="http://schemas.microsoft.com/office/drawing/2014/main" id="{EEA9DF86-B3F9-4E1F-A22E-4812E398A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1"/>
        </a:graphicData>
      </a:graphic>
    </xdr:graphicFrame>
    <xdr:clientData/>
  </xdr:twoCellAnchor>
  <xdr:twoCellAnchor>
    <xdr:from>
      <xdr:col>0</xdr:col>
      <xdr:colOff>111125</xdr:colOff>
      <xdr:row>880</xdr:row>
      <xdr:rowOff>63500</xdr:rowOff>
    </xdr:from>
    <xdr:to>
      <xdr:col>5</xdr:col>
      <xdr:colOff>0</xdr:colOff>
      <xdr:row>890</xdr:row>
      <xdr:rowOff>55960</xdr:rowOff>
    </xdr:to>
    <xdr:graphicFrame macro="">
      <xdr:nvGraphicFramePr>
        <xdr:cNvPr id="386" name="Gráfico 385">
          <a:extLst>
            <a:ext uri="{FF2B5EF4-FFF2-40B4-BE49-F238E27FC236}">
              <a16:creationId xmlns:a16="http://schemas.microsoft.com/office/drawing/2014/main" id="{04F64CC4-ACC9-4CCF-8392-969F157A2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2"/>
        </a:graphicData>
      </a:graphic>
    </xdr:graphicFrame>
    <xdr:clientData/>
  </xdr:twoCellAnchor>
  <xdr:twoCellAnchor>
    <xdr:from>
      <xdr:col>7</xdr:col>
      <xdr:colOff>43657</xdr:colOff>
      <xdr:row>880</xdr:row>
      <xdr:rowOff>0</xdr:rowOff>
    </xdr:from>
    <xdr:to>
      <xdr:col>13</xdr:col>
      <xdr:colOff>7938</xdr:colOff>
      <xdr:row>890</xdr:row>
      <xdr:rowOff>8335</xdr:rowOff>
    </xdr:to>
    <xdr:graphicFrame macro="">
      <xdr:nvGraphicFramePr>
        <xdr:cNvPr id="387" name="Gráfico 386">
          <a:extLst>
            <a:ext uri="{FF2B5EF4-FFF2-40B4-BE49-F238E27FC236}">
              <a16:creationId xmlns:a16="http://schemas.microsoft.com/office/drawing/2014/main" id="{5B57AC1A-7E6E-490E-9DE3-212406219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3"/>
        </a:graphicData>
      </a:graphic>
    </xdr:graphicFrame>
    <xdr:clientData/>
  </xdr:twoCellAnchor>
  <xdr:twoCellAnchor>
    <xdr:from>
      <xdr:col>0</xdr:col>
      <xdr:colOff>127000</xdr:colOff>
      <xdr:row>910</xdr:row>
      <xdr:rowOff>47625</xdr:rowOff>
    </xdr:from>
    <xdr:to>
      <xdr:col>4</xdr:col>
      <xdr:colOff>1015999</xdr:colOff>
      <xdr:row>920</xdr:row>
      <xdr:rowOff>40085</xdr:rowOff>
    </xdr:to>
    <xdr:graphicFrame macro="">
      <xdr:nvGraphicFramePr>
        <xdr:cNvPr id="388" name="Gráfico 387">
          <a:extLst>
            <a:ext uri="{FF2B5EF4-FFF2-40B4-BE49-F238E27FC236}">
              <a16:creationId xmlns:a16="http://schemas.microsoft.com/office/drawing/2014/main" id="{B6BFC662-C251-46E2-82E7-68D939A6A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4"/>
        </a:graphicData>
      </a:graphic>
    </xdr:graphicFrame>
    <xdr:clientData/>
  </xdr:twoCellAnchor>
  <xdr:twoCellAnchor>
    <xdr:from>
      <xdr:col>7</xdr:col>
      <xdr:colOff>27782</xdr:colOff>
      <xdr:row>910</xdr:row>
      <xdr:rowOff>15875</xdr:rowOff>
    </xdr:from>
    <xdr:to>
      <xdr:col>12</xdr:col>
      <xdr:colOff>992188</xdr:colOff>
      <xdr:row>920</xdr:row>
      <xdr:rowOff>24210</xdr:rowOff>
    </xdr:to>
    <xdr:graphicFrame macro="">
      <xdr:nvGraphicFramePr>
        <xdr:cNvPr id="389" name="Gráfico 388">
          <a:extLst>
            <a:ext uri="{FF2B5EF4-FFF2-40B4-BE49-F238E27FC236}">
              <a16:creationId xmlns:a16="http://schemas.microsoft.com/office/drawing/2014/main" id="{30CFE237-5A62-4E30-99E7-77EEF5817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5"/>
        </a:graphicData>
      </a:graphic>
    </xdr:graphicFrame>
    <xdr:clientData/>
  </xdr:twoCellAnchor>
  <xdr:twoCellAnchor>
    <xdr:from>
      <xdr:col>0</xdr:col>
      <xdr:colOff>142875</xdr:colOff>
      <xdr:row>950</xdr:row>
      <xdr:rowOff>47625</xdr:rowOff>
    </xdr:from>
    <xdr:to>
      <xdr:col>4</xdr:col>
      <xdr:colOff>1015999</xdr:colOff>
      <xdr:row>960</xdr:row>
      <xdr:rowOff>40085</xdr:rowOff>
    </xdr:to>
    <xdr:graphicFrame macro="">
      <xdr:nvGraphicFramePr>
        <xdr:cNvPr id="390" name="Gráfico 389">
          <a:extLst>
            <a:ext uri="{FF2B5EF4-FFF2-40B4-BE49-F238E27FC236}">
              <a16:creationId xmlns:a16="http://schemas.microsoft.com/office/drawing/2014/main" id="{06925E61-C68A-45EE-A6E4-BEB30FF5F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6"/>
        </a:graphicData>
      </a:graphic>
    </xdr:graphicFrame>
    <xdr:clientData/>
  </xdr:twoCellAnchor>
  <xdr:twoCellAnchor>
    <xdr:from>
      <xdr:col>7</xdr:col>
      <xdr:colOff>11907</xdr:colOff>
      <xdr:row>950</xdr:row>
      <xdr:rowOff>0</xdr:rowOff>
    </xdr:from>
    <xdr:to>
      <xdr:col>12</xdr:col>
      <xdr:colOff>976313</xdr:colOff>
      <xdr:row>960</xdr:row>
      <xdr:rowOff>8335</xdr:rowOff>
    </xdr:to>
    <xdr:graphicFrame macro="">
      <xdr:nvGraphicFramePr>
        <xdr:cNvPr id="391" name="Gráfico 390">
          <a:extLst>
            <a:ext uri="{FF2B5EF4-FFF2-40B4-BE49-F238E27FC236}">
              <a16:creationId xmlns:a16="http://schemas.microsoft.com/office/drawing/2014/main" id="{663D9527-2F84-459E-A390-5A7D809A8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7"/>
        </a:graphicData>
      </a:graphic>
    </xdr:graphicFrame>
    <xdr:clientData/>
  </xdr:twoCellAnchor>
  <xdr:twoCellAnchor>
    <xdr:from>
      <xdr:col>0</xdr:col>
      <xdr:colOff>142875</xdr:colOff>
      <xdr:row>980</xdr:row>
      <xdr:rowOff>95249</xdr:rowOff>
    </xdr:from>
    <xdr:to>
      <xdr:col>4</xdr:col>
      <xdr:colOff>1015999</xdr:colOff>
      <xdr:row>990</xdr:row>
      <xdr:rowOff>40084</xdr:rowOff>
    </xdr:to>
    <xdr:graphicFrame macro="">
      <xdr:nvGraphicFramePr>
        <xdr:cNvPr id="392" name="Gráfico 391">
          <a:extLst>
            <a:ext uri="{FF2B5EF4-FFF2-40B4-BE49-F238E27FC236}">
              <a16:creationId xmlns:a16="http://schemas.microsoft.com/office/drawing/2014/main" id="{B7C0D4E0-E505-49BC-8F56-26360187A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8"/>
        </a:graphicData>
      </a:graphic>
    </xdr:graphicFrame>
    <xdr:clientData/>
  </xdr:twoCellAnchor>
  <xdr:twoCellAnchor>
    <xdr:from>
      <xdr:col>7</xdr:col>
      <xdr:colOff>43657</xdr:colOff>
      <xdr:row>980</xdr:row>
      <xdr:rowOff>0</xdr:rowOff>
    </xdr:from>
    <xdr:to>
      <xdr:col>13</xdr:col>
      <xdr:colOff>7938</xdr:colOff>
      <xdr:row>990</xdr:row>
      <xdr:rowOff>8335</xdr:rowOff>
    </xdr:to>
    <xdr:graphicFrame macro="">
      <xdr:nvGraphicFramePr>
        <xdr:cNvPr id="393" name="Gráfico 392">
          <a:extLst>
            <a:ext uri="{FF2B5EF4-FFF2-40B4-BE49-F238E27FC236}">
              <a16:creationId xmlns:a16="http://schemas.microsoft.com/office/drawing/2014/main" id="{64E5F99E-221E-4D5F-A5F7-6C46838D6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9"/>
        </a:graphicData>
      </a:graphic>
    </xdr:graphicFrame>
    <xdr:clientData/>
  </xdr:twoCellAnchor>
  <xdr:twoCellAnchor>
    <xdr:from>
      <xdr:col>0</xdr:col>
      <xdr:colOff>111124</xdr:colOff>
      <xdr:row>1020</xdr:row>
      <xdr:rowOff>15875</xdr:rowOff>
    </xdr:from>
    <xdr:to>
      <xdr:col>4</xdr:col>
      <xdr:colOff>1015999</xdr:colOff>
      <xdr:row>1030</xdr:row>
      <xdr:rowOff>8335</xdr:rowOff>
    </xdr:to>
    <xdr:graphicFrame macro="">
      <xdr:nvGraphicFramePr>
        <xdr:cNvPr id="394" name="Gráfico 393">
          <a:extLst>
            <a:ext uri="{FF2B5EF4-FFF2-40B4-BE49-F238E27FC236}">
              <a16:creationId xmlns:a16="http://schemas.microsoft.com/office/drawing/2014/main" id="{48CEB9C5-1359-47C9-9849-B946EF7C3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0"/>
        </a:graphicData>
      </a:graphic>
    </xdr:graphicFrame>
    <xdr:clientData/>
  </xdr:twoCellAnchor>
  <xdr:twoCellAnchor>
    <xdr:from>
      <xdr:col>7</xdr:col>
      <xdr:colOff>27782</xdr:colOff>
      <xdr:row>1020</xdr:row>
      <xdr:rowOff>0</xdr:rowOff>
    </xdr:from>
    <xdr:to>
      <xdr:col>12</xdr:col>
      <xdr:colOff>992188</xdr:colOff>
      <xdr:row>1030</xdr:row>
      <xdr:rowOff>8335</xdr:rowOff>
    </xdr:to>
    <xdr:graphicFrame macro="">
      <xdr:nvGraphicFramePr>
        <xdr:cNvPr id="395" name="Gráfico 394">
          <a:extLst>
            <a:ext uri="{FF2B5EF4-FFF2-40B4-BE49-F238E27FC236}">
              <a16:creationId xmlns:a16="http://schemas.microsoft.com/office/drawing/2014/main" id="{B7712A97-1BC5-42B3-AC37-740D475DE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1"/>
        </a:graphicData>
      </a:graphic>
    </xdr:graphicFrame>
    <xdr:clientData/>
  </xdr:twoCellAnchor>
  <xdr:twoCellAnchor>
    <xdr:from>
      <xdr:col>0</xdr:col>
      <xdr:colOff>127000</xdr:colOff>
      <xdr:row>1050</xdr:row>
      <xdr:rowOff>47625</xdr:rowOff>
    </xdr:from>
    <xdr:to>
      <xdr:col>4</xdr:col>
      <xdr:colOff>1015999</xdr:colOff>
      <xdr:row>1060</xdr:row>
      <xdr:rowOff>40085</xdr:rowOff>
    </xdr:to>
    <xdr:graphicFrame macro="">
      <xdr:nvGraphicFramePr>
        <xdr:cNvPr id="396" name="Gráfico 395">
          <a:extLst>
            <a:ext uri="{FF2B5EF4-FFF2-40B4-BE49-F238E27FC236}">
              <a16:creationId xmlns:a16="http://schemas.microsoft.com/office/drawing/2014/main" id="{1AEB8D27-3462-4155-9B53-731F9F766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2"/>
        </a:graphicData>
      </a:graphic>
    </xdr:graphicFrame>
    <xdr:clientData/>
  </xdr:twoCellAnchor>
  <xdr:twoCellAnchor>
    <xdr:from>
      <xdr:col>7</xdr:col>
      <xdr:colOff>11907</xdr:colOff>
      <xdr:row>1050</xdr:row>
      <xdr:rowOff>0</xdr:rowOff>
    </xdr:from>
    <xdr:to>
      <xdr:col>12</xdr:col>
      <xdr:colOff>976313</xdr:colOff>
      <xdr:row>1060</xdr:row>
      <xdr:rowOff>8335</xdr:rowOff>
    </xdr:to>
    <xdr:graphicFrame macro="">
      <xdr:nvGraphicFramePr>
        <xdr:cNvPr id="397" name="Gráfico 396">
          <a:extLst>
            <a:ext uri="{FF2B5EF4-FFF2-40B4-BE49-F238E27FC236}">
              <a16:creationId xmlns:a16="http://schemas.microsoft.com/office/drawing/2014/main" id="{B27ED359-B345-4AB0-92D1-C38D3E822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3"/>
        </a:graphicData>
      </a:graphic>
    </xdr:graphicFrame>
    <xdr:clientData/>
  </xdr:twoCellAnchor>
  <xdr:twoCellAnchor>
    <xdr:from>
      <xdr:col>0</xdr:col>
      <xdr:colOff>79375</xdr:colOff>
      <xdr:row>1190</xdr:row>
      <xdr:rowOff>47625</xdr:rowOff>
    </xdr:from>
    <xdr:to>
      <xdr:col>5</xdr:col>
      <xdr:colOff>15874</xdr:colOff>
      <xdr:row>1200</xdr:row>
      <xdr:rowOff>55960</xdr:rowOff>
    </xdr:to>
    <xdr:graphicFrame macro="">
      <xdr:nvGraphicFramePr>
        <xdr:cNvPr id="398" name="Gráfico 397">
          <a:extLst>
            <a:ext uri="{FF2B5EF4-FFF2-40B4-BE49-F238E27FC236}">
              <a16:creationId xmlns:a16="http://schemas.microsoft.com/office/drawing/2014/main" id="{21A7AB9E-1BC9-440B-AC63-0B860205B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4"/>
        </a:graphicData>
      </a:graphic>
    </xdr:graphicFrame>
    <xdr:clientData/>
  </xdr:twoCellAnchor>
  <xdr:twoCellAnchor>
    <xdr:from>
      <xdr:col>7</xdr:col>
      <xdr:colOff>27782</xdr:colOff>
      <xdr:row>1189</xdr:row>
      <xdr:rowOff>301625</xdr:rowOff>
    </xdr:from>
    <xdr:to>
      <xdr:col>12</xdr:col>
      <xdr:colOff>992188</xdr:colOff>
      <xdr:row>1199</xdr:row>
      <xdr:rowOff>309960</xdr:rowOff>
    </xdr:to>
    <xdr:graphicFrame macro="">
      <xdr:nvGraphicFramePr>
        <xdr:cNvPr id="399" name="Gráfico 398">
          <a:extLst>
            <a:ext uri="{FF2B5EF4-FFF2-40B4-BE49-F238E27FC236}">
              <a16:creationId xmlns:a16="http://schemas.microsoft.com/office/drawing/2014/main" id="{46C00FC0-A91A-4DF4-9B17-2FB60E64C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5"/>
        </a:graphicData>
      </a:graphic>
    </xdr:graphicFrame>
    <xdr:clientData/>
  </xdr:twoCellAnchor>
  <xdr:twoCellAnchor>
    <xdr:from>
      <xdr:col>0</xdr:col>
      <xdr:colOff>95250</xdr:colOff>
      <xdr:row>1160</xdr:row>
      <xdr:rowOff>31750</xdr:rowOff>
    </xdr:from>
    <xdr:to>
      <xdr:col>4</xdr:col>
      <xdr:colOff>1031874</xdr:colOff>
      <xdr:row>1170</xdr:row>
      <xdr:rowOff>24210</xdr:rowOff>
    </xdr:to>
    <xdr:graphicFrame macro="">
      <xdr:nvGraphicFramePr>
        <xdr:cNvPr id="400" name="Gráfico 399">
          <a:extLst>
            <a:ext uri="{FF2B5EF4-FFF2-40B4-BE49-F238E27FC236}">
              <a16:creationId xmlns:a16="http://schemas.microsoft.com/office/drawing/2014/main" id="{62534649-D2A7-4AF8-A569-D3B9FAFDB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6"/>
        </a:graphicData>
      </a:graphic>
    </xdr:graphicFrame>
    <xdr:clientData/>
  </xdr:twoCellAnchor>
  <xdr:twoCellAnchor>
    <xdr:from>
      <xdr:col>6</xdr:col>
      <xdr:colOff>1012032</xdr:colOff>
      <xdr:row>1160</xdr:row>
      <xdr:rowOff>0</xdr:rowOff>
    </xdr:from>
    <xdr:to>
      <xdr:col>12</xdr:col>
      <xdr:colOff>960438</xdr:colOff>
      <xdr:row>1170</xdr:row>
      <xdr:rowOff>8335</xdr:rowOff>
    </xdr:to>
    <xdr:graphicFrame macro="">
      <xdr:nvGraphicFramePr>
        <xdr:cNvPr id="401" name="Gráfico 400">
          <a:extLst>
            <a:ext uri="{FF2B5EF4-FFF2-40B4-BE49-F238E27FC236}">
              <a16:creationId xmlns:a16="http://schemas.microsoft.com/office/drawing/2014/main" id="{9576EF3E-0B1E-4B8B-9165-00CF85F93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7"/>
        </a:graphicData>
      </a:graphic>
    </xdr:graphicFrame>
    <xdr:clientData/>
  </xdr:twoCellAnchor>
  <xdr:twoCellAnchor>
    <xdr:from>
      <xdr:col>0</xdr:col>
      <xdr:colOff>95250</xdr:colOff>
      <xdr:row>1120</xdr:row>
      <xdr:rowOff>47625</xdr:rowOff>
    </xdr:from>
    <xdr:to>
      <xdr:col>4</xdr:col>
      <xdr:colOff>1016000</xdr:colOff>
      <xdr:row>1130</xdr:row>
      <xdr:rowOff>40085</xdr:rowOff>
    </xdr:to>
    <xdr:graphicFrame macro="">
      <xdr:nvGraphicFramePr>
        <xdr:cNvPr id="402" name="Gráfico 401">
          <a:extLst>
            <a:ext uri="{FF2B5EF4-FFF2-40B4-BE49-F238E27FC236}">
              <a16:creationId xmlns:a16="http://schemas.microsoft.com/office/drawing/2014/main" id="{7CB3B9DF-01EF-4C08-98C7-DE03A0F85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8"/>
        </a:graphicData>
      </a:graphic>
    </xdr:graphicFrame>
    <xdr:clientData/>
  </xdr:twoCellAnchor>
  <xdr:twoCellAnchor>
    <xdr:from>
      <xdr:col>7</xdr:col>
      <xdr:colOff>11907</xdr:colOff>
      <xdr:row>1120</xdr:row>
      <xdr:rowOff>47625</xdr:rowOff>
    </xdr:from>
    <xdr:to>
      <xdr:col>12</xdr:col>
      <xdr:colOff>976313</xdr:colOff>
      <xdr:row>1130</xdr:row>
      <xdr:rowOff>55960</xdr:rowOff>
    </xdr:to>
    <xdr:graphicFrame macro="">
      <xdr:nvGraphicFramePr>
        <xdr:cNvPr id="403" name="Gráfico 402">
          <a:extLst>
            <a:ext uri="{FF2B5EF4-FFF2-40B4-BE49-F238E27FC236}">
              <a16:creationId xmlns:a16="http://schemas.microsoft.com/office/drawing/2014/main" id="{40591417-F6E3-43CF-BC09-69A0975C0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9"/>
        </a:graphicData>
      </a:graphic>
    </xdr:graphicFrame>
    <xdr:clientData/>
  </xdr:twoCellAnchor>
  <xdr:twoCellAnchor>
    <xdr:from>
      <xdr:col>0</xdr:col>
      <xdr:colOff>111125</xdr:colOff>
      <xdr:row>1090</xdr:row>
      <xdr:rowOff>47625</xdr:rowOff>
    </xdr:from>
    <xdr:to>
      <xdr:col>5</xdr:col>
      <xdr:colOff>47624</xdr:colOff>
      <xdr:row>1100</xdr:row>
      <xdr:rowOff>40085</xdr:rowOff>
    </xdr:to>
    <xdr:graphicFrame macro="">
      <xdr:nvGraphicFramePr>
        <xdr:cNvPr id="404" name="Gráfico 403">
          <a:extLst>
            <a:ext uri="{FF2B5EF4-FFF2-40B4-BE49-F238E27FC236}">
              <a16:creationId xmlns:a16="http://schemas.microsoft.com/office/drawing/2014/main" id="{D5197A84-B10C-4880-9BED-9E316F00A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0"/>
        </a:graphicData>
      </a:graphic>
    </xdr:graphicFrame>
    <xdr:clientData/>
  </xdr:twoCellAnchor>
  <xdr:twoCellAnchor>
    <xdr:from>
      <xdr:col>7</xdr:col>
      <xdr:colOff>27782</xdr:colOff>
      <xdr:row>1090</xdr:row>
      <xdr:rowOff>31750</xdr:rowOff>
    </xdr:from>
    <xdr:to>
      <xdr:col>12</xdr:col>
      <xdr:colOff>992188</xdr:colOff>
      <xdr:row>1100</xdr:row>
      <xdr:rowOff>40085</xdr:rowOff>
    </xdr:to>
    <xdr:graphicFrame macro="">
      <xdr:nvGraphicFramePr>
        <xdr:cNvPr id="405" name="Gráfico 404">
          <a:extLst>
            <a:ext uri="{FF2B5EF4-FFF2-40B4-BE49-F238E27FC236}">
              <a16:creationId xmlns:a16="http://schemas.microsoft.com/office/drawing/2014/main" id="{31BD32CF-8C01-4699-A31C-7AA64F9B7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1"/>
        </a:graphicData>
      </a:graphic>
    </xdr:graphicFrame>
    <xdr:clientData/>
  </xdr:twoCellAnchor>
  <xdr:twoCellAnchor editAs="oneCell">
    <xdr:from>
      <xdr:col>0</xdr:col>
      <xdr:colOff>63499</xdr:colOff>
      <xdr:row>139</xdr:row>
      <xdr:rowOff>31749</xdr:rowOff>
    </xdr:from>
    <xdr:to>
      <xdr:col>13</xdr:col>
      <xdr:colOff>530678</xdr:colOff>
      <xdr:row>262</xdr:row>
      <xdr:rowOff>66675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F6BFB008-4DA0-4952-94F5-80F076BFD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" y="23367999"/>
          <a:ext cx="14017625" cy="19558001"/>
        </a:xfrm>
        <a:prstGeom prst="rect">
          <a:avLst/>
        </a:prstGeom>
      </xdr:spPr>
    </xdr:pic>
    <xdr:clientData/>
  </xdr:twoCellAnchor>
  <xdr:twoCellAnchor>
    <xdr:from>
      <xdr:col>6</xdr:col>
      <xdr:colOff>966108</xdr:colOff>
      <xdr:row>1244</xdr:row>
      <xdr:rowOff>13607</xdr:rowOff>
    </xdr:from>
    <xdr:to>
      <xdr:col>13</xdr:col>
      <xdr:colOff>852715</xdr:colOff>
      <xdr:row>1256</xdr:row>
      <xdr:rowOff>0</xdr:rowOff>
    </xdr:to>
    <xdr:graphicFrame macro="">
      <xdr:nvGraphicFramePr>
        <xdr:cNvPr id="337" name="Gráfico 336">
          <a:extLst>
            <a:ext uri="{FF2B5EF4-FFF2-40B4-BE49-F238E27FC236}">
              <a16:creationId xmlns:a16="http://schemas.microsoft.com/office/drawing/2014/main" id="{EFA30ADA-77A4-4A3C-8039-F82C0565A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3"/>
        </a:graphicData>
      </a:graphic>
    </xdr:graphicFrame>
    <xdr:clientData/>
  </xdr:twoCellAnchor>
  <xdr:twoCellAnchor>
    <xdr:from>
      <xdr:col>0</xdr:col>
      <xdr:colOff>79375</xdr:colOff>
      <xdr:row>1244</xdr:row>
      <xdr:rowOff>15875</xdr:rowOff>
    </xdr:from>
    <xdr:to>
      <xdr:col>6</xdr:col>
      <xdr:colOff>0</xdr:colOff>
      <xdr:row>1256</xdr:row>
      <xdr:rowOff>0</xdr:rowOff>
    </xdr:to>
    <xdr:graphicFrame macro="">
      <xdr:nvGraphicFramePr>
        <xdr:cNvPr id="339" name="Gráfico 338">
          <a:extLst>
            <a:ext uri="{FF2B5EF4-FFF2-40B4-BE49-F238E27FC236}">
              <a16:creationId xmlns:a16="http://schemas.microsoft.com/office/drawing/2014/main" id="{1A918F5E-3582-4E22-9A66-738DE824D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4"/>
        </a:graphicData>
      </a:graphic>
    </xdr:graphicFrame>
    <xdr:clientData/>
  </xdr:twoCellAnchor>
  <xdr:twoCellAnchor>
    <xdr:from>
      <xdr:col>6</xdr:col>
      <xdr:colOff>966108</xdr:colOff>
      <xdr:row>1311</xdr:row>
      <xdr:rowOff>301626</xdr:rowOff>
    </xdr:from>
    <xdr:to>
      <xdr:col>13</xdr:col>
      <xdr:colOff>746125</xdr:colOff>
      <xdr:row>1324</xdr:row>
      <xdr:rowOff>13608</xdr:rowOff>
    </xdr:to>
    <xdr:graphicFrame macro="">
      <xdr:nvGraphicFramePr>
        <xdr:cNvPr id="340" name="Gráfico 339">
          <a:extLst>
            <a:ext uri="{FF2B5EF4-FFF2-40B4-BE49-F238E27FC236}">
              <a16:creationId xmlns:a16="http://schemas.microsoft.com/office/drawing/2014/main" id="{797D73EB-6EF7-4FB9-B633-39BEB5628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5"/>
        </a:graphicData>
      </a:graphic>
    </xdr:graphicFrame>
    <xdr:clientData/>
  </xdr:twoCellAnchor>
  <xdr:twoCellAnchor>
    <xdr:from>
      <xdr:col>0</xdr:col>
      <xdr:colOff>142875</xdr:colOff>
      <xdr:row>1312</xdr:row>
      <xdr:rowOff>0</xdr:rowOff>
    </xdr:from>
    <xdr:to>
      <xdr:col>6</xdr:col>
      <xdr:colOff>0</xdr:colOff>
      <xdr:row>1324</xdr:row>
      <xdr:rowOff>13607</xdr:rowOff>
    </xdr:to>
    <xdr:graphicFrame macro="">
      <xdr:nvGraphicFramePr>
        <xdr:cNvPr id="341" name="Gráfico 340">
          <a:extLst>
            <a:ext uri="{FF2B5EF4-FFF2-40B4-BE49-F238E27FC236}">
              <a16:creationId xmlns:a16="http://schemas.microsoft.com/office/drawing/2014/main" id="{28FDF373-5628-49A1-B071-A206E1F3A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6"/>
        </a:graphicData>
      </a:graphic>
    </xdr:graphicFrame>
    <xdr:clientData/>
  </xdr:twoCellAnchor>
  <xdr:twoCellAnchor>
    <xdr:from>
      <xdr:col>6</xdr:col>
      <xdr:colOff>966108</xdr:colOff>
      <xdr:row>1382</xdr:row>
      <xdr:rowOff>0</xdr:rowOff>
    </xdr:from>
    <xdr:to>
      <xdr:col>13</xdr:col>
      <xdr:colOff>746125</xdr:colOff>
      <xdr:row>1394</xdr:row>
      <xdr:rowOff>13607</xdr:rowOff>
    </xdr:to>
    <xdr:graphicFrame macro="">
      <xdr:nvGraphicFramePr>
        <xdr:cNvPr id="342" name="Gráfico 341">
          <a:extLst>
            <a:ext uri="{FF2B5EF4-FFF2-40B4-BE49-F238E27FC236}">
              <a16:creationId xmlns:a16="http://schemas.microsoft.com/office/drawing/2014/main" id="{F8B151C0-04E5-4DA0-B9FD-9ED55AE4B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7"/>
        </a:graphicData>
      </a:graphic>
    </xdr:graphicFrame>
    <xdr:clientData/>
  </xdr:twoCellAnchor>
  <xdr:twoCellAnchor>
    <xdr:from>
      <xdr:col>0</xdr:col>
      <xdr:colOff>127000</xdr:colOff>
      <xdr:row>1381</xdr:row>
      <xdr:rowOff>301626</xdr:rowOff>
    </xdr:from>
    <xdr:to>
      <xdr:col>6</xdr:col>
      <xdr:colOff>0</xdr:colOff>
      <xdr:row>1394</xdr:row>
      <xdr:rowOff>13608</xdr:rowOff>
    </xdr:to>
    <xdr:graphicFrame macro="">
      <xdr:nvGraphicFramePr>
        <xdr:cNvPr id="343" name="Gráfico 342">
          <a:extLst>
            <a:ext uri="{FF2B5EF4-FFF2-40B4-BE49-F238E27FC236}">
              <a16:creationId xmlns:a16="http://schemas.microsoft.com/office/drawing/2014/main" id="{44D2EF22-3844-4526-91B8-32127FEC8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8"/>
        </a:graphicData>
      </a:graphic>
    </xdr:graphicFrame>
    <xdr:clientData/>
  </xdr:twoCellAnchor>
  <xdr:twoCellAnchor>
    <xdr:from>
      <xdr:col>6</xdr:col>
      <xdr:colOff>966107</xdr:colOff>
      <xdr:row>1451</xdr:row>
      <xdr:rowOff>301626</xdr:rowOff>
    </xdr:from>
    <xdr:to>
      <xdr:col>13</xdr:col>
      <xdr:colOff>825499</xdr:colOff>
      <xdr:row>1463</xdr:row>
      <xdr:rowOff>299358</xdr:rowOff>
    </xdr:to>
    <xdr:graphicFrame macro="">
      <xdr:nvGraphicFramePr>
        <xdr:cNvPr id="364" name="Gráfico 363">
          <a:extLst>
            <a:ext uri="{FF2B5EF4-FFF2-40B4-BE49-F238E27FC236}">
              <a16:creationId xmlns:a16="http://schemas.microsoft.com/office/drawing/2014/main" id="{883DAAE7-F7FD-4C3B-B2FE-FA49FFC05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9"/>
        </a:graphicData>
      </a:graphic>
    </xdr:graphicFrame>
    <xdr:clientData/>
  </xdr:twoCellAnchor>
  <xdr:twoCellAnchor>
    <xdr:from>
      <xdr:col>0</xdr:col>
      <xdr:colOff>127000</xdr:colOff>
      <xdr:row>1452</xdr:row>
      <xdr:rowOff>0</xdr:rowOff>
    </xdr:from>
    <xdr:to>
      <xdr:col>6</xdr:col>
      <xdr:colOff>0</xdr:colOff>
      <xdr:row>1463</xdr:row>
      <xdr:rowOff>299357</xdr:rowOff>
    </xdr:to>
    <xdr:graphicFrame macro="">
      <xdr:nvGraphicFramePr>
        <xdr:cNvPr id="384" name="Gráfico 383">
          <a:extLst>
            <a:ext uri="{FF2B5EF4-FFF2-40B4-BE49-F238E27FC236}">
              <a16:creationId xmlns:a16="http://schemas.microsoft.com/office/drawing/2014/main" id="{98C2B72A-4D0F-4F1E-8AEC-2515FF453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0"/>
        </a:graphicData>
      </a:graphic>
    </xdr:graphicFrame>
    <xdr:clientData/>
  </xdr:twoCellAnchor>
  <xdr:twoCellAnchor>
    <xdr:from>
      <xdr:col>6</xdr:col>
      <xdr:colOff>966108</xdr:colOff>
      <xdr:row>1522</xdr:row>
      <xdr:rowOff>0</xdr:rowOff>
    </xdr:from>
    <xdr:to>
      <xdr:col>13</xdr:col>
      <xdr:colOff>841375</xdr:colOff>
      <xdr:row>1533</xdr:row>
      <xdr:rowOff>299358</xdr:rowOff>
    </xdr:to>
    <xdr:graphicFrame macro="">
      <xdr:nvGraphicFramePr>
        <xdr:cNvPr id="385" name="Gráfico 384">
          <a:extLst>
            <a:ext uri="{FF2B5EF4-FFF2-40B4-BE49-F238E27FC236}">
              <a16:creationId xmlns:a16="http://schemas.microsoft.com/office/drawing/2014/main" id="{0DD1ECEA-B361-4241-804C-6039E0F7F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1"/>
        </a:graphicData>
      </a:graphic>
    </xdr:graphicFrame>
    <xdr:clientData/>
  </xdr:twoCellAnchor>
  <xdr:twoCellAnchor>
    <xdr:from>
      <xdr:col>0</xdr:col>
      <xdr:colOff>111125</xdr:colOff>
      <xdr:row>1522</xdr:row>
      <xdr:rowOff>0</xdr:rowOff>
    </xdr:from>
    <xdr:to>
      <xdr:col>6</xdr:col>
      <xdr:colOff>0</xdr:colOff>
      <xdr:row>1533</xdr:row>
      <xdr:rowOff>299358</xdr:rowOff>
    </xdr:to>
    <xdr:graphicFrame macro="">
      <xdr:nvGraphicFramePr>
        <xdr:cNvPr id="406" name="Gráfico 405">
          <a:extLst>
            <a:ext uri="{FF2B5EF4-FFF2-40B4-BE49-F238E27FC236}">
              <a16:creationId xmlns:a16="http://schemas.microsoft.com/office/drawing/2014/main" id="{BA1B1E13-159C-464A-8CC3-FBC6DFFCB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2"/>
        </a:graphicData>
      </a:graphic>
    </xdr:graphicFrame>
    <xdr:clientData/>
  </xdr:twoCellAnchor>
  <xdr:twoCellAnchor>
    <xdr:from>
      <xdr:col>6</xdr:col>
      <xdr:colOff>966108</xdr:colOff>
      <xdr:row>1592</xdr:row>
      <xdr:rowOff>0</xdr:rowOff>
    </xdr:from>
    <xdr:to>
      <xdr:col>13</xdr:col>
      <xdr:colOff>852715</xdr:colOff>
      <xdr:row>1603</xdr:row>
      <xdr:rowOff>299358</xdr:rowOff>
    </xdr:to>
    <xdr:graphicFrame macro="">
      <xdr:nvGraphicFramePr>
        <xdr:cNvPr id="407" name="Gráfico 406">
          <a:extLst>
            <a:ext uri="{FF2B5EF4-FFF2-40B4-BE49-F238E27FC236}">
              <a16:creationId xmlns:a16="http://schemas.microsoft.com/office/drawing/2014/main" id="{DC6374F1-59DA-4DE5-8114-148A26825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3"/>
        </a:graphicData>
      </a:graphic>
    </xdr:graphicFrame>
    <xdr:clientData/>
  </xdr:twoCellAnchor>
  <xdr:twoCellAnchor>
    <xdr:from>
      <xdr:col>0</xdr:col>
      <xdr:colOff>111125</xdr:colOff>
      <xdr:row>1592</xdr:row>
      <xdr:rowOff>0</xdr:rowOff>
    </xdr:from>
    <xdr:to>
      <xdr:col>6</xdr:col>
      <xdr:colOff>0</xdr:colOff>
      <xdr:row>1604</xdr:row>
      <xdr:rowOff>10433</xdr:rowOff>
    </xdr:to>
    <xdr:graphicFrame macro="">
      <xdr:nvGraphicFramePr>
        <xdr:cNvPr id="408" name="Gráfico 407">
          <a:extLst>
            <a:ext uri="{FF2B5EF4-FFF2-40B4-BE49-F238E27FC236}">
              <a16:creationId xmlns:a16="http://schemas.microsoft.com/office/drawing/2014/main" id="{0EA82C07-7D33-44A2-BAC5-520A692B9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4"/>
        </a:graphicData>
      </a:graphic>
    </xdr:graphicFrame>
    <xdr:clientData/>
  </xdr:twoCellAnchor>
  <xdr:twoCellAnchor>
    <xdr:from>
      <xdr:col>6</xdr:col>
      <xdr:colOff>966108</xdr:colOff>
      <xdr:row>1661</xdr:row>
      <xdr:rowOff>0</xdr:rowOff>
    </xdr:from>
    <xdr:to>
      <xdr:col>13</xdr:col>
      <xdr:colOff>852715</xdr:colOff>
      <xdr:row>1672</xdr:row>
      <xdr:rowOff>299358</xdr:rowOff>
    </xdr:to>
    <xdr:graphicFrame macro="">
      <xdr:nvGraphicFramePr>
        <xdr:cNvPr id="409" name="Gráfico 408">
          <a:extLst>
            <a:ext uri="{FF2B5EF4-FFF2-40B4-BE49-F238E27FC236}">
              <a16:creationId xmlns:a16="http://schemas.microsoft.com/office/drawing/2014/main" id="{9F723553-3D43-4AC5-A8BE-E0FD290CA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5"/>
        </a:graphicData>
      </a:graphic>
    </xdr:graphicFrame>
    <xdr:clientData/>
  </xdr:twoCellAnchor>
  <xdr:twoCellAnchor>
    <xdr:from>
      <xdr:col>0</xdr:col>
      <xdr:colOff>111125</xdr:colOff>
      <xdr:row>1660</xdr:row>
      <xdr:rowOff>285750</xdr:rowOff>
    </xdr:from>
    <xdr:to>
      <xdr:col>6</xdr:col>
      <xdr:colOff>0</xdr:colOff>
      <xdr:row>1672</xdr:row>
      <xdr:rowOff>299358</xdr:rowOff>
    </xdr:to>
    <xdr:graphicFrame macro="">
      <xdr:nvGraphicFramePr>
        <xdr:cNvPr id="410" name="Gráfico 409">
          <a:extLst>
            <a:ext uri="{FF2B5EF4-FFF2-40B4-BE49-F238E27FC236}">
              <a16:creationId xmlns:a16="http://schemas.microsoft.com/office/drawing/2014/main" id="{22B9121D-A85B-4A8E-A622-24CE8E3B1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6"/>
        </a:graphicData>
      </a:graphic>
    </xdr:graphicFrame>
    <xdr:clientData/>
  </xdr:twoCellAnchor>
  <xdr:twoCellAnchor>
    <xdr:from>
      <xdr:col>0</xdr:col>
      <xdr:colOff>95250</xdr:colOff>
      <xdr:row>1715</xdr:row>
      <xdr:rowOff>1</xdr:rowOff>
    </xdr:from>
    <xdr:to>
      <xdr:col>6</xdr:col>
      <xdr:colOff>0</xdr:colOff>
      <xdr:row>1724</xdr:row>
      <xdr:rowOff>13609</xdr:rowOff>
    </xdr:to>
    <xdr:graphicFrame macro="">
      <xdr:nvGraphicFramePr>
        <xdr:cNvPr id="412" name="Gráfico 411">
          <a:extLst>
            <a:ext uri="{FF2B5EF4-FFF2-40B4-BE49-F238E27FC236}">
              <a16:creationId xmlns:a16="http://schemas.microsoft.com/office/drawing/2014/main" id="{BAD37E72-B82D-4597-8943-389583021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7"/>
        </a:graphicData>
      </a:graphic>
    </xdr:graphicFrame>
    <xdr:clientData/>
  </xdr:twoCellAnchor>
  <xdr:twoCellAnchor>
    <xdr:from>
      <xdr:col>0</xdr:col>
      <xdr:colOff>142874</xdr:colOff>
      <xdr:row>1335</xdr:row>
      <xdr:rowOff>301626</xdr:rowOff>
    </xdr:from>
    <xdr:to>
      <xdr:col>11</xdr:col>
      <xdr:colOff>11905</xdr:colOff>
      <xdr:row>1351</xdr:row>
      <xdr:rowOff>285750</xdr:rowOff>
    </xdr:to>
    <xdr:graphicFrame macro="">
      <xdr:nvGraphicFramePr>
        <xdr:cNvPr id="413" name="Gráfico 10">
          <a:extLst>
            <a:ext uri="{FF2B5EF4-FFF2-40B4-BE49-F238E27FC236}">
              <a16:creationId xmlns:a16="http://schemas.microsoft.com/office/drawing/2014/main" id="{561817EF-6024-498B-9A68-135C8C5AC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8"/>
        </a:graphicData>
      </a:graphic>
    </xdr:graphicFrame>
    <xdr:clientData/>
  </xdr:twoCellAnchor>
  <xdr:twoCellAnchor>
    <xdr:from>
      <xdr:col>7</xdr:col>
      <xdr:colOff>0</xdr:colOff>
      <xdr:row>1715</xdr:row>
      <xdr:rowOff>0</xdr:rowOff>
    </xdr:from>
    <xdr:to>
      <xdr:col>13</xdr:col>
      <xdr:colOff>809625</xdr:colOff>
      <xdr:row>1724</xdr:row>
      <xdr:rowOff>13607</xdr:rowOff>
    </xdr:to>
    <xdr:graphicFrame macro="">
      <xdr:nvGraphicFramePr>
        <xdr:cNvPr id="419" name="Gráfico 418">
          <a:extLst>
            <a:ext uri="{FF2B5EF4-FFF2-40B4-BE49-F238E27FC236}">
              <a16:creationId xmlns:a16="http://schemas.microsoft.com/office/drawing/2014/main" id="{75538B23-E8D2-47EE-86F9-F39DB3BF9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9"/>
        </a:graphicData>
      </a:graphic>
    </xdr:graphicFrame>
    <xdr:clientData/>
  </xdr:twoCellAnchor>
  <xdr:twoCellAnchor>
    <xdr:from>
      <xdr:col>0</xdr:col>
      <xdr:colOff>158749</xdr:colOff>
      <xdr:row>1406</xdr:row>
      <xdr:rowOff>0</xdr:rowOff>
    </xdr:from>
    <xdr:to>
      <xdr:col>11</xdr:col>
      <xdr:colOff>27780</xdr:colOff>
      <xdr:row>1421</xdr:row>
      <xdr:rowOff>285749</xdr:rowOff>
    </xdr:to>
    <xdr:graphicFrame macro="">
      <xdr:nvGraphicFramePr>
        <xdr:cNvPr id="420" name="Gráfico 10">
          <a:extLst>
            <a:ext uri="{FF2B5EF4-FFF2-40B4-BE49-F238E27FC236}">
              <a16:creationId xmlns:a16="http://schemas.microsoft.com/office/drawing/2014/main" id="{2E2A6C70-7B76-4649-99E1-724753D9B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0"/>
        </a:graphicData>
      </a:graphic>
    </xdr:graphicFrame>
    <xdr:clientData/>
  </xdr:twoCellAnchor>
  <xdr:twoCellAnchor>
    <xdr:from>
      <xdr:col>0</xdr:col>
      <xdr:colOff>158749</xdr:colOff>
      <xdr:row>1476</xdr:row>
      <xdr:rowOff>1</xdr:rowOff>
    </xdr:from>
    <xdr:to>
      <xdr:col>11</xdr:col>
      <xdr:colOff>27780</xdr:colOff>
      <xdr:row>1491</xdr:row>
      <xdr:rowOff>301625</xdr:rowOff>
    </xdr:to>
    <xdr:graphicFrame macro="">
      <xdr:nvGraphicFramePr>
        <xdr:cNvPr id="421" name="Gráfico 10">
          <a:extLst>
            <a:ext uri="{FF2B5EF4-FFF2-40B4-BE49-F238E27FC236}">
              <a16:creationId xmlns:a16="http://schemas.microsoft.com/office/drawing/2014/main" id="{09BCF711-1429-4436-A4D2-8944CA455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1"/>
        </a:graphicData>
      </a:graphic>
    </xdr:graphicFrame>
    <xdr:clientData/>
  </xdr:twoCellAnchor>
  <xdr:twoCellAnchor>
    <xdr:from>
      <xdr:col>0</xdr:col>
      <xdr:colOff>174624</xdr:colOff>
      <xdr:row>1546</xdr:row>
      <xdr:rowOff>31750</xdr:rowOff>
    </xdr:from>
    <xdr:to>
      <xdr:col>11</xdr:col>
      <xdr:colOff>43655</xdr:colOff>
      <xdr:row>1561</xdr:row>
      <xdr:rowOff>317499</xdr:rowOff>
    </xdr:to>
    <xdr:graphicFrame macro="">
      <xdr:nvGraphicFramePr>
        <xdr:cNvPr id="422" name="Gráfico 10">
          <a:extLst>
            <a:ext uri="{FF2B5EF4-FFF2-40B4-BE49-F238E27FC236}">
              <a16:creationId xmlns:a16="http://schemas.microsoft.com/office/drawing/2014/main" id="{C0FA95F0-17A3-4DB5-B097-D5A01D609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2"/>
        </a:graphicData>
      </a:graphic>
    </xdr:graphicFrame>
    <xdr:clientData/>
  </xdr:twoCellAnchor>
  <xdr:twoCellAnchor>
    <xdr:from>
      <xdr:col>0</xdr:col>
      <xdr:colOff>158750</xdr:colOff>
      <xdr:row>1616</xdr:row>
      <xdr:rowOff>0</xdr:rowOff>
    </xdr:from>
    <xdr:to>
      <xdr:col>11</xdr:col>
      <xdr:colOff>11905</xdr:colOff>
      <xdr:row>1631</xdr:row>
      <xdr:rowOff>285749</xdr:rowOff>
    </xdr:to>
    <xdr:graphicFrame macro="">
      <xdr:nvGraphicFramePr>
        <xdr:cNvPr id="423" name="Gráfico 10">
          <a:extLst>
            <a:ext uri="{FF2B5EF4-FFF2-40B4-BE49-F238E27FC236}">
              <a16:creationId xmlns:a16="http://schemas.microsoft.com/office/drawing/2014/main" id="{0F7C6151-9CB6-4A61-9A7B-0DB366C14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3"/>
        </a:graphicData>
      </a:graphic>
    </xdr:graphicFrame>
    <xdr:clientData/>
  </xdr:twoCellAnchor>
  <xdr:twoCellAnchor>
    <xdr:from>
      <xdr:col>0</xdr:col>
      <xdr:colOff>127000</xdr:colOff>
      <xdr:row>1685</xdr:row>
      <xdr:rowOff>0</xdr:rowOff>
    </xdr:from>
    <xdr:to>
      <xdr:col>11</xdr:col>
      <xdr:colOff>11906</xdr:colOff>
      <xdr:row>1700</xdr:row>
      <xdr:rowOff>285750</xdr:rowOff>
    </xdr:to>
    <xdr:graphicFrame macro="">
      <xdr:nvGraphicFramePr>
        <xdr:cNvPr id="424" name="Gráfico 10">
          <a:extLst>
            <a:ext uri="{FF2B5EF4-FFF2-40B4-BE49-F238E27FC236}">
              <a16:creationId xmlns:a16="http://schemas.microsoft.com/office/drawing/2014/main" id="{AB06C995-AF60-4FBA-8B53-E88EF3836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4"/>
        </a:graphicData>
      </a:graphic>
    </xdr:graphicFrame>
    <xdr:clientData/>
  </xdr:twoCellAnchor>
  <xdr:twoCellAnchor>
    <xdr:from>
      <xdr:col>0</xdr:col>
      <xdr:colOff>111124</xdr:colOff>
      <xdr:row>1763</xdr:row>
      <xdr:rowOff>285750</xdr:rowOff>
    </xdr:from>
    <xdr:to>
      <xdr:col>13</xdr:col>
      <xdr:colOff>23811</xdr:colOff>
      <xdr:row>1773</xdr:row>
      <xdr:rowOff>294085</xdr:rowOff>
    </xdr:to>
    <xdr:graphicFrame macro="">
      <xdr:nvGraphicFramePr>
        <xdr:cNvPr id="425" name="Gráfico 424">
          <a:extLst>
            <a:ext uri="{FF2B5EF4-FFF2-40B4-BE49-F238E27FC236}">
              <a16:creationId xmlns:a16="http://schemas.microsoft.com/office/drawing/2014/main" id="{60855A52-E6F3-4109-9322-09C80534B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5"/>
        </a:graphicData>
      </a:graphic>
    </xdr:graphicFrame>
    <xdr:clientData/>
  </xdr:twoCellAnchor>
  <xdr:twoCellAnchor>
    <xdr:from>
      <xdr:col>7</xdr:col>
      <xdr:colOff>523875</xdr:colOff>
      <xdr:row>1909</xdr:row>
      <xdr:rowOff>0</xdr:rowOff>
    </xdr:from>
    <xdr:to>
      <xdr:col>13</xdr:col>
      <xdr:colOff>809626</xdr:colOff>
      <xdr:row>1920</xdr:row>
      <xdr:rowOff>299358</xdr:rowOff>
    </xdr:to>
    <xdr:graphicFrame macro="">
      <xdr:nvGraphicFramePr>
        <xdr:cNvPr id="411" name="Gráfico 410">
          <a:extLst>
            <a:ext uri="{FF2B5EF4-FFF2-40B4-BE49-F238E27FC236}">
              <a16:creationId xmlns:a16="http://schemas.microsoft.com/office/drawing/2014/main" id="{1663FBC1-8BF9-4006-84A9-6C77FF365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6"/>
        </a:graphicData>
      </a:graphic>
    </xdr:graphicFrame>
    <xdr:clientData/>
  </xdr:twoCellAnchor>
  <xdr:twoCellAnchor>
    <xdr:from>
      <xdr:col>7</xdr:col>
      <xdr:colOff>539750</xdr:colOff>
      <xdr:row>1935</xdr:row>
      <xdr:rowOff>0</xdr:rowOff>
    </xdr:from>
    <xdr:to>
      <xdr:col>13</xdr:col>
      <xdr:colOff>825501</xdr:colOff>
      <xdr:row>1947</xdr:row>
      <xdr:rowOff>0</xdr:rowOff>
    </xdr:to>
    <xdr:graphicFrame macro="">
      <xdr:nvGraphicFramePr>
        <xdr:cNvPr id="414" name="Gráfico 413">
          <a:extLst>
            <a:ext uri="{FF2B5EF4-FFF2-40B4-BE49-F238E27FC236}">
              <a16:creationId xmlns:a16="http://schemas.microsoft.com/office/drawing/2014/main" id="{762C167D-74C3-4870-96A9-7866B82E8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7"/>
        </a:graphicData>
      </a:graphic>
    </xdr:graphicFrame>
    <xdr:clientData/>
  </xdr:twoCellAnchor>
  <xdr:twoCellAnchor>
    <xdr:from>
      <xdr:col>7</xdr:col>
      <xdr:colOff>571500</xdr:colOff>
      <xdr:row>1980</xdr:row>
      <xdr:rowOff>238125</xdr:rowOff>
    </xdr:from>
    <xdr:to>
      <xdr:col>13</xdr:col>
      <xdr:colOff>841375</xdr:colOff>
      <xdr:row>1992</xdr:row>
      <xdr:rowOff>301624</xdr:rowOff>
    </xdr:to>
    <xdr:graphicFrame macro="">
      <xdr:nvGraphicFramePr>
        <xdr:cNvPr id="416" name="Gráfico 415">
          <a:extLst>
            <a:ext uri="{FF2B5EF4-FFF2-40B4-BE49-F238E27FC236}">
              <a16:creationId xmlns:a16="http://schemas.microsoft.com/office/drawing/2014/main" id="{B417DF69-D955-473B-B565-7ED235568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8"/>
        </a:graphicData>
      </a:graphic>
    </xdr:graphicFrame>
    <xdr:clientData/>
  </xdr:twoCellAnchor>
  <xdr:twoCellAnchor>
    <xdr:from>
      <xdr:col>7</xdr:col>
      <xdr:colOff>555625</xdr:colOff>
      <xdr:row>2048</xdr:row>
      <xdr:rowOff>0</xdr:rowOff>
    </xdr:from>
    <xdr:to>
      <xdr:col>13</xdr:col>
      <xdr:colOff>841376</xdr:colOff>
      <xdr:row>2060</xdr:row>
      <xdr:rowOff>15875</xdr:rowOff>
    </xdr:to>
    <xdr:graphicFrame macro="">
      <xdr:nvGraphicFramePr>
        <xdr:cNvPr id="417" name="Gráfico 416">
          <a:extLst>
            <a:ext uri="{FF2B5EF4-FFF2-40B4-BE49-F238E27FC236}">
              <a16:creationId xmlns:a16="http://schemas.microsoft.com/office/drawing/2014/main" id="{02BEBD8F-F644-43EA-9794-224672B7D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9"/>
        </a:graphicData>
      </a:graphic>
    </xdr:graphicFrame>
    <xdr:clientData/>
  </xdr:twoCellAnchor>
  <xdr:twoCellAnchor>
    <xdr:from>
      <xdr:col>0</xdr:col>
      <xdr:colOff>1682750</xdr:colOff>
      <xdr:row>2086</xdr:row>
      <xdr:rowOff>269875</xdr:rowOff>
    </xdr:from>
    <xdr:to>
      <xdr:col>6</xdr:col>
      <xdr:colOff>984251</xdr:colOff>
      <xdr:row>2096</xdr:row>
      <xdr:rowOff>296444</xdr:rowOff>
    </xdr:to>
    <xdr:graphicFrame macro="">
      <xdr:nvGraphicFramePr>
        <xdr:cNvPr id="418" name="Gráfico 417">
          <a:extLst>
            <a:ext uri="{FF2B5EF4-FFF2-40B4-BE49-F238E27FC236}">
              <a16:creationId xmlns:a16="http://schemas.microsoft.com/office/drawing/2014/main" id="{D6368026-2D8B-4CA7-BA79-2B5839993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0"/>
        </a:graphicData>
      </a:graphic>
    </xdr:graphicFrame>
    <xdr:clientData/>
  </xdr:twoCellAnchor>
  <xdr:twoCellAnchor>
    <xdr:from>
      <xdr:col>7</xdr:col>
      <xdr:colOff>539750</xdr:colOff>
      <xdr:row>2120</xdr:row>
      <xdr:rowOff>0</xdr:rowOff>
    </xdr:from>
    <xdr:to>
      <xdr:col>13</xdr:col>
      <xdr:colOff>825501</xdr:colOff>
      <xdr:row>2132</xdr:row>
      <xdr:rowOff>15875</xdr:rowOff>
    </xdr:to>
    <xdr:graphicFrame macro="">
      <xdr:nvGraphicFramePr>
        <xdr:cNvPr id="426" name="Gráfico 425">
          <a:extLst>
            <a:ext uri="{FF2B5EF4-FFF2-40B4-BE49-F238E27FC236}">
              <a16:creationId xmlns:a16="http://schemas.microsoft.com/office/drawing/2014/main" id="{2FB64A57-D1F5-4C1E-887F-6A6DB478D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1"/>
        </a:graphicData>
      </a:graphic>
    </xdr:graphicFrame>
    <xdr:clientData/>
  </xdr:twoCellAnchor>
  <xdr:twoCellAnchor>
    <xdr:from>
      <xdr:col>7</xdr:col>
      <xdr:colOff>492125</xdr:colOff>
      <xdr:row>2199</xdr:row>
      <xdr:rowOff>47625</xdr:rowOff>
    </xdr:from>
    <xdr:to>
      <xdr:col>13</xdr:col>
      <xdr:colOff>777876</xdr:colOff>
      <xdr:row>2211</xdr:row>
      <xdr:rowOff>63500</xdr:rowOff>
    </xdr:to>
    <xdr:graphicFrame macro="">
      <xdr:nvGraphicFramePr>
        <xdr:cNvPr id="427" name="Gráfico 426">
          <a:extLst>
            <a:ext uri="{FF2B5EF4-FFF2-40B4-BE49-F238E27FC236}">
              <a16:creationId xmlns:a16="http://schemas.microsoft.com/office/drawing/2014/main" id="{E698B1EE-E6A4-4755-9275-4E4174A84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2"/>
        </a:graphicData>
      </a:graphic>
    </xdr:graphicFrame>
    <xdr:clientData/>
  </xdr:twoCellAnchor>
  <xdr:twoCellAnchor>
    <xdr:from>
      <xdr:col>7</xdr:col>
      <xdr:colOff>571500</xdr:colOff>
      <xdr:row>2260</xdr:row>
      <xdr:rowOff>0</xdr:rowOff>
    </xdr:from>
    <xdr:to>
      <xdr:col>13</xdr:col>
      <xdr:colOff>809625</xdr:colOff>
      <xdr:row>2272</xdr:row>
      <xdr:rowOff>31751</xdr:rowOff>
    </xdr:to>
    <xdr:graphicFrame macro="">
      <xdr:nvGraphicFramePr>
        <xdr:cNvPr id="428" name="Gráfico 427">
          <a:extLst>
            <a:ext uri="{FF2B5EF4-FFF2-40B4-BE49-F238E27FC236}">
              <a16:creationId xmlns:a16="http://schemas.microsoft.com/office/drawing/2014/main" id="{8C859877-0D34-4547-9EE0-FD9AD94E9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3"/>
        </a:graphicData>
      </a:graphic>
    </xdr:graphicFrame>
    <xdr:clientData/>
  </xdr:twoCellAnchor>
  <xdr:twoCellAnchor>
    <xdr:from>
      <xdr:col>7</xdr:col>
      <xdr:colOff>555625</xdr:colOff>
      <xdr:row>2330</xdr:row>
      <xdr:rowOff>0</xdr:rowOff>
    </xdr:from>
    <xdr:to>
      <xdr:col>13</xdr:col>
      <xdr:colOff>841376</xdr:colOff>
      <xdr:row>2342</xdr:row>
      <xdr:rowOff>15875</xdr:rowOff>
    </xdr:to>
    <xdr:graphicFrame macro="">
      <xdr:nvGraphicFramePr>
        <xdr:cNvPr id="429" name="Gráfico 428">
          <a:extLst>
            <a:ext uri="{FF2B5EF4-FFF2-40B4-BE49-F238E27FC236}">
              <a16:creationId xmlns:a16="http://schemas.microsoft.com/office/drawing/2014/main" id="{A17E4392-9E98-408F-BE06-5D85B7372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4"/>
        </a:graphicData>
      </a:graphic>
    </xdr:graphicFrame>
    <xdr:clientData/>
  </xdr:twoCellAnchor>
  <xdr:twoCellAnchor>
    <xdr:from>
      <xdr:col>7</xdr:col>
      <xdr:colOff>539750</xdr:colOff>
      <xdr:row>2400</xdr:row>
      <xdr:rowOff>31750</xdr:rowOff>
    </xdr:from>
    <xdr:to>
      <xdr:col>13</xdr:col>
      <xdr:colOff>825501</xdr:colOff>
      <xdr:row>2412</xdr:row>
      <xdr:rowOff>47625</xdr:rowOff>
    </xdr:to>
    <xdr:graphicFrame macro="">
      <xdr:nvGraphicFramePr>
        <xdr:cNvPr id="430" name="Gráfico 429">
          <a:extLst>
            <a:ext uri="{FF2B5EF4-FFF2-40B4-BE49-F238E27FC236}">
              <a16:creationId xmlns:a16="http://schemas.microsoft.com/office/drawing/2014/main" id="{029139F2-5C1E-444D-B0CB-DDC100C73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5"/>
        </a:graphicData>
      </a:graphic>
    </xdr:graphicFrame>
    <xdr:clientData/>
  </xdr:twoCellAnchor>
  <xdr:twoCellAnchor>
    <xdr:from>
      <xdr:col>7</xdr:col>
      <xdr:colOff>539750</xdr:colOff>
      <xdr:row>2468</xdr:row>
      <xdr:rowOff>15875</xdr:rowOff>
    </xdr:from>
    <xdr:to>
      <xdr:col>13</xdr:col>
      <xdr:colOff>825501</xdr:colOff>
      <xdr:row>2480</xdr:row>
      <xdr:rowOff>31750</xdr:rowOff>
    </xdr:to>
    <xdr:graphicFrame macro="">
      <xdr:nvGraphicFramePr>
        <xdr:cNvPr id="431" name="Gráfico 430">
          <a:extLst>
            <a:ext uri="{FF2B5EF4-FFF2-40B4-BE49-F238E27FC236}">
              <a16:creationId xmlns:a16="http://schemas.microsoft.com/office/drawing/2014/main" id="{FB41BCBA-1D66-4891-8519-589B66017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6"/>
        </a:graphicData>
      </a:graphic>
    </xdr:graphicFrame>
    <xdr:clientData/>
  </xdr:twoCellAnchor>
  <xdr:twoCellAnchor>
    <xdr:from>
      <xdr:col>7</xdr:col>
      <xdr:colOff>539750</xdr:colOff>
      <xdr:row>1996</xdr:row>
      <xdr:rowOff>15875</xdr:rowOff>
    </xdr:from>
    <xdr:to>
      <xdr:col>13</xdr:col>
      <xdr:colOff>825501</xdr:colOff>
      <xdr:row>2008</xdr:row>
      <xdr:rowOff>0</xdr:rowOff>
    </xdr:to>
    <xdr:graphicFrame macro="">
      <xdr:nvGraphicFramePr>
        <xdr:cNvPr id="432" name="Gráfico 431">
          <a:extLst>
            <a:ext uri="{FF2B5EF4-FFF2-40B4-BE49-F238E27FC236}">
              <a16:creationId xmlns:a16="http://schemas.microsoft.com/office/drawing/2014/main" id="{5CE929DE-E38A-4961-B997-177CB16C6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7"/>
        </a:graphicData>
      </a:graphic>
    </xdr:graphicFrame>
    <xdr:clientData/>
  </xdr:twoCellAnchor>
  <xdr:twoCellAnchor>
    <xdr:from>
      <xdr:col>7</xdr:col>
      <xdr:colOff>555625</xdr:colOff>
      <xdr:row>2063</xdr:row>
      <xdr:rowOff>31750</xdr:rowOff>
    </xdr:from>
    <xdr:to>
      <xdr:col>13</xdr:col>
      <xdr:colOff>841376</xdr:colOff>
      <xdr:row>2075</xdr:row>
      <xdr:rowOff>15875</xdr:rowOff>
    </xdr:to>
    <xdr:graphicFrame macro="">
      <xdr:nvGraphicFramePr>
        <xdr:cNvPr id="433" name="Gráfico 432">
          <a:extLst>
            <a:ext uri="{FF2B5EF4-FFF2-40B4-BE49-F238E27FC236}">
              <a16:creationId xmlns:a16="http://schemas.microsoft.com/office/drawing/2014/main" id="{04902FE9-6FD9-47B1-A7E1-296755F8A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8"/>
        </a:graphicData>
      </a:graphic>
    </xdr:graphicFrame>
    <xdr:clientData/>
  </xdr:twoCellAnchor>
  <xdr:twoCellAnchor>
    <xdr:from>
      <xdr:col>0</xdr:col>
      <xdr:colOff>1682750</xdr:colOff>
      <xdr:row>2104</xdr:row>
      <xdr:rowOff>238126</xdr:rowOff>
    </xdr:from>
    <xdr:to>
      <xdr:col>6</xdr:col>
      <xdr:colOff>984251</xdr:colOff>
      <xdr:row>2114</xdr:row>
      <xdr:rowOff>238126</xdr:rowOff>
    </xdr:to>
    <xdr:graphicFrame macro="">
      <xdr:nvGraphicFramePr>
        <xdr:cNvPr id="434" name="Gráfico 433">
          <a:extLst>
            <a:ext uri="{FF2B5EF4-FFF2-40B4-BE49-F238E27FC236}">
              <a16:creationId xmlns:a16="http://schemas.microsoft.com/office/drawing/2014/main" id="{E20577AB-82DB-40E4-A1F5-F648A910F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9"/>
        </a:graphicData>
      </a:graphic>
    </xdr:graphicFrame>
    <xdr:clientData/>
  </xdr:twoCellAnchor>
  <xdr:twoCellAnchor>
    <xdr:from>
      <xdr:col>7</xdr:col>
      <xdr:colOff>555625</xdr:colOff>
      <xdr:row>2146</xdr:row>
      <xdr:rowOff>0</xdr:rowOff>
    </xdr:from>
    <xdr:to>
      <xdr:col>13</xdr:col>
      <xdr:colOff>841376</xdr:colOff>
      <xdr:row>2157</xdr:row>
      <xdr:rowOff>301625</xdr:rowOff>
    </xdr:to>
    <xdr:graphicFrame macro="">
      <xdr:nvGraphicFramePr>
        <xdr:cNvPr id="435" name="Gráfico 434">
          <a:extLst>
            <a:ext uri="{FF2B5EF4-FFF2-40B4-BE49-F238E27FC236}">
              <a16:creationId xmlns:a16="http://schemas.microsoft.com/office/drawing/2014/main" id="{7EFAFACE-784C-4E60-B63B-D67F44A11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0"/>
        </a:graphicData>
      </a:graphic>
    </xdr:graphicFrame>
    <xdr:clientData/>
  </xdr:twoCellAnchor>
  <xdr:twoCellAnchor>
    <xdr:from>
      <xdr:col>7</xdr:col>
      <xdr:colOff>571499</xdr:colOff>
      <xdr:row>2226</xdr:row>
      <xdr:rowOff>31750</xdr:rowOff>
    </xdr:from>
    <xdr:to>
      <xdr:col>13</xdr:col>
      <xdr:colOff>793749</xdr:colOff>
      <xdr:row>2238</xdr:row>
      <xdr:rowOff>15875</xdr:rowOff>
    </xdr:to>
    <xdr:graphicFrame macro="">
      <xdr:nvGraphicFramePr>
        <xdr:cNvPr id="436" name="Gráfico 435">
          <a:extLst>
            <a:ext uri="{FF2B5EF4-FFF2-40B4-BE49-F238E27FC236}">
              <a16:creationId xmlns:a16="http://schemas.microsoft.com/office/drawing/2014/main" id="{F8670F76-B300-4995-83D7-6C5FBA6C7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1"/>
        </a:graphicData>
      </a:graphic>
    </xdr:graphicFrame>
    <xdr:clientData/>
  </xdr:twoCellAnchor>
  <xdr:twoCellAnchor>
    <xdr:from>
      <xdr:col>7</xdr:col>
      <xdr:colOff>555625</xdr:colOff>
      <xdr:row>2286</xdr:row>
      <xdr:rowOff>0</xdr:rowOff>
    </xdr:from>
    <xdr:to>
      <xdr:col>13</xdr:col>
      <xdr:colOff>841376</xdr:colOff>
      <xdr:row>2297</xdr:row>
      <xdr:rowOff>301625</xdr:rowOff>
    </xdr:to>
    <xdr:graphicFrame macro="">
      <xdr:nvGraphicFramePr>
        <xdr:cNvPr id="437" name="Gráfico 436">
          <a:extLst>
            <a:ext uri="{FF2B5EF4-FFF2-40B4-BE49-F238E27FC236}">
              <a16:creationId xmlns:a16="http://schemas.microsoft.com/office/drawing/2014/main" id="{A0D742D8-1B00-4A52-AAF2-23FCCBD59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2"/>
        </a:graphicData>
      </a:graphic>
    </xdr:graphicFrame>
    <xdr:clientData/>
  </xdr:twoCellAnchor>
  <xdr:twoCellAnchor>
    <xdr:from>
      <xdr:col>7</xdr:col>
      <xdr:colOff>555625</xdr:colOff>
      <xdr:row>2356</xdr:row>
      <xdr:rowOff>15875</xdr:rowOff>
    </xdr:from>
    <xdr:to>
      <xdr:col>13</xdr:col>
      <xdr:colOff>841376</xdr:colOff>
      <xdr:row>2368</xdr:row>
      <xdr:rowOff>0</xdr:rowOff>
    </xdr:to>
    <xdr:graphicFrame macro="">
      <xdr:nvGraphicFramePr>
        <xdr:cNvPr id="438" name="Gráfico 437">
          <a:extLst>
            <a:ext uri="{FF2B5EF4-FFF2-40B4-BE49-F238E27FC236}">
              <a16:creationId xmlns:a16="http://schemas.microsoft.com/office/drawing/2014/main" id="{5AC7DEF6-CCEE-4356-B731-1B556F819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3"/>
        </a:graphicData>
      </a:graphic>
    </xdr:graphicFrame>
    <xdr:clientData/>
  </xdr:twoCellAnchor>
  <xdr:twoCellAnchor>
    <xdr:from>
      <xdr:col>7</xdr:col>
      <xdr:colOff>555625</xdr:colOff>
      <xdr:row>2426</xdr:row>
      <xdr:rowOff>15875</xdr:rowOff>
    </xdr:from>
    <xdr:to>
      <xdr:col>13</xdr:col>
      <xdr:colOff>841376</xdr:colOff>
      <xdr:row>2438</xdr:row>
      <xdr:rowOff>0</xdr:rowOff>
    </xdr:to>
    <xdr:graphicFrame macro="">
      <xdr:nvGraphicFramePr>
        <xdr:cNvPr id="439" name="Gráfico 438">
          <a:extLst>
            <a:ext uri="{FF2B5EF4-FFF2-40B4-BE49-F238E27FC236}">
              <a16:creationId xmlns:a16="http://schemas.microsoft.com/office/drawing/2014/main" id="{3B5E1159-E29C-41DE-B4D1-0565C7531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4"/>
        </a:graphicData>
      </a:graphic>
    </xdr:graphicFrame>
    <xdr:clientData/>
  </xdr:twoCellAnchor>
  <xdr:twoCellAnchor>
    <xdr:from>
      <xdr:col>7</xdr:col>
      <xdr:colOff>555625</xdr:colOff>
      <xdr:row>2494</xdr:row>
      <xdr:rowOff>0</xdr:rowOff>
    </xdr:from>
    <xdr:to>
      <xdr:col>13</xdr:col>
      <xdr:colOff>841376</xdr:colOff>
      <xdr:row>2505</xdr:row>
      <xdr:rowOff>301625</xdr:rowOff>
    </xdr:to>
    <xdr:graphicFrame macro="">
      <xdr:nvGraphicFramePr>
        <xdr:cNvPr id="440" name="Gráfico 439">
          <a:extLst>
            <a:ext uri="{FF2B5EF4-FFF2-40B4-BE49-F238E27FC236}">
              <a16:creationId xmlns:a16="http://schemas.microsoft.com/office/drawing/2014/main" id="{5E46E43A-9271-4856-BE5F-A97F78F43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5"/>
        </a:graphicData>
      </a:graphic>
    </xdr:graphicFrame>
    <xdr:clientData/>
  </xdr:twoCellAnchor>
  <xdr:twoCellAnchor>
    <xdr:from>
      <xdr:col>0</xdr:col>
      <xdr:colOff>127000</xdr:colOff>
      <xdr:row>2133</xdr:row>
      <xdr:rowOff>15874</xdr:rowOff>
    </xdr:from>
    <xdr:to>
      <xdr:col>12</xdr:col>
      <xdr:colOff>924718</xdr:colOff>
      <xdr:row>2143</xdr:row>
      <xdr:rowOff>20241</xdr:rowOff>
    </xdr:to>
    <xdr:graphicFrame macro="">
      <xdr:nvGraphicFramePr>
        <xdr:cNvPr id="442" name="Gráfico 441">
          <a:extLst>
            <a:ext uri="{FF2B5EF4-FFF2-40B4-BE49-F238E27FC236}">
              <a16:creationId xmlns:a16="http://schemas.microsoft.com/office/drawing/2014/main" id="{60E75660-846F-47DA-B6E8-D6B2420A9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6"/>
        </a:graphicData>
      </a:graphic>
    </xdr:graphicFrame>
    <xdr:clientData/>
  </xdr:twoCellAnchor>
  <xdr:twoCellAnchor>
    <xdr:from>
      <xdr:col>0</xdr:col>
      <xdr:colOff>142875</xdr:colOff>
      <xdr:row>2159</xdr:row>
      <xdr:rowOff>285750</xdr:rowOff>
    </xdr:from>
    <xdr:to>
      <xdr:col>12</xdr:col>
      <xdr:colOff>972343</xdr:colOff>
      <xdr:row>2169</xdr:row>
      <xdr:rowOff>305992</xdr:rowOff>
    </xdr:to>
    <xdr:graphicFrame macro="">
      <xdr:nvGraphicFramePr>
        <xdr:cNvPr id="443" name="Gráfico 442">
          <a:extLst>
            <a:ext uri="{FF2B5EF4-FFF2-40B4-BE49-F238E27FC236}">
              <a16:creationId xmlns:a16="http://schemas.microsoft.com/office/drawing/2014/main" id="{35C3A324-EFE0-438A-AAFF-BCCFEBDD6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7"/>
        </a:graphicData>
      </a:graphic>
    </xdr:graphicFrame>
    <xdr:clientData/>
  </xdr:twoCellAnchor>
  <xdr:twoCellAnchor>
    <xdr:from>
      <xdr:col>0</xdr:col>
      <xdr:colOff>127000</xdr:colOff>
      <xdr:row>2272</xdr:row>
      <xdr:rowOff>301625</xdr:rowOff>
    </xdr:from>
    <xdr:to>
      <xdr:col>12</xdr:col>
      <xdr:colOff>924718</xdr:colOff>
      <xdr:row>2283</xdr:row>
      <xdr:rowOff>20242</xdr:rowOff>
    </xdr:to>
    <xdr:graphicFrame macro="">
      <xdr:nvGraphicFramePr>
        <xdr:cNvPr id="444" name="Gráfico 443">
          <a:extLst>
            <a:ext uri="{FF2B5EF4-FFF2-40B4-BE49-F238E27FC236}">
              <a16:creationId xmlns:a16="http://schemas.microsoft.com/office/drawing/2014/main" id="{1FCFEA07-36D9-465D-9339-6DEF921E9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8"/>
        </a:graphicData>
      </a:graphic>
    </xdr:graphicFrame>
    <xdr:clientData/>
  </xdr:twoCellAnchor>
  <xdr:twoCellAnchor>
    <xdr:from>
      <xdr:col>0</xdr:col>
      <xdr:colOff>126999</xdr:colOff>
      <xdr:row>2298</xdr:row>
      <xdr:rowOff>301625</xdr:rowOff>
    </xdr:from>
    <xdr:to>
      <xdr:col>12</xdr:col>
      <xdr:colOff>924717</xdr:colOff>
      <xdr:row>2309</xdr:row>
      <xdr:rowOff>20242</xdr:rowOff>
    </xdr:to>
    <xdr:graphicFrame macro="">
      <xdr:nvGraphicFramePr>
        <xdr:cNvPr id="445" name="Gráfico 444">
          <a:extLst>
            <a:ext uri="{FF2B5EF4-FFF2-40B4-BE49-F238E27FC236}">
              <a16:creationId xmlns:a16="http://schemas.microsoft.com/office/drawing/2014/main" id="{3B2D8AB2-E848-4317-BDB4-83C9C7A75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9"/>
        </a:graphicData>
      </a:graphic>
    </xdr:graphicFrame>
    <xdr:clientData/>
  </xdr:twoCellAnchor>
  <xdr:twoCellAnchor>
    <xdr:from>
      <xdr:col>0</xdr:col>
      <xdr:colOff>111125</xdr:colOff>
      <xdr:row>2343</xdr:row>
      <xdr:rowOff>0</xdr:rowOff>
    </xdr:from>
    <xdr:to>
      <xdr:col>12</xdr:col>
      <xdr:colOff>924718</xdr:colOff>
      <xdr:row>2353</xdr:row>
      <xdr:rowOff>20242</xdr:rowOff>
    </xdr:to>
    <xdr:graphicFrame macro="">
      <xdr:nvGraphicFramePr>
        <xdr:cNvPr id="446" name="Gráfico 445">
          <a:extLst>
            <a:ext uri="{FF2B5EF4-FFF2-40B4-BE49-F238E27FC236}">
              <a16:creationId xmlns:a16="http://schemas.microsoft.com/office/drawing/2014/main" id="{89AF1ADA-F7B7-44F6-BFD9-74D5EF542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0"/>
        </a:graphicData>
      </a:graphic>
    </xdr:graphicFrame>
    <xdr:clientData/>
  </xdr:twoCellAnchor>
  <xdr:twoCellAnchor>
    <xdr:from>
      <xdr:col>0</xdr:col>
      <xdr:colOff>111125</xdr:colOff>
      <xdr:row>2368</xdr:row>
      <xdr:rowOff>317499</xdr:rowOff>
    </xdr:from>
    <xdr:to>
      <xdr:col>12</xdr:col>
      <xdr:colOff>924718</xdr:colOff>
      <xdr:row>2378</xdr:row>
      <xdr:rowOff>290116</xdr:rowOff>
    </xdr:to>
    <xdr:graphicFrame macro="">
      <xdr:nvGraphicFramePr>
        <xdr:cNvPr id="452" name="Gráfico 451">
          <a:extLst>
            <a:ext uri="{FF2B5EF4-FFF2-40B4-BE49-F238E27FC236}">
              <a16:creationId xmlns:a16="http://schemas.microsoft.com/office/drawing/2014/main" id="{B65B0A4F-84D6-46BC-A8D4-9FBE215F1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1"/>
        </a:graphicData>
      </a:graphic>
    </xdr:graphicFrame>
    <xdr:clientData/>
  </xdr:twoCellAnchor>
  <xdr:twoCellAnchor>
    <xdr:from>
      <xdr:col>0</xdr:col>
      <xdr:colOff>111125</xdr:colOff>
      <xdr:row>2413</xdr:row>
      <xdr:rowOff>0</xdr:rowOff>
    </xdr:from>
    <xdr:to>
      <xdr:col>12</xdr:col>
      <xdr:colOff>924718</xdr:colOff>
      <xdr:row>2423</xdr:row>
      <xdr:rowOff>20242</xdr:rowOff>
    </xdr:to>
    <xdr:graphicFrame macro="">
      <xdr:nvGraphicFramePr>
        <xdr:cNvPr id="453" name="Gráfico 452">
          <a:extLst>
            <a:ext uri="{FF2B5EF4-FFF2-40B4-BE49-F238E27FC236}">
              <a16:creationId xmlns:a16="http://schemas.microsoft.com/office/drawing/2014/main" id="{C0616076-59D1-40F1-BF9C-ED836CE29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2"/>
        </a:graphicData>
      </a:graphic>
    </xdr:graphicFrame>
    <xdr:clientData/>
  </xdr:twoCellAnchor>
  <xdr:twoCellAnchor>
    <xdr:from>
      <xdr:col>0</xdr:col>
      <xdr:colOff>111125</xdr:colOff>
      <xdr:row>2439</xdr:row>
      <xdr:rowOff>15874</xdr:rowOff>
    </xdr:from>
    <xdr:to>
      <xdr:col>12</xdr:col>
      <xdr:colOff>924718</xdr:colOff>
      <xdr:row>2449</xdr:row>
      <xdr:rowOff>20241</xdr:rowOff>
    </xdr:to>
    <xdr:graphicFrame macro="">
      <xdr:nvGraphicFramePr>
        <xdr:cNvPr id="454" name="Gráfico 453">
          <a:extLst>
            <a:ext uri="{FF2B5EF4-FFF2-40B4-BE49-F238E27FC236}">
              <a16:creationId xmlns:a16="http://schemas.microsoft.com/office/drawing/2014/main" id="{92CD6692-24F5-41EC-87D0-1B1EB25EC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3"/>
        </a:graphicData>
      </a:graphic>
    </xdr:graphicFrame>
    <xdr:clientData/>
  </xdr:twoCellAnchor>
  <xdr:twoCellAnchor>
    <xdr:from>
      <xdr:col>0</xdr:col>
      <xdr:colOff>127000</xdr:colOff>
      <xdr:row>2481</xdr:row>
      <xdr:rowOff>31750</xdr:rowOff>
    </xdr:from>
    <xdr:to>
      <xdr:col>12</xdr:col>
      <xdr:colOff>924718</xdr:colOff>
      <xdr:row>2491</xdr:row>
      <xdr:rowOff>20242</xdr:rowOff>
    </xdr:to>
    <xdr:graphicFrame macro="">
      <xdr:nvGraphicFramePr>
        <xdr:cNvPr id="455" name="Gráfico 454">
          <a:extLst>
            <a:ext uri="{FF2B5EF4-FFF2-40B4-BE49-F238E27FC236}">
              <a16:creationId xmlns:a16="http://schemas.microsoft.com/office/drawing/2014/main" id="{DB7E21D3-54B3-42AF-8CF5-E7F8C8CF1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4"/>
        </a:graphicData>
      </a:graphic>
    </xdr:graphicFrame>
    <xdr:clientData/>
  </xdr:twoCellAnchor>
  <xdr:twoCellAnchor>
    <xdr:from>
      <xdr:col>0</xdr:col>
      <xdr:colOff>127000</xdr:colOff>
      <xdr:row>2507</xdr:row>
      <xdr:rowOff>0</xdr:rowOff>
    </xdr:from>
    <xdr:to>
      <xdr:col>12</xdr:col>
      <xdr:colOff>924718</xdr:colOff>
      <xdr:row>2517</xdr:row>
      <xdr:rowOff>20242</xdr:rowOff>
    </xdr:to>
    <xdr:graphicFrame macro="">
      <xdr:nvGraphicFramePr>
        <xdr:cNvPr id="456" name="Gráfico 455">
          <a:extLst>
            <a:ext uri="{FF2B5EF4-FFF2-40B4-BE49-F238E27FC236}">
              <a16:creationId xmlns:a16="http://schemas.microsoft.com/office/drawing/2014/main" id="{606D84BE-0D31-4B6F-8ED6-8AA549974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5"/>
        </a:graphicData>
      </a:graphic>
    </xdr:graphicFrame>
    <xdr:clientData/>
  </xdr:twoCellAnchor>
  <xdr:twoCellAnchor>
    <xdr:from>
      <xdr:col>7</xdr:col>
      <xdr:colOff>190501</xdr:colOff>
      <xdr:row>2539</xdr:row>
      <xdr:rowOff>254000</xdr:rowOff>
    </xdr:from>
    <xdr:to>
      <xdr:col>13</xdr:col>
      <xdr:colOff>793750</xdr:colOff>
      <xdr:row>2552</xdr:row>
      <xdr:rowOff>15875</xdr:rowOff>
    </xdr:to>
    <xdr:graphicFrame macro="">
      <xdr:nvGraphicFramePr>
        <xdr:cNvPr id="325" name="Gráfico 2">
          <a:extLst>
            <a:ext uri="{FF2B5EF4-FFF2-40B4-BE49-F238E27FC236}">
              <a16:creationId xmlns:a16="http://schemas.microsoft.com/office/drawing/2014/main" id="{3CB223CB-71C0-4B65-9E94-0E78877C4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6"/>
        </a:graphicData>
      </a:graphic>
    </xdr:graphicFrame>
    <xdr:clientData/>
  </xdr:twoCellAnchor>
  <xdr:twoCellAnchor>
    <xdr:from>
      <xdr:col>0</xdr:col>
      <xdr:colOff>126999</xdr:colOff>
      <xdr:row>2571</xdr:row>
      <xdr:rowOff>0</xdr:rowOff>
    </xdr:from>
    <xdr:to>
      <xdr:col>13</xdr:col>
      <xdr:colOff>777874</xdr:colOff>
      <xdr:row>2589</xdr:row>
      <xdr:rowOff>63500</xdr:rowOff>
    </xdr:to>
    <xdr:graphicFrame macro="">
      <xdr:nvGraphicFramePr>
        <xdr:cNvPr id="331" name="Gráfico 4">
          <a:extLst>
            <a:ext uri="{FF2B5EF4-FFF2-40B4-BE49-F238E27FC236}">
              <a16:creationId xmlns:a16="http://schemas.microsoft.com/office/drawing/2014/main" id="{5C15703F-56EC-4D47-A5B2-D7995C7E9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7"/>
        </a:graphicData>
      </a:graphic>
    </xdr:graphicFrame>
    <xdr:clientData/>
  </xdr:twoCellAnchor>
  <xdr:twoCellAnchor>
    <xdr:from>
      <xdr:col>2</xdr:col>
      <xdr:colOff>15875</xdr:colOff>
      <xdr:row>2602</xdr:row>
      <xdr:rowOff>0</xdr:rowOff>
    </xdr:from>
    <xdr:to>
      <xdr:col>11</xdr:col>
      <xdr:colOff>920750</xdr:colOff>
      <xdr:row>2614</xdr:row>
      <xdr:rowOff>301625</xdr:rowOff>
    </xdr:to>
    <xdr:graphicFrame macro="">
      <xdr:nvGraphicFramePr>
        <xdr:cNvPr id="333" name="Gráfico 332">
          <a:extLst>
            <a:ext uri="{FF2B5EF4-FFF2-40B4-BE49-F238E27FC236}">
              <a16:creationId xmlns:a16="http://schemas.microsoft.com/office/drawing/2014/main" id="{5A15E668-A618-4D77-BD3D-FB8D22530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8"/>
        </a:graphicData>
      </a:graphic>
    </xdr:graphicFrame>
    <xdr:clientData/>
  </xdr:twoCellAnchor>
  <xdr:twoCellAnchor>
    <xdr:from>
      <xdr:col>3</xdr:col>
      <xdr:colOff>508000</xdr:colOff>
      <xdr:row>2617</xdr:row>
      <xdr:rowOff>23812</xdr:rowOff>
    </xdr:from>
    <xdr:to>
      <xdr:col>10</xdr:col>
      <xdr:colOff>15875</xdr:colOff>
      <xdr:row>2631</xdr:row>
      <xdr:rowOff>238125</xdr:rowOff>
    </xdr:to>
    <xdr:graphicFrame macro="">
      <xdr:nvGraphicFramePr>
        <xdr:cNvPr id="344" name="Gráfico 2">
          <a:extLst>
            <a:ext uri="{FF2B5EF4-FFF2-40B4-BE49-F238E27FC236}">
              <a16:creationId xmlns:a16="http://schemas.microsoft.com/office/drawing/2014/main" id="{B79032EE-009E-4CDD-8B53-A2F9BA6F8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9"/>
        </a:graphicData>
      </a:graphic>
    </xdr:graphicFrame>
    <xdr:clientData/>
  </xdr:twoCellAnchor>
  <xdr:twoCellAnchor>
    <xdr:from>
      <xdr:col>0</xdr:col>
      <xdr:colOff>158750</xdr:colOff>
      <xdr:row>2705</xdr:row>
      <xdr:rowOff>301625</xdr:rowOff>
    </xdr:from>
    <xdr:to>
      <xdr:col>13</xdr:col>
      <xdr:colOff>825500</xdr:colOff>
      <xdr:row>2718</xdr:row>
      <xdr:rowOff>0</xdr:rowOff>
    </xdr:to>
    <xdr:graphicFrame macro="">
      <xdr:nvGraphicFramePr>
        <xdr:cNvPr id="348" name="Gráfico 347">
          <a:extLst>
            <a:ext uri="{FF2B5EF4-FFF2-40B4-BE49-F238E27FC236}">
              <a16:creationId xmlns:a16="http://schemas.microsoft.com/office/drawing/2014/main" id="{4AB1F0FA-BB3B-4C4D-8E1E-7D34B5E45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0"/>
        </a:graphicData>
      </a:graphic>
    </xdr:graphicFrame>
    <xdr:clientData/>
  </xdr:twoCellAnchor>
  <xdr:twoCellAnchor>
    <xdr:from>
      <xdr:col>3</xdr:col>
      <xdr:colOff>0</xdr:colOff>
      <xdr:row>2719</xdr:row>
      <xdr:rowOff>0</xdr:rowOff>
    </xdr:from>
    <xdr:to>
      <xdr:col>9</xdr:col>
      <xdr:colOff>492125</xdr:colOff>
      <xdr:row>2734</xdr:row>
      <xdr:rowOff>166688</xdr:rowOff>
    </xdr:to>
    <xdr:graphicFrame macro="">
      <xdr:nvGraphicFramePr>
        <xdr:cNvPr id="354" name="Gráfico 2">
          <a:extLst>
            <a:ext uri="{FF2B5EF4-FFF2-40B4-BE49-F238E27FC236}">
              <a16:creationId xmlns:a16="http://schemas.microsoft.com/office/drawing/2014/main" id="{D9015322-8F9E-41D6-9F28-ABCBFA1C7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1"/>
        </a:graphicData>
      </a:graphic>
    </xdr:graphicFrame>
    <xdr:clientData/>
  </xdr:twoCellAnchor>
  <xdr:twoCellAnchor>
    <xdr:from>
      <xdr:col>3</xdr:col>
      <xdr:colOff>15875</xdr:colOff>
      <xdr:row>2784</xdr:row>
      <xdr:rowOff>31750</xdr:rowOff>
    </xdr:from>
    <xdr:to>
      <xdr:col>9</xdr:col>
      <xdr:colOff>508000</xdr:colOff>
      <xdr:row>2799</xdr:row>
      <xdr:rowOff>31750</xdr:rowOff>
    </xdr:to>
    <xdr:graphicFrame macro="">
      <xdr:nvGraphicFramePr>
        <xdr:cNvPr id="358" name="Gráfico 2">
          <a:extLst>
            <a:ext uri="{FF2B5EF4-FFF2-40B4-BE49-F238E27FC236}">
              <a16:creationId xmlns:a16="http://schemas.microsoft.com/office/drawing/2014/main" id="{33BCC788-6760-4E05-BF19-A8B47D8E2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2"/>
        </a:graphicData>
      </a:graphic>
    </xdr:graphicFrame>
    <xdr:clientData/>
  </xdr:twoCellAnchor>
  <xdr:twoCellAnchor>
    <xdr:from>
      <xdr:col>0</xdr:col>
      <xdr:colOff>127000</xdr:colOff>
      <xdr:row>2799</xdr:row>
      <xdr:rowOff>285750</xdr:rowOff>
    </xdr:from>
    <xdr:to>
      <xdr:col>13</xdr:col>
      <xdr:colOff>849312</xdr:colOff>
      <xdr:row>2812</xdr:row>
      <xdr:rowOff>269875</xdr:rowOff>
    </xdr:to>
    <xdr:graphicFrame macro="">
      <xdr:nvGraphicFramePr>
        <xdr:cNvPr id="359" name="Gráfico 358">
          <a:extLst>
            <a:ext uri="{FF2B5EF4-FFF2-40B4-BE49-F238E27FC236}">
              <a16:creationId xmlns:a16="http://schemas.microsoft.com/office/drawing/2014/main" id="{C5980D54-27F2-4CE2-99B5-F6AAE2065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3"/>
        </a:graphicData>
      </a:graphic>
    </xdr:graphicFrame>
    <xdr:clientData/>
  </xdr:twoCellAnchor>
  <xdr:twoCellAnchor>
    <xdr:from>
      <xdr:col>0</xdr:col>
      <xdr:colOff>111124</xdr:colOff>
      <xdr:row>2825</xdr:row>
      <xdr:rowOff>222250</xdr:rowOff>
    </xdr:from>
    <xdr:to>
      <xdr:col>13</xdr:col>
      <xdr:colOff>793749</xdr:colOff>
      <xdr:row>2840</xdr:row>
      <xdr:rowOff>79375</xdr:rowOff>
    </xdr:to>
    <xdr:graphicFrame macro="">
      <xdr:nvGraphicFramePr>
        <xdr:cNvPr id="360" name="Gráfico 359">
          <a:extLst>
            <a:ext uri="{FF2B5EF4-FFF2-40B4-BE49-F238E27FC236}">
              <a16:creationId xmlns:a16="http://schemas.microsoft.com/office/drawing/2014/main" id="{436547ED-D0D0-4E28-B2C3-705205883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4"/>
        </a:graphicData>
      </a:graphic>
    </xdr:graphicFrame>
    <xdr:clientData/>
  </xdr:twoCellAnchor>
  <xdr:twoCellAnchor>
    <xdr:from>
      <xdr:col>0</xdr:col>
      <xdr:colOff>142875</xdr:colOff>
      <xdr:row>2853</xdr:row>
      <xdr:rowOff>158750</xdr:rowOff>
    </xdr:from>
    <xdr:to>
      <xdr:col>13</xdr:col>
      <xdr:colOff>809625</xdr:colOff>
      <xdr:row>2865</xdr:row>
      <xdr:rowOff>127000</xdr:rowOff>
    </xdr:to>
    <xdr:graphicFrame macro="">
      <xdr:nvGraphicFramePr>
        <xdr:cNvPr id="415" name="Gráfico 414">
          <a:extLst>
            <a:ext uri="{FF2B5EF4-FFF2-40B4-BE49-F238E27FC236}">
              <a16:creationId xmlns:a16="http://schemas.microsoft.com/office/drawing/2014/main" id="{92CA25DB-43E6-4A9B-9B91-464F9E11E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5"/>
        </a:graphicData>
      </a:graphic>
    </xdr:graphicFrame>
    <xdr:clientData/>
  </xdr:twoCellAnchor>
  <xdr:twoCellAnchor>
    <xdr:from>
      <xdr:col>0</xdr:col>
      <xdr:colOff>142875</xdr:colOff>
      <xdr:row>2879</xdr:row>
      <xdr:rowOff>222251</xdr:rowOff>
    </xdr:from>
    <xdr:to>
      <xdr:col>13</xdr:col>
      <xdr:colOff>777875</xdr:colOff>
      <xdr:row>2894</xdr:row>
      <xdr:rowOff>1</xdr:rowOff>
    </xdr:to>
    <xdr:graphicFrame macro="">
      <xdr:nvGraphicFramePr>
        <xdr:cNvPr id="441" name="Gráfico 440">
          <a:extLst>
            <a:ext uri="{FF2B5EF4-FFF2-40B4-BE49-F238E27FC236}">
              <a16:creationId xmlns:a16="http://schemas.microsoft.com/office/drawing/2014/main" id="{A148AA0D-F7E8-47D5-8643-BF554758D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6"/>
        </a:graphicData>
      </a:graphic>
    </xdr:graphicFrame>
    <xdr:clientData/>
  </xdr:twoCellAnchor>
  <xdr:twoCellAnchor>
    <xdr:from>
      <xdr:col>0</xdr:col>
      <xdr:colOff>127000</xdr:colOff>
      <xdr:row>2906</xdr:row>
      <xdr:rowOff>238125</xdr:rowOff>
    </xdr:from>
    <xdr:to>
      <xdr:col>13</xdr:col>
      <xdr:colOff>777875</xdr:colOff>
      <xdr:row>2920</xdr:row>
      <xdr:rowOff>269875</xdr:rowOff>
    </xdr:to>
    <xdr:graphicFrame macro="">
      <xdr:nvGraphicFramePr>
        <xdr:cNvPr id="447" name="Gráfico 446">
          <a:extLst>
            <a:ext uri="{FF2B5EF4-FFF2-40B4-BE49-F238E27FC236}">
              <a16:creationId xmlns:a16="http://schemas.microsoft.com/office/drawing/2014/main" id="{0BC961CF-CDD0-482A-A2A9-26D22F923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7"/>
        </a:graphicData>
      </a:graphic>
    </xdr:graphicFrame>
    <xdr:clientData/>
  </xdr:twoCellAnchor>
  <xdr:twoCellAnchor>
    <xdr:from>
      <xdr:col>0</xdr:col>
      <xdr:colOff>142874</xdr:colOff>
      <xdr:row>3013</xdr:row>
      <xdr:rowOff>15875</xdr:rowOff>
    </xdr:from>
    <xdr:to>
      <xdr:col>6</xdr:col>
      <xdr:colOff>15874</xdr:colOff>
      <xdr:row>3024</xdr:row>
      <xdr:rowOff>31749</xdr:rowOff>
    </xdr:to>
    <xdr:graphicFrame macro="">
      <xdr:nvGraphicFramePr>
        <xdr:cNvPr id="457" name="Gráfico 456">
          <a:extLst>
            <a:ext uri="{FF2B5EF4-FFF2-40B4-BE49-F238E27FC236}">
              <a16:creationId xmlns:a16="http://schemas.microsoft.com/office/drawing/2014/main" id="{D4EE9642-D9BE-4643-B811-A09A93145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8"/>
        </a:graphicData>
      </a:graphic>
    </xdr:graphicFrame>
    <xdr:clientData/>
  </xdr:twoCellAnchor>
  <xdr:twoCellAnchor>
    <xdr:from>
      <xdr:col>6</xdr:col>
      <xdr:colOff>936625</xdr:colOff>
      <xdr:row>3012</xdr:row>
      <xdr:rowOff>301625</xdr:rowOff>
    </xdr:from>
    <xdr:to>
      <xdr:col>13</xdr:col>
      <xdr:colOff>777875</xdr:colOff>
      <xdr:row>3024</xdr:row>
      <xdr:rowOff>0</xdr:rowOff>
    </xdr:to>
    <xdr:graphicFrame macro="">
      <xdr:nvGraphicFramePr>
        <xdr:cNvPr id="459" name="Gráfico 458">
          <a:extLst>
            <a:ext uri="{FF2B5EF4-FFF2-40B4-BE49-F238E27FC236}">
              <a16:creationId xmlns:a16="http://schemas.microsoft.com/office/drawing/2014/main" id="{3B8775C5-0492-4475-8F9A-E79B22B2B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9"/>
        </a:graphicData>
      </a:graphic>
    </xdr:graphicFrame>
    <xdr:clientData/>
  </xdr:twoCellAnchor>
  <xdr:twoCellAnchor>
    <xdr:from>
      <xdr:col>0</xdr:col>
      <xdr:colOff>127000</xdr:colOff>
      <xdr:row>3043</xdr:row>
      <xdr:rowOff>0</xdr:rowOff>
    </xdr:from>
    <xdr:to>
      <xdr:col>6</xdr:col>
      <xdr:colOff>635000</xdr:colOff>
      <xdr:row>3059</xdr:row>
      <xdr:rowOff>15874</xdr:rowOff>
    </xdr:to>
    <xdr:graphicFrame macro="">
      <xdr:nvGraphicFramePr>
        <xdr:cNvPr id="460" name="Gráfico 459">
          <a:extLst>
            <a:ext uri="{FF2B5EF4-FFF2-40B4-BE49-F238E27FC236}">
              <a16:creationId xmlns:a16="http://schemas.microsoft.com/office/drawing/2014/main" id="{69BFEC18-54F4-4640-95BB-976C25E12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0"/>
        </a:graphicData>
      </a:graphic>
    </xdr:graphicFrame>
    <xdr:clientData/>
  </xdr:twoCellAnchor>
  <xdr:twoCellAnchor>
    <xdr:from>
      <xdr:col>6</xdr:col>
      <xdr:colOff>1000126</xdr:colOff>
      <xdr:row>3043</xdr:row>
      <xdr:rowOff>31750</xdr:rowOff>
    </xdr:from>
    <xdr:to>
      <xdr:col>13</xdr:col>
      <xdr:colOff>825501</xdr:colOff>
      <xdr:row>3059</xdr:row>
      <xdr:rowOff>0</xdr:rowOff>
    </xdr:to>
    <xdr:graphicFrame macro="">
      <xdr:nvGraphicFramePr>
        <xdr:cNvPr id="461" name="Gráfico 2">
          <a:extLst>
            <a:ext uri="{FF2B5EF4-FFF2-40B4-BE49-F238E27FC236}">
              <a16:creationId xmlns:a16="http://schemas.microsoft.com/office/drawing/2014/main" id="{08B62AD2-1986-431D-8B17-674D05091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1"/>
        </a:graphicData>
      </a:graphic>
    </xdr:graphicFrame>
    <xdr:clientData/>
  </xdr:twoCellAnchor>
  <xdr:twoCellAnchor>
    <xdr:from>
      <xdr:col>0</xdr:col>
      <xdr:colOff>127000</xdr:colOff>
      <xdr:row>3060</xdr:row>
      <xdr:rowOff>0</xdr:rowOff>
    </xdr:from>
    <xdr:to>
      <xdr:col>6</xdr:col>
      <xdr:colOff>635000</xdr:colOff>
      <xdr:row>3076</xdr:row>
      <xdr:rowOff>15875</xdr:rowOff>
    </xdr:to>
    <xdr:graphicFrame macro="">
      <xdr:nvGraphicFramePr>
        <xdr:cNvPr id="462" name="Gráfico 461">
          <a:extLst>
            <a:ext uri="{FF2B5EF4-FFF2-40B4-BE49-F238E27FC236}">
              <a16:creationId xmlns:a16="http://schemas.microsoft.com/office/drawing/2014/main" id="{21CCE218-7575-4995-A57A-FD30DA3B3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2"/>
        </a:graphicData>
      </a:graphic>
    </xdr:graphicFrame>
    <xdr:clientData/>
  </xdr:twoCellAnchor>
  <xdr:twoCellAnchor>
    <xdr:from>
      <xdr:col>6</xdr:col>
      <xdr:colOff>1000126</xdr:colOff>
      <xdr:row>3060</xdr:row>
      <xdr:rowOff>31751</xdr:rowOff>
    </xdr:from>
    <xdr:to>
      <xdr:col>13</xdr:col>
      <xdr:colOff>825501</xdr:colOff>
      <xdr:row>3076</xdr:row>
      <xdr:rowOff>1</xdr:rowOff>
    </xdr:to>
    <xdr:graphicFrame macro="">
      <xdr:nvGraphicFramePr>
        <xdr:cNvPr id="463" name="Gráfico 2">
          <a:extLst>
            <a:ext uri="{FF2B5EF4-FFF2-40B4-BE49-F238E27FC236}">
              <a16:creationId xmlns:a16="http://schemas.microsoft.com/office/drawing/2014/main" id="{F38127C6-E7AD-49AC-9D0C-2E6870DFF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3"/>
        </a:graphicData>
      </a:graphic>
    </xdr:graphicFrame>
    <xdr:clientData/>
  </xdr:twoCellAnchor>
  <xdr:twoCellAnchor>
    <xdr:from>
      <xdr:col>7</xdr:col>
      <xdr:colOff>190501</xdr:colOff>
      <xdr:row>2554</xdr:row>
      <xdr:rowOff>301625</xdr:rowOff>
    </xdr:from>
    <xdr:to>
      <xdr:col>13</xdr:col>
      <xdr:colOff>809626</xdr:colOff>
      <xdr:row>2567</xdr:row>
      <xdr:rowOff>15875</xdr:rowOff>
    </xdr:to>
    <xdr:graphicFrame macro="">
      <xdr:nvGraphicFramePr>
        <xdr:cNvPr id="336" name="Gráfico 2">
          <a:extLst>
            <a:ext uri="{FF2B5EF4-FFF2-40B4-BE49-F238E27FC236}">
              <a16:creationId xmlns:a16="http://schemas.microsoft.com/office/drawing/2014/main" id="{551692CB-FF0F-4F4C-9E1F-6442087B3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4"/>
        </a:graphicData>
      </a:graphic>
    </xdr:graphicFrame>
    <xdr:clientData/>
  </xdr:twoCellAnchor>
  <xdr:twoCellAnchor>
    <xdr:from>
      <xdr:col>0</xdr:col>
      <xdr:colOff>126999</xdr:colOff>
      <xdr:row>2635</xdr:row>
      <xdr:rowOff>15874</xdr:rowOff>
    </xdr:from>
    <xdr:to>
      <xdr:col>13</xdr:col>
      <xdr:colOff>777874</xdr:colOff>
      <xdr:row>2653</xdr:row>
      <xdr:rowOff>63499</xdr:rowOff>
    </xdr:to>
    <xdr:graphicFrame macro="">
      <xdr:nvGraphicFramePr>
        <xdr:cNvPr id="345" name="Gráfico 4">
          <a:extLst>
            <a:ext uri="{FF2B5EF4-FFF2-40B4-BE49-F238E27FC236}">
              <a16:creationId xmlns:a16="http://schemas.microsoft.com/office/drawing/2014/main" id="{E00C17F1-C4AE-49C6-9D61-D196A5057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5"/>
        </a:graphicData>
      </a:graphic>
    </xdr:graphicFrame>
    <xdr:clientData/>
  </xdr:twoCellAnchor>
  <xdr:twoCellAnchor>
    <xdr:from>
      <xdr:col>0</xdr:col>
      <xdr:colOff>174624</xdr:colOff>
      <xdr:row>2665</xdr:row>
      <xdr:rowOff>15876</xdr:rowOff>
    </xdr:from>
    <xdr:to>
      <xdr:col>13</xdr:col>
      <xdr:colOff>761999</xdr:colOff>
      <xdr:row>2678</xdr:row>
      <xdr:rowOff>15876</xdr:rowOff>
    </xdr:to>
    <xdr:graphicFrame macro="">
      <xdr:nvGraphicFramePr>
        <xdr:cNvPr id="347" name="Gráfico 346">
          <a:extLst>
            <a:ext uri="{FF2B5EF4-FFF2-40B4-BE49-F238E27FC236}">
              <a16:creationId xmlns:a16="http://schemas.microsoft.com/office/drawing/2014/main" id="{43F0843F-7B3D-4269-8DA6-16083460C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6"/>
        </a:graphicData>
      </a:graphic>
    </xdr:graphicFrame>
    <xdr:clientData/>
  </xdr:twoCellAnchor>
  <xdr:twoCellAnchor>
    <xdr:from>
      <xdr:col>3</xdr:col>
      <xdr:colOff>508000</xdr:colOff>
      <xdr:row>2679</xdr:row>
      <xdr:rowOff>23812</xdr:rowOff>
    </xdr:from>
    <xdr:to>
      <xdr:col>10</xdr:col>
      <xdr:colOff>15875</xdr:colOff>
      <xdr:row>2693</xdr:row>
      <xdr:rowOff>238125</xdr:rowOff>
    </xdr:to>
    <xdr:graphicFrame macro="">
      <xdr:nvGraphicFramePr>
        <xdr:cNvPr id="355" name="Gráfico 2">
          <a:extLst>
            <a:ext uri="{FF2B5EF4-FFF2-40B4-BE49-F238E27FC236}">
              <a16:creationId xmlns:a16="http://schemas.microsoft.com/office/drawing/2014/main" id="{A47FED0E-F156-4249-8CF5-7F5F52A1E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7"/>
        </a:graphicData>
      </a:graphic>
    </xdr:graphicFrame>
    <xdr:clientData/>
  </xdr:twoCellAnchor>
  <xdr:twoCellAnchor>
    <xdr:from>
      <xdr:col>0</xdr:col>
      <xdr:colOff>127000</xdr:colOff>
      <xdr:row>2747</xdr:row>
      <xdr:rowOff>0</xdr:rowOff>
    </xdr:from>
    <xdr:to>
      <xdr:col>13</xdr:col>
      <xdr:colOff>809625</xdr:colOff>
      <xdr:row>2759</xdr:row>
      <xdr:rowOff>0</xdr:rowOff>
    </xdr:to>
    <xdr:graphicFrame macro="">
      <xdr:nvGraphicFramePr>
        <xdr:cNvPr id="356" name="Gráfico 355">
          <a:extLst>
            <a:ext uri="{FF2B5EF4-FFF2-40B4-BE49-F238E27FC236}">
              <a16:creationId xmlns:a16="http://schemas.microsoft.com/office/drawing/2014/main" id="{DA0F8D0D-85A4-4AE9-A647-6DAF332E0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8"/>
        </a:graphicData>
      </a:graphic>
    </xdr:graphicFrame>
    <xdr:clientData/>
  </xdr:twoCellAnchor>
  <xdr:twoCellAnchor>
    <xdr:from>
      <xdr:col>3</xdr:col>
      <xdr:colOff>587375</xdr:colOff>
      <xdr:row>2760</xdr:row>
      <xdr:rowOff>47625</xdr:rowOff>
    </xdr:from>
    <xdr:to>
      <xdr:col>10</xdr:col>
      <xdr:colOff>95250</xdr:colOff>
      <xdr:row>2775</xdr:row>
      <xdr:rowOff>214313</xdr:rowOff>
    </xdr:to>
    <xdr:graphicFrame macro="">
      <xdr:nvGraphicFramePr>
        <xdr:cNvPr id="357" name="Gráfico 2">
          <a:extLst>
            <a:ext uri="{FF2B5EF4-FFF2-40B4-BE49-F238E27FC236}">
              <a16:creationId xmlns:a16="http://schemas.microsoft.com/office/drawing/2014/main" id="{BCEC6D94-BF2F-46B9-AD07-BAF5D0E4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9"/>
        </a:graphicData>
      </a:graphic>
    </xdr:graphicFrame>
    <xdr:clientData/>
  </xdr:twoCellAnchor>
  <xdr:twoCellAnchor>
    <xdr:from>
      <xdr:col>0</xdr:col>
      <xdr:colOff>142875</xdr:colOff>
      <xdr:row>2959</xdr:row>
      <xdr:rowOff>238125</xdr:rowOff>
    </xdr:from>
    <xdr:to>
      <xdr:col>13</xdr:col>
      <xdr:colOff>793751</xdr:colOff>
      <xdr:row>2974</xdr:row>
      <xdr:rowOff>1</xdr:rowOff>
    </xdr:to>
    <xdr:graphicFrame macro="">
      <xdr:nvGraphicFramePr>
        <xdr:cNvPr id="450" name="Gráfico 449">
          <a:extLst>
            <a:ext uri="{FF2B5EF4-FFF2-40B4-BE49-F238E27FC236}">
              <a16:creationId xmlns:a16="http://schemas.microsoft.com/office/drawing/2014/main" id="{ECA903EE-E9A1-4CCF-AA96-ED56D212B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0"/>
        </a:graphicData>
      </a:graphic>
    </xdr:graphicFrame>
    <xdr:clientData/>
  </xdr:twoCellAnchor>
  <xdr:twoCellAnchor>
    <xdr:from>
      <xdr:col>0</xdr:col>
      <xdr:colOff>127000</xdr:colOff>
      <xdr:row>2986</xdr:row>
      <xdr:rowOff>269875</xdr:rowOff>
    </xdr:from>
    <xdr:to>
      <xdr:col>13</xdr:col>
      <xdr:colOff>793750</xdr:colOff>
      <xdr:row>3000</xdr:row>
      <xdr:rowOff>269874</xdr:rowOff>
    </xdr:to>
    <xdr:graphicFrame macro="">
      <xdr:nvGraphicFramePr>
        <xdr:cNvPr id="451" name="Gráfico 450">
          <a:extLst>
            <a:ext uri="{FF2B5EF4-FFF2-40B4-BE49-F238E27FC236}">
              <a16:creationId xmlns:a16="http://schemas.microsoft.com/office/drawing/2014/main" id="{657472F5-75C0-4F6D-ADDC-D70056BDD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1"/>
        </a:graphicData>
      </a:graphic>
    </xdr:graphicFrame>
    <xdr:clientData/>
  </xdr:twoCellAnchor>
  <xdr:twoCellAnchor>
    <xdr:from>
      <xdr:col>0</xdr:col>
      <xdr:colOff>111124</xdr:colOff>
      <xdr:row>2933</xdr:row>
      <xdr:rowOff>285750</xdr:rowOff>
    </xdr:from>
    <xdr:to>
      <xdr:col>13</xdr:col>
      <xdr:colOff>746125</xdr:colOff>
      <xdr:row>2948</xdr:row>
      <xdr:rowOff>15875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E522F1E-D92B-4A60-AB53-59D7473A6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0.0393</cdr:x>
      <cdr:y>0.97881</cdr:y>
    </cdr:from>
    <cdr:to>
      <cdr:x>0.05034</cdr:x>
      <cdr:y>0.97881</cdr:y>
    </cdr:to>
    <cdr:sp macro="" textlink="">
      <cdr:nvSpPr>
        <cdr:cNvPr id="256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3519" y="2203450"/>
          <a:ext cx="58179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2764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27650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0.0167</cdr:x>
      <cdr:y>0.97619</cdr:y>
    </cdr:from>
    <cdr:to>
      <cdr:x>0.02283</cdr:x>
      <cdr:y>0.97619</cdr:y>
    </cdr:to>
    <cdr:sp macro="" textlink="">
      <cdr:nvSpPr>
        <cdr:cNvPr id="30721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305" y="1955800"/>
          <a:ext cx="32854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0.01822</cdr:x>
      <cdr:y>0.96095</cdr:y>
    </cdr:from>
    <cdr:to>
      <cdr:x>0.02535</cdr:x>
      <cdr:y>0.97214</cdr:y>
    </cdr:to>
    <cdr:sp macro="" textlink="">
      <cdr:nvSpPr>
        <cdr:cNvPr id="3174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722" y="1925320"/>
          <a:ext cx="51397" cy="2238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3276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32770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0.02332</cdr:x>
      <cdr:y>0.97807</cdr:y>
    </cdr:from>
    <cdr:to>
      <cdr:x>0.03485</cdr:x>
      <cdr:y>0.97807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460" y="2127250"/>
          <a:ext cx="58407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37889" name="Text Box 3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37890" name="Text Box 3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3993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39938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430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450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450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614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6146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460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460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47105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47106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0.03921</cdr:x>
      <cdr:y>0.97863</cdr:y>
    </cdr:from>
    <cdr:to>
      <cdr:x>0.05908</cdr:x>
      <cdr:y>0.97863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9915" y="2184400"/>
          <a:ext cx="102813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0.04426</cdr:x>
      <cdr:y>0.97845</cdr:y>
    </cdr:from>
    <cdr:to>
      <cdr:x>0.07667</cdr:x>
      <cdr:y>0.97845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4791" y="2165350"/>
          <a:ext cx="219113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0.04869</cdr:x>
      <cdr:y>0.97872</cdr:y>
    </cdr:from>
    <cdr:to>
      <cdr:x>0.08135</cdr:x>
      <cdr:y>0.97872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842" y="2193925"/>
          <a:ext cx="219113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0.04183</cdr:x>
      <cdr:y>0.97881</cdr:y>
    </cdr:from>
    <cdr:to>
      <cdr:x>0.07523</cdr:x>
      <cdr:y>0.97881</cdr:y>
    </cdr:to>
    <cdr:sp macro="" textlink="">
      <cdr:nvSpPr>
        <cdr:cNvPr id="573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837" y="2203450"/>
          <a:ext cx="207559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0.04229</cdr:x>
      <cdr:y>0.97872</cdr:y>
    </cdr:from>
    <cdr:to>
      <cdr:x>0.07127</cdr:x>
      <cdr:y>0.97872</cdr:y>
    </cdr:to>
    <cdr:sp macro="" textlink="">
      <cdr:nvSpPr>
        <cdr:cNvPr id="593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2618" y="2193925"/>
          <a:ext cx="2042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614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6146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1740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17410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225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0.01845</cdr:x>
      <cdr:y>0.97573</cdr:y>
    </cdr:from>
    <cdr:to>
      <cdr:x>0.02433</cdr:x>
      <cdr:y>0.97573</cdr:y>
    </cdr:to>
    <cdr:sp macro="" textlink="">
      <cdr:nvSpPr>
        <cdr:cNvPr id="10241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876" y="1917700"/>
          <a:ext cx="3279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2764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27650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3276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32770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0.01975</cdr:x>
      <cdr:y>0.93506</cdr:y>
    </cdr:from>
    <cdr:to>
      <cdr:x>0.02441</cdr:x>
      <cdr:y>0.93506</cdr:y>
    </cdr:to>
    <cdr:sp macro="" textlink="">
      <cdr:nvSpPr>
        <cdr:cNvPr id="37889" name="Text Box 3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0.01975</cdr:x>
      <cdr:y>0.93506</cdr:y>
    </cdr:from>
    <cdr:to>
      <cdr:x>0.02441</cdr:x>
      <cdr:y>0.93506</cdr:y>
    </cdr:to>
    <cdr:sp macro="" textlink="">
      <cdr:nvSpPr>
        <cdr:cNvPr id="37890" name="Text Box 3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3993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39938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430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450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450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460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0.02441</cdr:x>
      <cdr:y>0.93506</cdr:y>
    </cdr:to>
    <cdr:sp macro="" textlink="">
      <cdr:nvSpPr>
        <cdr:cNvPr id="460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47105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47106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225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225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0.03611</cdr:x>
      <cdr:y>0.97573</cdr:y>
    </cdr:from>
    <cdr:to>
      <cdr:x>0.04545</cdr:x>
      <cdr:y>0.97573</cdr:y>
    </cdr:to>
    <cdr:sp macro="" textlink="">
      <cdr:nvSpPr>
        <cdr:cNvPr id="1126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718" y="1917700"/>
          <a:ext cx="63906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0.04544</cdr:x>
      <cdr:y>0.97573</cdr:y>
    </cdr:from>
    <cdr:to>
      <cdr:x>0.08057</cdr:x>
      <cdr:y>0.97573</cdr:y>
    </cdr:to>
    <cdr:sp macro="" textlink="">
      <cdr:nvSpPr>
        <cdr:cNvPr id="11266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2343" y="1917700"/>
          <a:ext cx="220271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0.01804</cdr:x>
      <cdr:y>0.93506</cdr:y>
    </cdr:from>
    <cdr:to>
      <cdr:x>0.02612</cdr:x>
      <cdr:y>0.93506</cdr:y>
    </cdr:to>
    <cdr:sp macro="" textlink="">
      <cdr:nvSpPr>
        <cdr:cNvPr id="225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95250</xdr:rowOff>
    </xdr:from>
    <xdr:to>
      <xdr:col>8</xdr:col>
      <xdr:colOff>752475</xdr:colOff>
      <xdr:row>48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BF8778-5CEE-4B20-826D-76E5B93A4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65</xdr:row>
      <xdr:rowOff>3175</xdr:rowOff>
    </xdr:from>
    <xdr:to>
      <xdr:col>11</xdr:col>
      <xdr:colOff>0</xdr:colOff>
      <xdr:row>80</xdr:row>
      <xdr:rowOff>155575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65E25D5-C904-4312-A0D2-C25B8EEF8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4</xdr:row>
      <xdr:rowOff>76200</xdr:rowOff>
    </xdr:from>
    <xdr:to>
      <xdr:col>10</xdr:col>
      <xdr:colOff>247650</xdr:colOff>
      <xdr:row>20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1DF866-7103-477C-AC69-112E83C15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38</xdr:row>
      <xdr:rowOff>152400</xdr:rowOff>
    </xdr:from>
    <xdr:to>
      <xdr:col>11</xdr:col>
      <xdr:colOff>742950</xdr:colOff>
      <xdr:row>54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DC6D62-D415-4565-ABB7-CBF0F9A21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704850</xdr:colOff>
      <xdr:row>56</xdr:row>
      <xdr:rowOff>133350</xdr:rowOff>
    </xdr:from>
    <xdr:to>
      <xdr:col>10</xdr:col>
      <xdr:colOff>142875</xdr:colOff>
      <xdr:row>70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CA714E4-56C4-4A73-9FA7-E813D7051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152400</xdr:rowOff>
    </xdr:from>
    <xdr:to>
      <xdr:col>11</xdr:col>
      <xdr:colOff>742950</xdr:colOff>
      <xdr:row>108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6B9969C-55AA-4DD7-A1E2-63642DDDD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581025</xdr:colOff>
      <xdr:row>111</xdr:row>
      <xdr:rowOff>76200</xdr:rowOff>
    </xdr:from>
    <xdr:to>
      <xdr:col>10</xdr:col>
      <xdr:colOff>19050</xdr:colOff>
      <xdr:row>125</xdr:row>
      <xdr:rowOff>95250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B2312E5-7E74-46E9-B758-ADFD0F02D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146</xdr:row>
      <xdr:rowOff>152400</xdr:rowOff>
    </xdr:from>
    <xdr:to>
      <xdr:col>11</xdr:col>
      <xdr:colOff>742950</xdr:colOff>
      <xdr:row>162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6D9B27C-9AD1-4B56-82CE-D157041AA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485775</xdr:colOff>
      <xdr:row>165</xdr:row>
      <xdr:rowOff>85725</xdr:rowOff>
    </xdr:from>
    <xdr:to>
      <xdr:col>9</xdr:col>
      <xdr:colOff>704850</xdr:colOff>
      <xdr:row>179</xdr:row>
      <xdr:rowOff>104775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570E101-C510-495D-916F-4DC8B93EE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200</xdr:row>
      <xdr:rowOff>152400</xdr:rowOff>
    </xdr:from>
    <xdr:to>
      <xdr:col>11</xdr:col>
      <xdr:colOff>742950</xdr:colOff>
      <xdr:row>216</xdr:row>
      <xdr:rowOff>142875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7C4E9D76-F349-4DE8-AD54-8293847E3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476250</xdr:colOff>
      <xdr:row>218</xdr:row>
      <xdr:rowOff>85725</xdr:rowOff>
    </xdr:from>
    <xdr:to>
      <xdr:col>9</xdr:col>
      <xdr:colOff>695325</xdr:colOff>
      <xdr:row>232</xdr:row>
      <xdr:rowOff>114300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3973AC8-AE2D-4DEC-B561-B93060A75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254</xdr:row>
      <xdr:rowOff>152400</xdr:rowOff>
    </xdr:from>
    <xdr:to>
      <xdr:col>11</xdr:col>
      <xdr:colOff>742950</xdr:colOff>
      <xdr:row>270</xdr:row>
      <xdr:rowOff>142875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2EA813B0-CA18-45EF-BCDF-06B876AE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457200</xdr:colOff>
      <xdr:row>272</xdr:row>
      <xdr:rowOff>76200</xdr:rowOff>
    </xdr:from>
    <xdr:to>
      <xdr:col>9</xdr:col>
      <xdr:colOff>676275</xdr:colOff>
      <xdr:row>286</xdr:row>
      <xdr:rowOff>104775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7CFFFD0A-FDEB-41A9-924D-EB725DEE2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308</xdr:row>
      <xdr:rowOff>152400</xdr:rowOff>
    </xdr:from>
    <xdr:to>
      <xdr:col>11</xdr:col>
      <xdr:colOff>742950</xdr:colOff>
      <xdr:row>324</xdr:row>
      <xdr:rowOff>142875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534AB534-88A5-4F8F-B942-0D5498D84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409575</xdr:colOff>
      <xdr:row>327</xdr:row>
      <xdr:rowOff>104775</xdr:rowOff>
    </xdr:from>
    <xdr:to>
      <xdr:col>9</xdr:col>
      <xdr:colOff>628650</xdr:colOff>
      <xdr:row>341</xdr:row>
      <xdr:rowOff>123825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C9654A9A-1A77-4110-9A85-FB6628754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362</xdr:row>
      <xdr:rowOff>152400</xdr:rowOff>
    </xdr:from>
    <xdr:to>
      <xdr:col>11</xdr:col>
      <xdr:colOff>742950</xdr:colOff>
      <xdr:row>378</xdr:row>
      <xdr:rowOff>142875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B26D7752-0666-424A-B5BF-E88166EB0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485775</xdr:colOff>
      <xdr:row>382</xdr:row>
      <xdr:rowOff>0</xdr:rowOff>
    </xdr:from>
    <xdr:to>
      <xdr:col>9</xdr:col>
      <xdr:colOff>704850</xdr:colOff>
      <xdr:row>398</xdr:row>
      <xdr:rowOff>9525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38B8BA7-3F0F-4654-BD12-B28FDC191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419</xdr:row>
      <xdr:rowOff>152400</xdr:rowOff>
    </xdr:from>
    <xdr:to>
      <xdr:col>11</xdr:col>
      <xdr:colOff>742950</xdr:colOff>
      <xdr:row>435</xdr:row>
      <xdr:rowOff>142875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1F17D6DE-25CD-4C68-BE44-765EBB06B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504825</xdr:colOff>
      <xdr:row>437</xdr:row>
      <xdr:rowOff>123825</xdr:rowOff>
    </xdr:from>
    <xdr:to>
      <xdr:col>9</xdr:col>
      <xdr:colOff>723900</xdr:colOff>
      <xdr:row>451</xdr:row>
      <xdr:rowOff>152400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E11E51DF-E39F-46A1-9ECD-347CD119A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473</xdr:row>
      <xdr:rowOff>152400</xdr:rowOff>
    </xdr:from>
    <xdr:to>
      <xdr:col>11</xdr:col>
      <xdr:colOff>742950</xdr:colOff>
      <xdr:row>489</xdr:row>
      <xdr:rowOff>142875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6A789B0B-E5E8-4175-9999-0D2F9EC7A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638175</xdr:colOff>
      <xdr:row>6</xdr:row>
      <xdr:rowOff>104775</xdr:rowOff>
    </xdr:from>
    <xdr:to>
      <xdr:col>10</xdr:col>
      <xdr:colOff>352425</xdr:colOff>
      <xdr:row>22</xdr:row>
      <xdr:rowOff>0</xdr:rowOff>
    </xdr:to>
    <xdr:graphicFrame macro="">
      <xdr:nvGraphicFramePr>
        <xdr:cNvPr id="2" name="Gráfico 17">
          <a:extLst>
            <a:ext uri="{FF2B5EF4-FFF2-40B4-BE49-F238E27FC236}">
              <a16:creationId xmlns:a16="http://schemas.microsoft.com/office/drawing/2014/main" id="{2808E78C-0C1A-4572-87BF-D8D406223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723900</xdr:colOff>
      <xdr:row>8</xdr:row>
      <xdr:rowOff>76200</xdr:rowOff>
    </xdr:from>
    <xdr:to>
      <xdr:col>13</xdr:col>
      <xdr:colOff>266700</xdr:colOff>
      <xdr:row>9</xdr:row>
      <xdr:rowOff>95250</xdr:rowOff>
    </xdr:to>
    <xdr:sp macro="" textlink="">
      <xdr:nvSpPr>
        <xdr:cNvPr id="3" name="Text Box 25">
          <a:extLst>
            <a:ext uri="{FF2B5EF4-FFF2-40B4-BE49-F238E27FC236}">
              <a16:creationId xmlns:a16="http://schemas.microsoft.com/office/drawing/2014/main" id="{0EB43F95-4C3F-4415-8D10-D64F4DF37B64}"/>
            </a:ext>
          </a:extLst>
        </xdr:cNvPr>
        <xdr:cNvSpPr txBox="1">
          <a:spLocks noChangeArrowheads="1"/>
        </xdr:cNvSpPr>
      </xdr:nvSpPr>
      <xdr:spPr bwMode="auto">
        <a:xfrm>
          <a:off x="9172575" y="148590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6</xdr:row>
      <xdr:rowOff>114300</xdr:rowOff>
    </xdr:from>
    <xdr:to>
      <xdr:col>15</xdr:col>
      <xdr:colOff>666750</xdr:colOff>
      <xdr:row>21</xdr:row>
      <xdr:rowOff>9525</xdr:rowOff>
    </xdr:to>
    <xdr:graphicFrame macro="">
      <xdr:nvGraphicFramePr>
        <xdr:cNvPr id="4" name="Gráfico 28">
          <a:extLst>
            <a:ext uri="{FF2B5EF4-FFF2-40B4-BE49-F238E27FC236}">
              <a16:creationId xmlns:a16="http://schemas.microsoft.com/office/drawing/2014/main" id="{2E913D03-7C6A-49EF-A57C-1AD5168E3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476250</xdr:colOff>
      <xdr:row>8</xdr:row>
      <xdr:rowOff>76200</xdr:rowOff>
    </xdr:from>
    <xdr:to>
      <xdr:col>9</xdr:col>
      <xdr:colOff>19050</xdr:colOff>
      <xdr:row>10</xdr:row>
      <xdr:rowOff>9525</xdr:rowOff>
    </xdr:to>
    <xdr:sp macro="" textlink="">
      <xdr:nvSpPr>
        <xdr:cNvPr id="5" name="Text Box 29">
          <a:extLst>
            <a:ext uri="{FF2B5EF4-FFF2-40B4-BE49-F238E27FC236}">
              <a16:creationId xmlns:a16="http://schemas.microsoft.com/office/drawing/2014/main" id="{545BF287-B93C-4442-AE04-E53133E7C13D}"/>
            </a:ext>
          </a:extLst>
        </xdr:cNvPr>
        <xdr:cNvSpPr txBox="1">
          <a:spLocks noChangeArrowheads="1"/>
        </xdr:cNvSpPr>
      </xdr:nvSpPr>
      <xdr:spPr bwMode="auto">
        <a:xfrm>
          <a:off x="5876925" y="14859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8</xdr:row>
      <xdr:rowOff>76200</xdr:rowOff>
    </xdr:from>
    <xdr:to>
      <xdr:col>13</xdr:col>
      <xdr:colOff>352425</xdr:colOff>
      <xdr:row>10</xdr:row>
      <xdr:rowOff>9525</xdr:rowOff>
    </xdr:to>
    <xdr:sp macro="" textlink="">
      <xdr:nvSpPr>
        <xdr:cNvPr id="6" name="Text Box 30">
          <a:extLst>
            <a:ext uri="{FF2B5EF4-FFF2-40B4-BE49-F238E27FC236}">
              <a16:creationId xmlns:a16="http://schemas.microsoft.com/office/drawing/2014/main" id="{73365ABD-4679-4B33-9947-A8A9CECF91CA}"/>
            </a:ext>
          </a:extLst>
        </xdr:cNvPr>
        <xdr:cNvSpPr txBox="1">
          <a:spLocks noChangeArrowheads="1"/>
        </xdr:cNvSpPr>
      </xdr:nvSpPr>
      <xdr:spPr bwMode="auto">
        <a:xfrm>
          <a:off x="9258300" y="14859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85725</xdr:colOff>
      <xdr:row>8</xdr:row>
      <xdr:rowOff>85725</xdr:rowOff>
    </xdr:from>
    <xdr:to>
      <xdr:col>10</xdr:col>
      <xdr:colOff>85725</xdr:colOff>
      <xdr:row>19</xdr:row>
      <xdr:rowOff>66675</xdr:rowOff>
    </xdr:to>
    <xdr:sp macro="" textlink="">
      <xdr:nvSpPr>
        <xdr:cNvPr id="7" name="Line 32">
          <a:extLst>
            <a:ext uri="{FF2B5EF4-FFF2-40B4-BE49-F238E27FC236}">
              <a16:creationId xmlns:a16="http://schemas.microsoft.com/office/drawing/2014/main" id="{6AD7D0AC-647C-4ECC-A1BA-7DB235A36D10}"/>
            </a:ext>
          </a:extLst>
        </xdr:cNvPr>
        <xdr:cNvSpPr>
          <a:spLocks noChangeShapeType="1"/>
        </xdr:cNvSpPr>
      </xdr:nvSpPr>
      <xdr:spPr bwMode="auto">
        <a:xfrm flipH="1">
          <a:off x="8534400" y="1495425"/>
          <a:ext cx="0" cy="17716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688180</xdr:colOff>
      <xdr:row>24</xdr:row>
      <xdr:rowOff>114300</xdr:rowOff>
    </xdr:from>
    <xdr:to>
      <xdr:col>10</xdr:col>
      <xdr:colOff>316705</xdr:colOff>
      <xdr:row>39</xdr:row>
      <xdr:rowOff>0</xdr:rowOff>
    </xdr:to>
    <xdr:graphicFrame macro="">
      <xdr:nvGraphicFramePr>
        <xdr:cNvPr id="8" name="Gráfico 36">
          <a:extLst>
            <a:ext uri="{FF2B5EF4-FFF2-40B4-BE49-F238E27FC236}">
              <a16:creationId xmlns:a16="http://schemas.microsoft.com/office/drawing/2014/main" id="{E3E35272-7FED-4CDB-8D24-A7FD45DA7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723900</xdr:colOff>
      <xdr:row>26</xdr:row>
      <xdr:rowOff>76200</xdr:rowOff>
    </xdr:from>
    <xdr:to>
      <xdr:col>13</xdr:col>
      <xdr:colOff>266700</xdr:colOff>
      <xdr:row>27</xdr:row>
      <xdr:rowOff>95250</xdr:rowOff>
    </xdr:to>
    <xdr:sp macro="" textlink="">
      <xdr:nvSpPr>
        <xdr:cNvPr id="9" name="Text Box 38">
          <a:extLst>
            <a:ext uri="{FF2B5EF4-FFF2-40B4-BE49-F238E27FC236}">
              <a16:creationId xmlns:a16="http://schemas.microsoft.com/office/drawing/2014/main" id="{B9447021-835B-4427-8905-889C57330B90}"/>
            </a:ext>
          </a:extLst>
        </xdr:cNvPr>
        <xdr:cNvSpPr txBox="1">
          <a:spLocks noChangeArrowheads="1"/>
        </xdr:cNvSpPr>
      </xdr:nvSpPr>
      <xdr:spPr bwMode="auto">
        <a:xfrm>
          <a:off x="9172575" y="447675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24</xdr:row>
      <xdr:rowOff>114300</xdr:rowOff>
    </xdr:from>
    <xdr:to>
      <xdr:col>15</xdr:col>
      <xdr:colOff>666750</xdr:colOff>
      <xdr:row>39</xdr:row>
      <xdr:rowOff>9525</xdr:rowOff>
    </xdr:to>
    <xdr:graphicFrame macro="">
      <xdr:nvGraphicFramePr>
        <xdr:cNvPr id="10" name="Gráfico 39">
          <a:extLst>
            <a:ext uri="{FF2B5EF4-FFF2-40B4-BE49-F238E27FC236}">
              <a16:creationId xmlns:a16="http://schemas.microsoft.com/office/drawing/2014/main" id="{EBC38870-C2A8-414E-A52E-9499B642E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476250</xdr:colOff>
      <xdr:row>26</xdr:row>
      <xdr:rowOff>76200</xdr:rowOff>
    </xdr:from>
    <xdr:to>
      <xdr:col>9</xdr:col>
      <xdr:colOff>19050</xdr:colOff>
      <xdr:row>28</xdr:row>
      <xdr:rowOff>9525</xdr:rowOff>
    </xdr:to>
    <xdr:sp macro="" textlink="">
      <xdr:nvSpPr>
        <xdr:cNvPr id="11" name="Text Box 40">
          <a:extLst>
            <a:ext uri="{FF2B5EF4-FFF2-40B4-BE49-F238E27FC236}">
              <a16:creationId xmlns:a16="http://schemas.microsoft.com/office/drawing/2014/main" id="{E17A7B17-35E0-4E53-8F47-C1D3E1A7646D}"/>
            </a:ext>
          </a:extLst>
        </xdr:cNvPr>
        <xdr:cNvSpPr txBox="1">
          <a:spLocks noChangeArrowheads="1"/>
        </xdr:cNvSpPr>
      </xdr:nvSpPr>
      <xdr:spPr bwMode="auto">
        <a:xfrm>
          <a:off x="5876925" y="44767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26</xdr:row>
      <xdr:rowOff>76200</xdr:rowOff>
    </xdr:from>
    <xdr:to>
      <xdr:col>13</xdr:col>
      <xdr:colOff>352425</xdr:colOff>
      <xdr:row>28</xdr:row>
      <xdr:rowOff>9525</xdr:rowOff>
    </xdr:to>
    <xdr:sp macro="" textlink="">
      <xdr:nvSpPr>
        <xdr:cNvPr id="12" name="Text Box 41">
          <a:extLst>
            <a:ext uri="{FF2B5EF4-FFF2-40B4-BE49-F238E27FC236}">
              <a16:creationId xmlns:a16="http://schemas.microsoft.com/office/drawing/2014/main" id="{C1584FA5-0418-4673-A857-1773EEE9614D}"/>
            </a:ext>
          </a:extLst>
        </xdr:cNvPr>
        <xdr:cNvSpPr txBox="1">
          <a:spLocks noChangeArrowheads="1"/>
        </xdr:cNvSpPr>
      </xdr:nvSpPr>
      <xdr:spPr bwMode="auto">
        <a:xfrm>
          <a:off x="9258300" y="44767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66675</xdr:colOff>
      <xdr:row>26</xdr:row>
      <xdr:rowOff>66675</xdr:rowOff>
    </xdr:from>
    <xdr:to>
      <xdr:col>10</xdr:col>
      <xdr:colOff>66675</xdr:colOff>
      <xdr:row>37</xdr:row>
      <xdr:rowOff>85725</xdr:rowOff>
    </xdr:to>
    <xdr:sp macro="" textlink="">
      <xdr:nvSpPr>
        <xdr:cNvPr id="13" name="Line 43">
          <a:extLst>
            <a:ext uri="{FF2B5EF4-FFF2-40B4-BE49-F238E27FC236}">
              <a16:creationId xmlns:a16="http://schemas.microsoft.com/office/drawing/2014/main" id="{5186CD0F-C661-4571-8A5D-E18695A5AA35}"/>
            </a:ext>
          </a:extLst>
        </xdr:cNvPr>
        <xdr:cNvSpPr>
          <a:spLocks noChangeShapeType="1"/>
        </xdr:cNvSpPr>
      </xdr:nvSpPr>
      <xdr:spPr bwMode="auto">
        <a:xfrm>
          <a:off x="8515350" y="446722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628650</xdr:colOff>
      <xdr:row>42</xdr:row>
      <xdr:rowOff>114300</xdr:rowOff>
    </xdr:from>
    <xdr:to>
      <xdr:col>10</xdr:col>
      <xdr:colOff>257175</xdr:colOff>
      <xdr:row>57</xdr:row>
      <xdr:rowOff>0</xdr:rowOff>
    </xdr:to>
    <xdr:graphicFrame macro="">
      <xdr:nvGraphicFramePr>
        <xdr:cNvPr id="14" name="Gráfico 45">
          <a:extLst>
            <a:ext uri="{FF2B5EF4-FFF2-40B4-BE49-F238E27FC236}">
              <a16:creationId xmlns:a16="http://schemas.microsoft.com/office/drawing/2014/main" id="{52596A36-4676-4552-9DF2-8BB622293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723900</xdr:colOff>
      <xdr:row>44</xdr:row>
      <xdr:rowOff>76200</xdr:rowOff>
    </xdr:from>
    <xdr:to>
      <xdr:col>13</xdr:col>
      <xdr:colOff>266700</xdr:colOff>
      <xdr:row>45</xdr:row>
      <xdr:rowOff>95250</xdr:rowOff>
    </xdr:to>
    <xdr:sp macro="" textlink="">
      <xdr:nvSpPr>
        <xdr:cNvPr id="15" name="Text Box 47">
          <a:extLst>
            <a:ext uri="{FF2B5EF4-FFF2-40B4-BE49-F238E27FC236}">
              <a16:creationId xmlns:a16="http://schemas.microsoft.com/office/drawing/2014/main" id="{6F4BE6B9-B7EA-47B7-9EDC-793A596848FC}"/>
            </a:ext>
          </a:extLst>
        </xdr:cNvPr>
        <xdr:cNvSpPr txBox="1">
          <a:spLocks noChangeArrowheads="1"/>
        </xdr:cNvSpPr>
      </xdr:nvSpPr>
      <xdr:spPr bwMode="auto">
        <a:xfrm>
          <a:off x="9172575" y="746760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42</xdr:row>
      <xdr:rowOff>114300</xdr:rowOff>
    </xdr:from>
    <xdr:to>
      <xdr:col>15</xdr:col>
      <xdr:colOff>666750</xdr:colOff>
      <xdr:row>57</xdr:row>
      <xdr:rowOff>9525</xdr:rowOff>
    </xdr:to>
    <xdr:graphicFrame macro="">
      <xdr:nvGraphicFramePr>
        <xdr:cNvPr id="16" name="Gráfico 48">
          <a:extLst>
            <a:ext uri="{FF2B5EF4-FFF2-40B4-BE49-F238E27FC236}">
              <a16:creationId xmlns:a16="http://schemas.microsoft.com/office/drawing/2014/main" id="{C4D8483D-27C4-4392-80AA-9BAB32D9D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342900</xdr:colOff>
      <xdr:row>44</xdr:row>
      <xdr:rowOff>57150</xdr:rowOff>
    </xdr:from>
    <xdr:to>
      <xdr:col>8</xdr:col>
      <xdr:colOff>647700</xdr:colOff>
      <xdr:row>45</xdr:row>
      <xdr:rowOff>152400</xdr:rowOff>
    </xdr:to>
    <xdr:sp macro="" textlink="">
      <xdr:nvSpPr>
        <xdr:cNvPr id="17" name="Text Box 49">
          <a:extLst>
            <a:ext uri="{FF2B5EF4-FFF2-40B4-BE49-F238E27FC236}">
              <a16:creationId xmlns:a16="http://schemas.microsoft.com/office/drawing/2014/main" id="{8C5D6DF7-DA9C-444D-A172-90E92B66163C}"/>
            </a:ext>
          </a:extLst>
        </xdr:cNvPr>
        <xdr:cNvSpPr txBox="1">
          <a:spLocks noChangeArrowheads="1"/>
        </xdr:cNvSpPr>
      </xdr:nvSpPr>
      <xdr:spPr bwMode="auto">
        <a:xfrm>
          <a:off x="5743575" y="74485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44</xdr:row>
      <xdr:rowOff>76200</xdr:rowOff>
    </xdr:from>
    <xdr:to>
      <xdr:col>13</xdr:col>
      <xdr:colOff>352425</xdr:colOff>
      <xdr:row>46</xdr:row>
      <xdr:rowOff>9525</xdr:rowOff>
    </xdr:to>
    <xdr:sp macro="" textlink="">
      <xdr:nvSpPr>
        <xdr:cNvPr id="18" name="Text Box 50">
          <a:extLst>
            <a:ext uri="{FF2B5EF4-FFF2-40B4-BE49-F238E27FC236}">
              <a16:creationId xmlns:a16="http://schemas.microsoft.com/office/drawing/2014/main" id="{CD76BCD1-D326-400F-9B3E-35678D330B0A}"/>
            </a:ext>
          </a:extLst>
        </xdr:cNvPr>
        <xdr:cNvSpPr txBox="1">
          <a:spLocks noChangeArrowheads="1"/>
        </xdr:cNvSpPr>
      </xdr:nvSpPr>
      <xdr:spPr bwMode="auto">
        <a:xfrm>
          <a:off x="9258300" y="74676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57150</xdr:colOff>
      <xdr:row>44</xdr:row>
      <xdr:rowOff>66675</xdr:rowOff>
    </xdr:from>
    <xdr:to>
      <xdr:col>10</xdr:col>
      <xdr:colOff>57150</xdr:colOff>
      <xdr:row>55</xdr:row>
      <xdr:rowOff>85725</xdr:rowOff>
    </xdr:to>
    <xdr:sp macro="" textlink="">
      <xdr:nvSpPr>
        <xdr:cNvPr id="19" name="Line 52">
          <a:extLst>
            <a:ext uri="{FF2B5EF4-FFF2-40B4-BE49-F238E27FC236}">
              <a16:creationId xmlns:a16="http://schemas.microsoft.com/office/drawing/2014/main" id="{A8FA4873-2890-412A-AC7A-CD2532B44DB4}"/>
            </a:ext>
          </a:extLst>
        </xdr:cNvPr>
        <xdr:cNvSpPr>
          <a:spLocks noChangeShapeType="1"/>
        </xdr:cNvSpPr>
      </xdr:nvSpPr>
      <xdr:spPr bwMode="auto">
        <a:xfrm>
          <a:off x="8505825" y="745807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652462</xdr:colOff>
      <xdr:row>60</xdr:row>
      <xdr:rowOff>114300</xdr:rowOff>
    </xdr:from>
    <xdr:to>
      <xdr:col>10</xdr:col>
      <xdr:colOff>280987</xdr:colOff>
      <xdr:row>75</xdr:row>
      <xdr:rowOff>0</xdr:rowOff>
    </xdr:to>
    <xdr:graphicFrame macro="">
      <xdr:nvGraphicFramePr>
        <xdr:cNvPr id="20" name="Gráfico 54">
          <a:extLst>
            <a:ext uri="{FF2B5EF4-FFF2-40B4-BE49-F238E27FC236}">
              <a16:creationId xmlns:a16="http://schemas.microsoft.com/office/drawing/2014/main" id="{BF1ECCEC-1572-422D-819B-FCD7BA3B3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723900</xdr:colOff>
      <xdr:row>62</xdr:row>
      <xdr:rowOff>76200</xdr:rowOff>
    </xdr:from>
    <xdr:to>
      <xdr:col>13</xdr:col>
      <xdr:colOff>266700</xdr:colOff>
      <xdr:row>63</xdr:row>
      <xdr:rowOff>95250</xdr:rowOff>
    </xdr:to>
    <xdr:sp macro="" textlink="">
      <xdr:nvSpPr>
        <xdr:cNvPr id="21" name="Text Box 56">
          <a:extLst>
            <a:ext uri="{FF2B5EF4-FFF2-40B4-BE49-F238E27FC236}">
              <a16:creationId xmlns:a16="http://schemas.microsoft.com/office/drawing/2014/main" id="{903219CA-77DD-49E5-8E52-44E76B1AADAC}"/>
            </a:ext>
          </a:extLst>
        </xdr:cNvPr>
        <xdr:cNvSpPr txBox="1">
          <a:spLocks noChangeArrowheads="1"/>
        </xdr:cNvSpPr>
      </xdr:nvSpPr>
      <xdr:spPr bwMode="auto">
        <a:xfrm>
          <a:off x="9172575" y="1045845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60</xdr:row>
      <xdr:rowOff>114300</xdr:rowOff>
    </xdr:from>
    <xdr:to>
      <xdr:col>15</xdr:col>
      <xdr:colOff>666750</xdr:colOff>
      <xdr:row>75</xdr:row>
      <xdr:rowOff>9525</xdr:rowOff>
    </xdr:to>
    <xdr:graphicFrame macro="">
      <xdr:nvGraphicFramePr>
        <xdr:cNvPr id="22" name="Gráfico 57">
          <a:extLst>
            <a:ext uri="{FF2B5EF4-FFF2-40B4-BE49-F238E27FC236}">
              <a16:creationId xmlns:a16="http://schemas.microsoft.com/office/drawing/2014/main" id="{11DBDA77-BDB5-4C09-BC0C-1D978A708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476250</xdr:colOff>
      <xdr:row>62</xdr:row>
      <xdr:rowOff>76200</xdr:rowOff>
    </xdr:from>
    <xdr:to>
      <xdr:col>9</xdr:col>
      <xdr:colOff>19050</xdr:colOff>
      <xdr:row>64</xdr:row>
      <xdr:rowOff>9525</xdr:rowOff>
    </xdr:to>
    <xdr:sp macro="" textlink="">
      <xdr:nvSpPr>
        <xdr:cNvPr id="23" name="Text Box 58">
          <a:extLst>
            <a:ext uri="{FF2B5EF4-FFF2-40B4-BE49-F238E27FC236}">
              <a16:creationId xmlns:a16="http://schemas.microsoft.com/office/drawing/2014/main" id="{E43E121D-D3A9-4FB3-B648-90859C96D127}"/>
            </a:ext>
          </a:extLst>
        </xdr:cNvPr>
        <xdr:cNvSpPr txBox="1">
          <a:spLocks noChangeArrowheads="1"/>
        </xdr:cNvSpPr>
      </xdr:nvSpPr>
      <xdr:spPr bwMode="auto">
        <a:xfrm>
          <a:off x="5876925" y="104584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62</xdr:row>
      <xdr:rowOff>76200</xdr:rowOff>
    </xdr:from>
    <xdr:to>
      <xdr:col>13</xdr:col>
      <xdr:colOff>352425</xdr:colOff>
      <xdr:row>64</xdr:row>
      <xdr:rowOff>9525</xdr:rowOff>
    </xdr:to>
    <xdr:sp macro="" textlink="">
      <xdr:nvSpPr>
        <xdr:cNvPr id="24" name="Text Box 59">
          <a:extLst>
            <a:ext uri="{FF2B5EF4-FFF2-40B4-BE49-F238E27FC236}">
              <a16:creationId xmlns:a16="http://schemas.microsoft.com/office/drawing/2014/main" id="{4B7F30CA-D4D5-454C-97F5-FCF0860BBB56}"/>
            </a:ext>
          </a:extLst>
        </xdr:cNvPr>
        <xdr:cNvSpPr txBox="1">
          <a:spLocks noChangeArrowheads="1"/>
        </xdr:cNvSpPr>
      </xdr:nvSpPr>
      <xdr:spPr bwMode="auto">
        <a:xfrm>
          <a:off x="9258300" y="104584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57150</xdr:colOff>
      <xdr:row>62</xdr:row>
      <xdr:rowOff>66675</xdr:rowOff>
    </xdr:from>
    <xdr:to>
      <xdr:col>10</xdr:col>
      <xdr:colOff>57150</xdr:colOff>
      <xdr:row>73</xdr:row>
      <xdr:rowOff>85725</xdr:rowOff>
    </xdr:to>
    <xdr:sp macro="" textlink="">
      <xdr:nvSpPr>
        <xdr:cNvPr id="25" name="Line 61">
          <a:extLst>
            <a:ext uri="{FF2B5EF4-FFF2-40B4-BE49-F238E27FC236}">
              <a16:creationId xmlns:a16="http://schemas.microsoft.com/office/drawing/2014/main" id="{5E763EA8-CCAD-49CC-8557-C58B490CA1E2}"/>
            </a:ext>
          </a:extLst>
        </xdr:cNvPr>
        <xdr:cNvSpPr>
          <a:spLocks noChangeShapeType="1"/>
        </xdr:cNvSpPr>
      </xdr:nvSpPr>
      <xdr:spPr bwMode="auto">
        <a:xfrm>
          <a:off x="8505825" y="1044892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628650</xdr:colOff>
      <xdr:row>78</xdr:row>
      <xdr:rowOff>114300</xdr:rowOff>
    </xdr:from>
    <xdr:to>
      <xdr:col>10</xdr:col>
      <xdr:colOff>257175</xdr:colOff>
      <xdr:row>93</xdr:row>
      <xdr:rowOff>0</xdr:rowOff>
    </xdr:to>
    <xdr:graphicFrame macro="">
      <xdr:nvGraphicFramePr>
        <xdr:cNvPr id="26" name="Gráfico 72">
          <a:extLst>
            <a:ext uri="{FF2B5EF4-FFF2-40B4-BE49-F238E27FC236}">
              <a16:creationId xmlns:a16="http://schemas.microsoft.com/office/drawing/2014/main" id="{CD680CDE-3B79-47A7-8937-3DAFA71E7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723900</xdr:colOff>
      <xdr:row>80</xdr:row>
      <xdr:rowOff>76200</xdr:rowOff>
    </xdr:from>
    <xdr:to>
      <xdr:col>13</xdr:col>
      <xdr:colOff>266700</xdr:colOff>
      <xdr:row>81</xdr:row>
      <xdr:rowOff>95250</xdr:rowOff>
    </xdr:to>
    <xdr:sp macro="" textlink="">
      <xdr:nvSpPr>
        <xdr:cNvPr id="27" name="Text Box 74">
          <a:extLst>
            <a:ext uri="{FF2B5EF4-FFF2-40B4-BE49-F238E27FC236}">
              <a16:creationId xmlns:a16="http://schemas.microsoft.com/office/drawing/2014/main" id="{0624265C-D9AD-40A4-A322-B8DDE4B227D0}"/>
            </a:ext>
          </a:extLst>
        </xdr:cNvPr>
        <xdr:cNvSpPr txBox="1">
          <a:spLocks noChangeArrowheads="1"/>
        </xdr:cNvSpPr>
      </xdr:nvSpPr>
      <xdr:spPr bwMode="auto">
        <a:xfrm>
          <a:off x="9172575" y="1344930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78</xdr:row>
      <xdr:rowOff>114300</xdr:rowOff>
    </xdr:from>
    <xdr:to>
      <xdr:col>15</xdr:col>
      <xdr:colOff>666750</xdr:colOff>
      <xdr:row>93</xdr:row>
      <xdr:rowOff>9525</xdr:rowOff>
    </xdr:to>
    <xdr:graphicFrame macro="">
      <xdr:nvGraphicFramePr>
        <xdr:cNvPr id="28" name="Gráfico 75">
          <a:extLst>
            <a:ext uri="{FF2B5EF4-FFF2-40B4-BE49-F238E27FC236}">
              <a16:creationId xmlns:a16="http://schemas.microsoft.com/office/drawing/2014/main" id="{6444D15A-97E6-4053-8D6B-E2A4F1033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476250</xdr:colOff>
      <xdr:row>80</xdr:row>
      <xdr:rowOff>76200</xdr:rowOff>
    </xdr:from>
    <xdr:to>
      <xdr:col>9</xdr:col>
      <xdr:colOff>19050</xdr:colOff>
      <xdr:row>82</xdr:row>
      <xdr:rowOff>9525</xdr:rowOff>
    </xdr:to>
    <xdr:sp macro="" textlink="">
      <xdr:nvSpPr>
        <xdr:cNvPr id="29" name="Text Box 76">
          <a:extLst>
            <a:ext uri="{FF2B5EF4-FFF2-40B4-BE49-F238E27FC236}">
              <a16:creationId xmlns:a16="http://schemas.microsoft.com/office/drawing/2014/main" id="{2FEA3012-8E6B-4AE7-8F6B-CB45CA455AA7}"/>
            </a:ext>
          </a:extLst>
        </xdr:cNvPr>
        <xdr:cNvSpPr txBox="1">
          <a:spLocks noChangeArrowheads="1"/>
        </xdr:cNvSpPr>
      </xdr:nvSpPr>
      <xdr:spPr bwMode="auto">
        <a:xfrm>
          <a:off x="5876925" y="134493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80</xdr:row>
      <xdr:rowOff>76200</xdr:rowOff>
    </xdr:from>
    <xdr:to>
      <xdr:col>13</xdr:col>
      <xdr:colOff>352425</xdr:colOff>
      <xdr:row>82</xdr:row>
      <xdr:rowOff>9525</xdr:rowOff>
    </xdr:to>
    <xdr:sp macro="" textlink="">
      <xdr:nvSpPr>
        <xdr:cNvPr id="30" name="Text Box 77">
          <a:extLst>
            <a:ext uri="{FF2B5EF4-FFF2-40B4-BE49-F238E27FC236}">
              <a16:creationId xmlns:a16="http://schemas.microsoft.com/office/drawing/2014/main" id="{CDC658C8-6B22-4845-9942-7B586CAE4B7B}"/>
            </a:ext>
          </a:extLst>
        </xdr:cNvPr>
        <xdr:cNvSpPr txBox="1">
          <a:spLocks noChangeArrowheads="1"/>
        </xdr:cNvSpPr>
      </xdr:nvSpPr>
      <xdr:spPr bwMode="auto">
        <a:xfrm>
          <a:off x="9258300" y="134493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57150</xdr:colOff>
      <xdr:row>80</xdr:row>
      <xdr:rowOff>66675</xdr:rowOff>
    </xdr:from>
    <xdr:to>
      <xdr:col>10</xdr:col>
      <xdr:colOff>57150</xdr:colOff>
      <xdr:row>91</xdr:row>
      <xdr:rowOff>85725</xdr:rowOff>
    </xdr:to>
    <xdr:sp macro="" textlink="">
      <xdr:nvSpPr>
        <xdr:cNvPr id="31" name="Line 79">
          <a:extLst>
            <a:ext uri="{FF2B5EF4-FFF2-40B4-BE49-F238E27FC236}">
              <a16:creationId xmlns:a16="http://schemas.microsoft.com/office/drawing/2014/main" id="{29CAC07C-C0FB-4800-B9B4-887F1528813C}"/>
            </a:ext>
          </a:extLst>
        </xdr:cNvPr>
        <xdr:cNvSpPr>
          <a:spLocks noChangeShapeType="1"/>
        </xdr:cNvSpPr>
      </xdr:nvSpPr>
      <xdr:spPr bwMode="auto">
        <a:xfrm>
          <a:off x="8505825" y="1343977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616744</xdr:colOff>
      <xdr:row>96</xdr:row>
      <xdr:rowOff>114300</xdr:rowOff>
    </xdr:from>
    <xdr:to>
      <xdr:col>10</xdr:col>
      <xdr:colOff>245269</xdr:colOff>
      <xdr:row>111</xdr:row>
      <xdr:rowOff>0</xdr:rowOff>
    </xdr:to>
    <xdr:graphicFrame macro="">
      <xdr:nvGraphicFramePr>
        <xdr:cNvPr id="32" name="Gráfico 81">
          <a:extLst>
            <a:ext uri="{FF2B5EF4-FFF2-40B4-BE49-F238E27FC236}">
              <a16:creationId xmlns:a16="http://schemas.microsoft.com/office/drawing/2014/main" id="{422D5B74-9A04-4328-834E-3F8544F99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723900</xdr:colOff>
      <xdr:row>98</xdr:row>
      <xdr:rowOff>76200</xdr:rowOff>
    </xdr:from>
    <xdr:to>
      <xdr:col>13</xdr:col>
      <xdr:colOff>266700</xdr:colOff>
      <xdr:row>99</xdr:row>
      <xdr:rowOff>95250</xdr:rowOff>
    </xdr:to>
    <xdr:sp macro="" textlink="">
      <xdr:nvSpPr>
        <xdr:cNvPr id="33" name="Text Box 83">
          <a:extLst>
            <a:ext uri="{FF2B5EF4-FFF2-40B4-BE49-F238E27FC236}">
              <a16:creationId xmlns:a16="http://schemas.microsoft.com/office/drawing/2014/main" id="{135C37AF-1795-4393-844D-09118CE2774F}"/>
            </a:ext>
          </a:extLst>
        </xdr:cNvPr>
        <xdr:cNvSpPr txBox="1">
          <a:spLocks noChangeArrowheads="1"/>
        </xdr:cNvSpPr>
      </xdr:nvSpPr>
      <xdr:spPr bwMode="auto">
        <a:xfrm>
          <a:off x="9172575" y="1644015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96</xdr:row>
      <xdr:rowOff>114300</xdr:rowOff>
    </xdr:from>
    <xdr:to>
      <xdr:col>15</xdr:col>
      <xdr:colOff>666750</xdr:colOff>
      <xdr:row>111</xdr:row>
      <xdr:rowOff>9525</xdr:rowOff>
    </xdr:to>
    <xdr:graphicFrame macro="">
      <xdr:nvGraphicFramePr>
        <xdr:cNvPr id="34" name="Gráfico 84">
          <a:extLst>
            <a:ext uri="{FF2B5EF4-FFF2-40B4-BE49-F238E27FC236}">
              <a16:creationId xmlns:a16="http://schemas.microsoft.com/office/drawing/2014/main" id="{E225A3FD-F15F-443B-91AF-F4F26FB5B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476250</xdr:colOff>
      <xdr:row>98</xdr:row>
      <xdr:rowOff>76200</xdr:rowOff>
    </xdr:from>
    <xdr:to>
      <xdr:col>9</xdr:col>
      <xdr:colOff>19050</xdr:colOff>
      <xdr:row>100</xdr:row>
      <xdr:rowOff>9525</xdr:rowOff>
    </xdr:to>
    <xdr:sp macro="" textlink="">
      <xdr:nvSpPr>
        <xdr:cNvPr id="35" name="Text Box 85">
          <a:extLst>
            <a:ext uri="{FF2B5EF4-FFF2-40B4-BE49-F238E27FC236}">
              <a16:creationId xmlns:a16="http://schemas.microsoft.com/office/drawing/2014/main" id="{8B9C91F5-9C25-4A2A-9A77-486CC272EDE4}"/>
            </a:ext>
          </a:extLst>
        </xdr:cNvPr>
        <xdr:cNvSpPr txBox="1">
          <a:spLocks noChangeArrowheads="1"/>
        </xdr:cNvSpPr>
      </xdr:nvSpPr>
      <xdr:spPr bwMode="auto">
        <a:xfrm>
          <a:off x="5876925" y="164401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98</xdr:row>
      <xdr:rowOff>76200</xdr:rowOff>
    </xdr:from>
    <xdr:to>
      <xdr:col>13</xdr:col>
      <xdr:colOff>352425</xdr:colOff>
      <xdr:row>100</xdr:row>
      <xdr:rowOff>9525</xdr:rowOff>
    </xdr:to>
    <xdr:sp macro="" textlink="">
      <xdr:nvSpPr>
        <xdr:cNvPr id="36" name="Text Box 86">
          <a:extLst>
            <a:ext uri="{FF2B5EF4-FFF2-40B4-BE49-F238E27FC236}">
              <a16:creationId xmlns:a16="http://schemas.microsoft.com/office/drawing/2014/main" id="{9E65BF9F-4BE1-43AE-A112-70558DAE2963}"/>
            </a:ext>
          </a:extLst>
        </xdr:cNvPr>
        <xdr:cNvSpPr txBox="1">
          <a:spLocks noChangeArrowheads="1"/>
        </xdr:cNvSpPr>
      </xdr:nvSpPr>
      <xdr:spPr bwMode="auto">
        <a:xfrm>
          <a:off x="9258300" y="164401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57150</xdr:colOff>
      <xdr:row>98</xdr:row>
      <xdr:rowOff>66675</xdr:rowOff>
    </xdr:from>
    <xdr:to>
      <xdr:col>10</xdr:col>
      <xdr:colOff>57150</xdr:colOff>
      <xdr:row>109</xdr:row>
      <xdr:rowOff>85725</xdr:rowOff>
    </xdr:to>
    <xdr:sp macro="" textlink="">
      <xdr:nvSpPr>
        <xdr:cNvPr id="37" name="Line 88">
          <a:extLst>
            <a:ext uri="{FF2B5EF4-FFF2-40B4-BE49-F238E27FC236}">
              <a16:creationId xmlns:a16="http://schemas.microsoft.com/office/drawing/2014/main" id="{B32F0DE1-CA67-49F4-AE3D-FE8903B7A328}"/>
            </a:ext>
          </a:extLst>
        </xdr:cNvPr>
        <xdr:cNvSpPr>
          <a:spLocks noChangeShapeType="1"/>
        </xdr:cNvSpPr>
      </xdr:nvSpPr>
      <xdr:spPr bwMode="auto">
        <a:xfrm>
          <a:off x="8505825" y="1643062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642938</xdr:colOff>
      <xdr:row>114</xdr:row>
      <xdr:rowOff>114300</xdr:rowOff>
    </xdr:from>
    <xdr:to>
      <xdr:col>10</xdr:col>
      <xdr:colOff>340518</xdr:colOff>
      <xdr:row>129</xdr:row>
      <xdr:rowOff>0</xdr:rowOff>
    </xdr:to>
    <xdr:graphicFrame macro="">
      <xdr:nvGraphicFramePr>
        <xdr:cNvPr id="38" name="Gráfico 90">
          <a:extLst>
            <a:ext uri="{FF2B5EF4-FFF2-40B4-BE49-F238E27FC236}">
              <a16:creationId xmlns:a16="http://schemas.microsoft.com/office/drawing/2014/main" id="{450DC901-E15C-40AD-BA35-5F8E68635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723900</xdr:colOff>
      <xdr:row>116</xdr:row>
      <xdr:rowOff>76200</xdr:rowOff>
    </xdr:from>
    <xdr:to>
      <xdr:col>13</xdr:col>
      <xdr:colOff>266700</xdr:colOff>
      <xdr:row>117</xdr:row>
      <xdr:rowOff>95250</xdr:rowOff>
    </xdr:to>
    <xdr:sp macro="" textlink="">
      <xdr:nvSpPr>
        <xdr:cNvPr id="39" name="Text Box 92">
          <a:extLst>
            <a:ext uri="{FF2B5EF4-FFF2-40B4-BE49-F238E27FC236}">
              <a16:creationId xmlns:a16="http://schemas.microsoft.com/office/drawing/2014/main" id="{931324FD-C498-4D4C-8EFE-FCE5FA49582E}"/>
            </a:ext>
          </a:extLst>
        </xdr:cNvPr>
        <xdr:cNvSpPr txBox="1">
          <a:spLocks noChangeArrowheads="1"/>
        </xdr:cNvSpPr>
      </xdr:nvSpPr>
      <xdr:spPr bwMode="auto">
        <a:xfrm>
          <a:off x="9172575" y="1943100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114</xdr:row>
      <xdr:rowOff>114300</xdr:rowOff>
    </xdr:from>
    <xdr:to>
      <xdr:col>15</xdr:col>
      <xdr:colOff>666750</xdr:colOff>
      <xdr:row>129</xdr:row>
      <xdr:rowOff>9525</xdr:rowOff>
    </xdr:to>
    <xdr:graphicFrame macro="">
      <xdr:nvGraphicFramePr>
        <xdr:cNvPr id="40" name="Gráfico 93">
          <a:extLst>
            <a:ext uri="{FF2B5EF4-FFF2-40B4-BE49-F238E27FC236}">
              <a16:creationId xmlns:a16="http://schemas.microsoft.com/office/drawing/2014/main" id="{18E138F4-D7C6-444A-8B7C-ABA028C88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476250</xdr:colOff>
      <xdr:row>116</xdr:row>
      <xdr:rowOff>76200</xdr:rowOff>
    </xdr:from>
    <xdr:to>
      <xdr:col>9</xdr:col>
      <xdr:colOff>19050</xdr:colOff>
      <xdr:row>118</xdr:row>
      <xdr:rowOff>9525</xdr:rowOff>
    </xdr:to>
    <xdr:sp macro="" textlink="">
      <xdr:nvSpPr>
        <xdr:cNvPr id="41" name="Text Box 94">
          <a:extLst>
            <a:ext uri="{FF2B5EF4-FFF2-40B4-BE49-F238E27FC236}">
              <a16:creationId xmlns:a16="http://schemas.microsoft.com/office/drawing/2014/main" id="{2930BC69-1D23-45FA-98C6-EA9D1606F139}"/>
            </a:ext>
          </a:extLst>
        </xdr:cNvPr>
        <xdr:cNvSpPr txBox="1">
          <a:spLocks noChangeArrowheads="1"/>
        </xdr:cNvSpPr>
      </xdr:nvSpPr>
      <xdr:spPr bwMode="auto">
        <a:xfrm>
          <a:off x="5876925" y="194310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116</xdr:row>
      <xdr:rowOff>76200</xdr:rowOff>
    </xdr:from>
    <xdr:to>
      <xdr:col>13</xdr:col>
      <xdr:colOff>352425</xdr:colOff>
      <xdr:row>118</xdr:row>
      <xdr:rowOff>9525</xdr:rowOff>
    </xdr:to>
    <xdr:sp macro="" textlink="">
      <xdr:nvSpPr>
        <xdr:cNvPr id="42" name="Text Box 95">
          <a:extLst>
            <a:ext uri="{FF2B5EF4-FFF2-40B4-BE49-F238E27FC236}">
              <a16:creationId xmlns:a16="http://schemas.microsoft.com/office/drawing/2014/main" id="{6838E5F2-0CCE-4C74-A076-AC265B8B78C0}"/>
            </a:ext>
          </a:extLst>
        </xdr:cNvPr>
        <xdr:cNvSpPr txBox="1">
          <a:spLocks noChangeArrowheads="1"/>
        </xdr:cNvSpPr>
      </xdr:nvSpPr>
      <xdr:spPr bwMode="auto">
        <a:xfrm>
          <a:off x="9258300" y="194310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57150</xdr:colOff>
      <xdr:row>116</xdr:row>
      <xdr:rowOff>66675</xdr:rowOff>
    </xdr:from>
    <xdr:to>
      <xdr:col>10</xdr:col>
      <xdr:colOff>57150</xdr:colOff>
      <xdr:row>127</xdr:row>
      <xdr:rowOff>85725</xdr:rowOff>
    </xdr:to>
    <xdr:sp macro="" textlink="">
      <xdr:nvSpPr>
        <xdr:cNvPr id="43" name="Line 97">
          <a:extLst>
            <a:ext uri="{FF2B5EF4-FFF2-40B4-BE49-F238E27FC236}">
              <a16:creationId xmlns:a16="http://schemas.microsoft.com/office/drawing/2014/main" id="{0D20B852-349E-498D-BCAF-AC3FE5C7FF48}"/>
            </a:ext>
          </a:extLst>
        </xdr:cNvPr>
        <xdr:cNvSpPr>
          <a:spLocks noChangeShapeType="1"/>
        </xdr:cNvSpPr>
      </xdr:nvSpPr>
      <xdr:spPr bwMode="auto">
        <a:xfrm>
          <a:off x="8505825" y="1942147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690561</xdr:colOff>
      <xdr:row>132</xdr:row>
      <xdr:rowOff>114300</xdr:rowOff>
    </xdr:from>
    <xdr:to>
      <xdr:col>10</xdr:col>
      <xdr:colOff>519108</xdr:colOff>
      <xdr:row>147</xdr:row>
      <xdr:rowOff>0</xdr:rowOff>
    </xdr:to>
    <xdr:graphicFrame macro="">
      <xdr:nvGraphicFramePr>
        <xdr:cNvPr id="44" name="Gráfico 99">
          <a:extLst>
            <a:ext uri="{FF2B5EF4-FFF2-40B4-BE49-F238E27FC236}">
              <a16:creationId xmlns:a16="http://schemas.microsoft.com/office/drawing/2014/main" id="{79F7391E-BE53-4688-9C41-6678E762B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</xdr:col>
      <xdr:colOff>723900</xdr:colOff>
      <xdr:row>134</xdr:row>
      <xdr:rowOff>76200</xdr:rowOff>
    </xdr:from>
    <xdr:to>
      <xdr:col>13</xdr:col>
      <xdr:colOff>266700</xdr:colOff>
      <xdr:row>135</xdr:row>
      <xdr:rowOff>95250</xdr:rowOff>
    </xdr:to>
    <xdr:sp macro="" textlink="">
      <xdr:nvSpPr>
        <xdr:cNvPr id="45" name="Text Box 101">
          <a:extLst>
            <a:ext uri="{FF2B5EF4-FFF2-40B4-BE49-F238E27FC236}">
              <a16:creationId xmlns:a16="http://schemas.microsoft.com/office/drawing/2014/main" id="{EEE3DBEE-D506-454B-A81D-8AA37F64C677}"/>
            </a:ext>
          </a:extLst>
        </xdr:cNvPr>
        <xdr:cNvSpPr txBox="1">
          <a:spLocks noChangeArrowheads="1"/>
        </xdr:cNvSpPr>
      </xdr:nvSpPr>
      <xdr:spPr bwMode="auto">
        <a:xfrm>
          <a:off x="9172575" y="2242185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132</xdr:row>
      <xdr:rowOff>114300</xdr:rowOff>
    </xdr:from>
    <xdr:to>
      <xdr:col>15</xdr:col>
      <xdr:colOff>666750</xdr:colOff>
      <xdr:row>147</xdr:row>
      <xdr:rowOff>9525</xdr:rowOff>
    </xdr:to>
    <xdr:graphicFrame macro="">
      <xdr:nvGraphicFramePr>
        <xdr:cNvPr id="46" name="Gráfico 102">
          <a:extLst>
            <a:ext uri="{FF2B5EF4-FFF2-40B4-BE49-F238E27FC236}">
              <a16:creationId xmlns:a16="http://schemas.microsoft.com/office/drawing/2014/main" id="{FA98C56B-CE46-485A-A198-363FE9025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476250</xdr:colOff>
      <xdr:row>134</xdr:row>
      <xdr:rowOff>76200</xdr:rowOff>
    </xdr:from>
    <xdr:to>
      <xdr:col>9</xdr:col>
      <xdr:colOff>19050</xdr:colOff>
      <xdr:row>136</xdr:row>
      <xdr:rowOff>9525</xdr:rowOff>
    </xdr:to>
    <xdr:sp macro="" textlink="">
      <xdr:nvSpPr>
        <xdr:cNvPr id="47" name="Text Box 103">
          <a:extLst>
            <a:ext uri="{FF2B5EF4-FFF2-40B4-BE49-F238E27FC236}">
              <a16:creationId xmlns:a16="http://schemas.microsoft.com/office/drawing/2014/main" id="{0601FD27-81CA-4E30-9389-9FD61A7F5F1F}"/>
            </a:ext>
          </a:extLst>
        </xdr:cNvPr>
        <xdr:cNvSpPr txBox="1">
          <a:spLocks noChangeArrowheads="1"/>
        </xdr:cNvSpPr>
      </xdr:nvSpPr>
      <xdr:spPr bwMode="auto">
        <a:xfrm>
          <a:off x="5876925" y="224218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134</xdr:row>
      <xdr:rowOff>76200</xdr:rowOff>
    </xdr:from>
    <xdr:to>
      <xdr:col>13</xdr:col>
      <xdr:colOff>352425</xdr:colOff>
      <xdr:row>136</xdr:row>
      <xdr:rowOff>9525</xdr:rowOff>
    </xdr:to>
    <xdr:sp macro="" textlink="">
      <xdr:nvSpPr>
        <xdr:cNvPr id="48" name="Text Box 104">
          <a:extLst>
            <a:ext uri="{FF2B5EF4-FFF2-40B4-BE49-F238E27FC236}">
              <a16:creationId xmlns:a16="http://schemas.microsoft.com/office/drawing/2014/main" id="{2C6C7041-8FD7-4359-9212-068D8200D10E}"/>
            </a:ext>
          </a:extLst>
        </xdr:cNvPr>
        <xdr:cNvSpPr txBox="1">
          <a:spLocks noChangeArrowheads="1"/>
        </xdr:cNvSpPr>
      </xdr:nvSpPr>
      <xdr:spPr bwMode="auto">
        <a:xfrm>
          <a:off x="9258300" y="224218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57150</xdr:colOff>
      <xdr:row>134</xdr:row>
      <xdr:rowOff>66675</xdr:rowOff>
    </xdr:from>
    <xdr:to>
      <xdr:col>10</xdr:col>
      <xdr:colOff>57150</xdr:colOff>
      <xdr:row>145</xdr:row>
      <xdr:rowOff>85725</xdr:rowOff>
    </xdr:to>
    <xdr:sp macro="" textlink="">
      <xdr:nvSpPr>
        <xdr:cNvPr id="49" name="Line 106">
          <a:extLst>
            <a:ext uri="{FF2B5EF4-FFF2-40B4-BE49-F238E27FC236}">
              <a16:creationId xmlns:a16="http://schemas.microsoft.com/office/drawing/2014/main" id="{328EA1D1-AFE4-455B-B587-3EA8068C22C6}"/>
            </a:ext>
          </a:extLst>
        </xdr:cNvPr>
        <xdr:cNvSpPr>
          <a:spLocks noChangeShapeType="1"/>
        </xdr:cNvSpPr>
      </xdr:nvSpPr>
      <xdr:spPr bwMode="auto">
        <a:xfrm>
          <a:off x="8505825" y="2241232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678656</xdr:colOff>
      <xdr:row>150</xdr:row>
      <xdr:rowOff>114300</xdr:rowOff>
    </xdr:from>
    <xdr:to>
      <xdr:col>10</xdr:col>
      <xdr:colOff>519111</xdr:colOff>
      <xdr:row>165</xdr:row>
      <xdr:rowOff>0</xdr:rowOff>
    </xdr:to>
    <xdr:graphicFrame macro="">
      <xdr:nvGraphicFramePr>
        <xdr:cNvPr id="50" name="Gráfico 108">
          <a:extLst>
            <a:ext uri="{FF2B5EF4-FFF2-40B4-BE49-F238E27FC236}">
              <a16:creationId xmlns:a16="http://schemas.microsoft.com/office/drawing/2014/main" id="{7BE8EDB9-6D3E-425E-A248-D4F98D679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723900</xdr:colOff>
      <xdr:row>152</xdr:row>
      <xdr:rowOff>76200</xdr:rowOff>
    </xdr:from>
    <xdr:to>
      <xdr:col>13</xdr:col>
      <xdr:colOff>266700</xdr:colOff>
      <xdr:row>153</xdr:row>
      <xdr:rowOff>95250</xdr:rowOff>
    </xdr:to>
    <xdr:sp macro="" textlink="">
      <xdr:nvSpPr>
        <xdr:cNvPr id="51" name="Text Box 110">
          <a:extLst>
            <a:ext uri="{FF2B5EF4-FFF2-40B4-BE49-F238E27FC236}">
              <a16:creationId xmlns:a16="http://schemas.microsoft.com/office/drawing/2014/main" id="{3BE31195-83A6-4DDC-9E2F-B9A40C37819D}"/>
            </a:ext>
          </a:extLst>
        </xdr:cNvPr>
        <xdr:cNvSpPr txBox="1">
          <a:spLocks noChangeArrowheads="1"/>
        </xdr:cNvSpPr>
      </xdr:nvSpPr>
      <xdr:spPr bwMode="auto">
        <a:xfrm>
          <a:off x="9172575" y="2541270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150</xdr:row>
      <xdr:rowOff>114300</xdr:rowOff>
    </xdr:from>
    <xdr:to>
      <xdr:col>15</xdr:col>
      <xdr:colOff>666750</xdr:colOff>
      <xdr:row>165</xdr:row>
      <xdr:rowOff>9525</xdr:rowOff>
    </xdr:to>
    <xdr:graphicFrame macro="">
      <xdr:nvGraphicFramePr>
        <xdr:cNvPr id="52" name="Gráfico 111">
          <a:extLst>
            <a:ext uri="{FF2B5EF4-FFF2-40B4-BE49-F238E27FC236}">
              <a16:creationId xmlns:a16="http://schemas.microsoft.com/office/drawing/2014/main" id="{4232F84F-4D2C-4B32-9237-80144EE5B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476250</xdr:colOff>
      <xdr:row>152</xdr:row>
      <xdr:rowOff>76200</xdr:rowOff>
    </xdr:from>
    <xdr:to>
      <xdr:col>9</xdr:col>
      <xdr:colOff>19050</xdr:colOff>
      <xdr:row>154</xdr:row>
      <xdr:rowOff>9525</xdr:rowOff>
    </xdr:to>
    <xdr:sp macro="" textlink="">
      <xdr:nvSpPr>
        <xdr:cNvPr id="53" name="Text Box 112">
          <a:extLst>
            <a:ext uri="{FF2B5EF4-FFF2-40B4-BE49-F238E27FC236}">
              <a16:creationId xmlns:a16="http://schemas.microsoft.com/office/drawing/2014/main" id="{925F0EC3-A26C-410A-B477-DEBBB30D1225}"/>
            </a:ext>
          </a:extLst>
        </xdr:cNvPr>
        <xdr:cNvSpPr txBox="1">
          <a:spLocks noChangeArrowheads="1"/>
        </xdr:cNvSpPr>
      </xdr:nvSpPr>
      <xdr:spPr bwMode="auto">
        <a:xfrm>
          <a:off x="5876925" y="254127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152</xdr:row>
      <xdr:rowOff>76200</xdr:rowOff>
    </xdr:from>
    <xdr:to>
      <xdr:col>13</xdr:col>
      <xdr:colOff>352425</xdr:colOff>
      <xdr:row>154</xdr:row>
      <xdr:rowOff>9525</xdr:rowOff>
    </xdr:to>
    <xdr:sp macro="" textlink="">
      <xdr:nvSpPr>
        <xdr:cNvPr id="54" name="Text Box 113">
          <a:extLst>
            <a:ext uri="{FF2B5EF4-FFF2-40B4-BE49-F238E27FC236}">
              <a16:creationId xmlns:a16="http://schemas.microsoft.com/office/drawing/2014/main" id="{643DDBDB-DFFE-4552-AFD6-5E3D7B384E86}"/>
            </a:ext>
          </a:extLst>
        </xdr:cNvPr>
        <xdr:cNvSpPr txBox="1">
          <a:spLocks noChangeArrowheads="1"/>
        </xdr:cNvSpPr>
      </xdr:nvSpPr>
      <xdr:spPr bwMode="auto">
        <a:xfrm>
          <a:off x="9258300" y="254127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57150</xdr:colOff>
      <xdr:row>152</xdr:row>
      <xdr:rowOff>66675</xdr:rowOff>
    </xdr:from>
    <xdr:to>
      <xdr:col>10</xdr:col>
      <xdr:colOff>57150</xdr:colOff>
      <xdr:row>163</xdr:row>
      <xdr:rowOff>85725</xdr:rowOff>
    </xdr:to>
    <xdr:sp macro="" textlink="">
      <xdr:nvSpPr>
        <xdr:cNvPr id="55" name="Line 115">
          <a:extLst>
            <a:ext uri="{FF2B5EF4-FFF2-40B4-BE49-F238E27FC236}">
              <a16:creationId xmlns:a16="http://schemas.microsoft.com/office/drawing/2014/main" id="{CFCF93D1-1AB8-4DE7-A90A-BFC35A46EAC5}"/>
            </a:ext>
          </a:extLst>
        </xdr:cNvPr>
        <xdr:cNvSpPr>
          <a:spLocks noChangeShapeType="1"/>
        </xdr:cNvSpPr>
      </xdr:nvSpPr>
      <xdr:spPr bwMode="auto">
        <a:xfrm>
          <a:off x="8505825" y="2540317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702469</xdr:colOff>
      <xdr:row>168</xdr:row>
      <xdr:rowOff>114300</xdr:rowOff>
    </xdr:from>
    <xdr:to>
      <xdr:col>10</xdr:col>
      <xdr:colOff>495297</xdr:colOff>
      <xdr:row>183</xdr:row>
      <xdr:rowOff>0</xdr:rowOff>
    </xdr:to>
    <xdr:graphicFrame macro="">
      <xdr:nvGraphicFramePr>
        <xdr:cNvPr id="56" name="Gráfico 117">
          <a:extLst>
            <a:ext uri="{FF2B5EF4-FFF2-40B4-BE49-F238E27FC236}">
              <a16:creationId xmlns:a16="http://schemas.microsoft.com/office/drawing/2014/main" id="{187689EA-39FF-4866-AEBF-59278F459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</xdr:col>
      <xdr:colOff>723900</xdr:colOff>
      <xdr:row>170</xdr:row>
      <xdr:rowOff>76200</xdr:rowOff>
    </xdr:from>
    <xdr:to>
      <xdr:col>13</xdr:col>
      <xdr:colOff>266700</xdr:colOff>
      <xdr:row>171</xdr:row>
      <xdr:rowOff>95250</xdr:rowOff>
    </xdr:to>
    <xdr:sp macro="" textlink="">
      <xdr:nvSpPr>
        <xdr:cNvPr id="57" name="Text Box 119">
          <a:extLst>
            <a:ext uri="{FF2B5EF4-FFF2-40B4-BE49-F238E27FC236}">
              <a16:creationId xmlns:a16="http://schemas.microsoft.com/office/drawing/2014/main" id="{F4D569DA-60C2-4D4B-846D-0BE60180F142}"/>
            </a:ext>
          </a:extLst>
        </xdr:cNvPr>
        <xdr:cNvSpPr txBox="1">
          <a:spLocks noChangeArrowheads="1"/>
        </xdr:cNvSpPr>
      </xdr:nvSpPr>
      <xdr:spPr bwMode="auto">
        <a:xfrm>
          <a:off x="9172575" y="2840355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168</xdr:row>
      <xdr:rowOff>114300</xdr:rowOff>
    </xdr:from>
    <xdr:to>
      <xdr:col>15</xdr:col>
      <xdr:colOff>666750</xdr:colOff>
      <xdr:row>183</xdr:row>
      <xdr:rowOff>9525</xdr:rowOff>
    </xdr:to>
    <xdr:graphicFrame macro="">
      <xdr:nvGraphicFramePr>
        <xdr:cNvPr id="58" name="Gráfico 120">
          <a:extLst>
            <a:ext uri="{FF2B5EF4-FFF2-40B4-BE49-F238E27FC236}">
              <a16:creationId xmlns:a16="http://schemas.microsoft.com/office/drawing/2014/main" id="{FEF4B74D-9F82-4898-A4D2-D118EC400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476250</xdr:colOff>
      <xdr:row>170</xdr:row>
      <xdr:rowOff>76200</xdr:rowOff>
    </xdr:from>
    <xdr:to>
      <xdr:col>9</xdr:col>
      <xdr:colOff>19050</xdr:colOff>
      <xdr:row>172</xdr:row>
      <xdr:rowOff>9525</xdr:rowOff>
    </xdr:to>
    <xdr:sp macro="" textlink="">
      <xdr:nvSpPr>
        <xdr:cNvPr id="59" name="Text Box 121">
          <a:extLst>
            <a:ext uri="{FF2B5EF4-FFF2-40B4-BE49-F238E27FC236}">
              <a16:creationId xmlns:a16="http://schemas.microsoft.com/office/drawing/2014/main" id="{D75919E6-9306-4D6B-9BDE-79587596C59F}"/>
            </a:ext>
          </a:extLst>
        </xdr:cNvPr>
        <xdr:cNvSpPr txBox="1">
          <a:spLocks noChangeArrowheads="1"/>
        </xdr:cNvSpPr>
      </xdr:nvSpPr>
      <xdr:spPr bwMode="auto">
        <a:xfrm>
          <a:off x="5876925" y="284035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170</xdr:row>
      <xdr:rowOff>76200</xdr:rowOff>
    </xdr:from>
    <xdr:to>
      <xdr:col>13</xdr:col>
      <xdr:colOff>352425</xdr:colOff>
      <xdr:row>172</xdr:row>
      <xdr:rowOff>9525</xdr:rowOff>
    </xdr:to>
    <xdr:sp macro="" textlink="">
      <xdr:nvSpPr>
        <xdr:cNvPr id="60" name="Text Box 122">
          <a:extLst>
            <a:ext uri="{FF2B5EF4-FFF2-40B4-BE49-F238E27FC236}">
              <a16:creationId xmlns:a16="http://schemas.microsoft.com/office/drawing/2014/main" id="{B7C5C3EA-068F-4C73-9FF3-6BAE8395C8ED}"/>
            </a:ext>
          </a:extLst>
        </xdr:cNvPr>
        <xdr:cNvSpPr txBox="1">
          <a:spLocks noChangeArrowheads="1"/>
        </xdr:cNvSpPr>
      </xdr:nvSpPr>
      <xdr:spPr bwMode="auto">
        <a:xfrm>
          <a:off x="9258300" y="284035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57150</xdr:colOff>
      <xdr:row>170</xdr:row>
      <xdr:rowOff>66675</xdr:rowOff>
    </xdr:from>
    <xdr:to>
      <xdr:col>10</xdr:col>
      <xdr:colOff>57150</xdr:colOff>
      <xdr:row>181</xdr:row>
      <xdr:rowOff>85725</xdr:rowOff>
    </xdr:to>
    <xdr:sp macro="" textlink="">
      <xdr:nvSpPr>
        <xdr:cNvPr id="61" name="Line 124">
          <a:extLst>
            <a:ext uri="{FF2B5EF4-FFF2-40B4-BE49-F238E27FC236}">
              <a16:creationId xmlns:a16="http://schemas.microsoft.com/office/drawing/2014/main" id="{DB0A215E-B68D-4B51-AA2B-ADF208E6E45F}"/>
            </a:ext>
          </a:extLst>
        </xdr:cNvPr>
        <xdr:cNvSpPr>
          <a:spLocks noChangeShapeType="1"/>
        </xdr:cNvSpPr>
      </xdr:nvSpPr>
      <xdr:spPr bwMode="auto">
        <a:xfrm>
          <a:off x="8505825" y="2839402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726282</xdr:colOff>
      <xdr:row>186</xdr:row>
      <xdr:rowOff>114300</xdr:rowOff>
    </xdr:from>
    <xdr:to>
      <xdr:col>10</xdr:col>
      <xdr:colOff>495298</xdr:colOff>
      <xdr:row>201</xdr:row>
      <xdr:rowOff>0</xdr:rowOff>
    </xdr:to>
    <xdr:graphicFrame macro="">
      <xdr:nvGraphicFramePr>
        <xdr:cNvPr id="62" name="Gráfico 126">
          <a:extLst>
            <a:ext uri="{FF2B5EF4-FFF2-40B4-BE49-F238E27FC236}">
              <a16:creationId xmlns:a16="http://schemas.microsoft.com/office/drawing/2014/main" id="{723919ED-F6A0-4E72-A136-ED00A11DE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</xdr:col>
      <xdr:colOff>723900</xdr:colOff>
      <xdr:row>188</xdr:row>
      <xdr:rowOff>76200</xdr:rowOff>
    </xdr:from>
    <xdr:to>
      <xdr:col>13</xdr:col>
      <xdr:colOff>266700</xdr:colOff>
      <xdr:row>189</xdr:row>
      <xdr:rowOff>95250</xdr:rowOff>
    </xdr:to>
    <xdr:sp macro="" textlink="">
      <xdr:nvSpPr>
        <xdr:cNvPr id="63" name="Text Box 128">
          <a:extLst>
            <a:ext uri="{FF2B5EF4-FFF2-40B4-BE49-F238E27FC236}">
              <a16:creationId xmlns:a16="http://schemas.microsoft.com/office/drawing/2014/main" id="{E15EA53D-97EA-4D5A-8D2F-F1589E9A81CF}"/>
            </a:ext>
          </a:extLst>
        </xdr:cNvPr>
        <xdr:cNvSpPr txBox="1">
          <a:spLocks noChangeArrowheads="1"/>
        </xdr:cNvSpPr>
      </xdr:nvSpPr>
      <xdr:spPr bwMode="auto">
        <a:xfrm>
          <a:off x="9172575" y="3139440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186</xdr:row>
      <xdr:rowOff>114300</xdr:rowOff>
    </xdr:from>
    <xdr:to>
      <xdr:col>15</xdr:col>
      <xdr:colOff>666750</xdr:colOff>
      <xdr:row>201</xdr:row>
      <xdr:rowOff>9525</xdr:rowOff>
    </xdr:to>
    <xdr:graphicFrame macro="">
      <xdr:nvGraphicFramePr>
        <xdr:cNvPr id="64" name="Gráfico 129">
          <a:extLst>
            <a:ext uri="{FF2B5EF4-FFF2-40B4-BE49-F238E27FC236}">
              <a16:creationId xmlns:a16="http://schemas.microsoft.com/office/drawing/2014/main" id="{70ABE5D9-7D64-4990-8E3E-26904A8FF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476250</xdr:colOff>
      <xdr:row>188</xdr:row>
      <xdr:rowOff>76200</xdr:rowOff>
    </xdr:from>
    <xdr:to>
      <xdr:col>9</xdr:col>
      <xdr:colOff>19050</xdr:colOff>
      <xdr:row>190</xdr:row>
      <xdr:rowOff>9525</xdr:rowOff>
    </xdr:to>
    <xdr:sp macro="" textlink="">
      <xdr:nvSpPr>
        <xdr:cNvPr id="65" name="Text Box 130">
          <a:extLst>
            <a:ext uri="{FF2B5EF4-FFF2-40B4-BE49-F238E27FC236}">
              <a16:creationId xmlns:a16="http://schemas.microsoft.com/office/drawing/2014/main" id="{1D561232-7C86-4B0E-9932-58C9A13BFF4C}"/>
            </a:ext>
          </a:extLst>
        </xdr:cNvPr>
        <xdr:cNvSpPr txBox="1">
          <a:spLocks noChangeArrowheads="1"/>
        </xdr:cNvSpPr>
      </xdr:nvSpPr>
      <xdr:spPr bwMode="auto">
        <a:xfrm>
          <a:off x="5876925" y="313944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188</xdr:row>
      <xdr:rowOff>76200</xdr:rowOff>
    </xdr:from>
    <xdr:to>
      <xdr:col>13</xdr:col>
      <xdr:colOff>352425</xdr:colOff>
      <xdr:row>190</xdr:row>
      <xdr:rowOff>9525</xdr:rowOff>
    </xdr:to>
    <xdr:sp macro="" textlink="">
      <xdr:nvSpPr>
        <xdr:cNvPr id="66" name="Text Box 131">
          <a:extLst>
            <a:ext uri="{FF2B5EF4-FFF2-40B4-BE49-F238E27FC236}">
              <a16:creationId xmlns:a16="http://schemas.microsoft.com/office/drawing/2014/main" id="{671D67BC-DBF7-482A-BA87-45601C982A2E}"/>
            </a:ext>
          </a:extLst>
        </xdr:cNvPr>
        <xdr:cNvSpPr txBox="1">
          <a:spLocks noChangeArrowheads="1"/>
        </xdr:cNvSpPr>
      </xdr:nvSpPr>
      <xdr:spPr bwMode="auto">
        <a:xfrm>
          <a:off x="9258300" y="3139440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57150</xdr:colOff>
      <xdr:row>188</xdr:row>
      <xdr:rowOff>66675</xdr:rowOff>
    </xdr:from>
    <xdr:to>
      <xdr:col>10</xdr:col>
      <xdr:colOff>57150</xdr:colOff>
      <xdr:row>199</xdr:row>
      <xdr:rowOff>85725</xdr:rowOff>
    </xdr:to>
    <xdr:sp macro="" textlink="">
      <xdr:nvSpPr>
        <xdr:cNvPr id="67" name="Line 133">
          <a:extLst>
            <a:ext uri="{FF2B5EF4-FFF2-40B4-BE49-F238E27FC236}">
              <a16:creationId xmlns:a16="http://schemas.microsoft.com/office/drawing/2014/main" id="{72192868-F158-4ED5-8ADF-840DAB8C1C33}"/>
            </a:ext>
          </a:extLst>
        </xdr:cNvPr>
        <xdr:cNvSpPr>
          <a:spLocks noChangeShapeType="1"/>
        </xdr:cNvSpPr>
      </xdr:nvSpPr>
      <xdr:spPr bwMode="auto">
        <a:xfrm>
          <a:off x="8505825" y="3138487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726282</xdr:colOff>
      <xdr:row>204</xdr:row>
      <xdr:rowOff>114300</xdr:rowOff>
    </xdr:from>
    <xdr:to>
      <xdr:col>10</xdr:col>
      <xdr:colOff>507206</xdr:colOff>
      <xdr:row>219</xdr:row>
      <xdr:rowOff>0</xdr:rowOff>
    </xdr:to>
    <xdr:graphicFrame macro="">
      <xdr:nvGraphicFramePr>
        <xdr:cNvPr id="68" name="Gráfico 135">
          <a:extLst>
            <a:ext uri="{FF2B5EF4-FFF2-40B4-BE49-F238E27FC236}">
              <a16:creationId xmlns:a16="http://schemas.microsoft.com/office/drawing/2014/main" id="{6E09CD42-B438-445F-B196-3CA4D0813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10</xdr:col>
      <xdr:colOff>723900</xdr:colOff>
      <xdr:row>206</xdr:row>
      <xdr:rowOff>76200</xdr:rowOff>
    </xdr:from>
    <xdr:to>
      <xdr:col>13</xdr:col>
      <xdr:colOff>266700</xdr:colOff>
      <xdr:row>207</xdr:row>
      <xdr:rowOff>95250</xdr:rowOff>
    </xdr:to>
    <xdr:sp macro="" textlink="">
      <xdr:nvSpPr>
        <xdr:cNvPr id="69" name="Text Box 137">
          <a:extLst>
            <a:ext uri="{FF2B5EF4-FFF2-40B4-BE49-F238E27FC236}">
              <a16:creationId xmlns:a16="http://schemas.microsoft.com/office/drawing/2014/main" id="{B3B04732-DEF2-418A-B7B9-380F4D251B04}"/>
            </a:ext>
          </a:extLst>
        </xdr:cNvPr>
        <xdr:cNvSpPr txBox="1">
          <a:spLocks noChangeArrowheads="1"/>
        </xdr:cNvSpPr>
      </xdr:nvSpPr>
      <xdr:spPr bwMode="auto">
        <a:xfrm>
          <a:off x="9172575" y="34385250"/>
          <a:ext cx="1828800" cy="1809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ES" sz="8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266700</xdr:colOff>
      <xdr:row>204</xdr:row>
      <xdr:rowOff>114300</xdr:rowOff>
    </xdr:from>
    <xdr:to>
      <xdr:col>15</xdr:col>
      <xdr:colOff>666750</xdr:colOff>
      <xdr:row>219</xdr:row>
      <xdr:rowOff>0</xdr:rowOff>
    </xdr:to>
    <xdr:graphicFrame macro="">
      <xdr:nvGraphicFramePr>
        <xdr:cNvPr id="70" name="Gráfico 138">
          <a:extLst>
            <a:ext uri="{FF2B5EF4-FFF2-40B4-BE49-F238E27FC236}">
              <a16:creationId xmlns:a16="http://schemas.microsoft.com/office/drawing/2014/main" id="{BAC346F3-8132-4F0A-AD23-5D05D7B09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476250</xdr:colOff>
      <xdr:row>206</xdr:row>
      <xdr:rowOff>76200</xdr:rowOff>
    </xdr:from>
    <xdr:to>
      <xdr:col>9</xdr:col>
      <xdr:colOff>19050</xdr:colOff>
      <xdr:row>208</xdr:row>
      <xdr:rowOff>9525</xdr:rowOff>
    </xdr:to>
    <xdr:sp macro="" textlink="">
      <xdr:nvSpPr>
        <xdr:cNvPr id="71" name="Text Box 139">
          <a:extLst>
            <a:ext uri="{FF2B5EF4-FFF2-40B4-BE49-F238E27FC236}">
              <a16:creationId xmlns:a16="http://schemas.microsoft.com/office/drawing/2014/main" id="{6627E347-A888-487A-88C0-DFD0BD7C7F2D}"/>
            </a:ext>
          </a:extLst>
        </xdr:cNvPr>
        <xdr:cNvSpPr txBox="1">
          <a:spLocks noChangeArrowheads="1"/>
        </xdr:cNvSpPr>
      </xdr:nvSpPr>
      <xdr:spPr bwMode="auto">
        <a:xfrm>
          <a:off x="5876925" y="343852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VIAJEROS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47625</xdr:colOff>
      <xdr:row>206</xdr:row>
      <xdr:rowOff>76200</xdr:rowOff>
    </xdr:from>
    <xdr:to>
      <xdr:col>13</xdr:col>
      <xdr:colOff>352425</xdr:colOff>
      <xdr:row>208</xdr:row>
      <xdr:rowOff>9525</xdr:rowOff>
    </xdr:to>
    <xdr:sp macro="" textlink="">
      <xdr:nvSpPr>
        <xdr:cNvPr id="72" name="Text Box 140">
          <a:extLst>
            <a:ext uri="{FF2B5EF4-FFF2-40B4-BE49-F238E27FC236}">
              <a16:creationId xmlns:a16="http://schemas.microsoft.com/office/drawing/2014/main" id="{981120B9-363D-4CB8-AAB1-2F4356E049A0}"/>
            </a:ext>
          </a:extLst>
        </xdr:cNvPr>
        <xdr:cNvSpPr txBox="1">
          <a:spLocks noChangeArrowheads="1"/>
        </xdr:cNvSpPr>
      </xdr:nvSpPr>
      <xdr:spPr bwMode="auto">
        <a:xfrm>
          <a:off x="9258300" y="34385250"/>
          <a:ext cx="1828800" cy="257175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Arial"/>
              <a:cs typeface="Arial"/>
            </a:rPr>
            <a:t>PERNOCTACIONES</a:t>
          </a: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  <a:p>
          <a:pPr algn="ctr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FFFF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57150</xdr:colOff>
      <xdr:row>206</xdr:row>
      <xdr:rowOff>66675</xdr:rowOff>
    </xdr:from>
    <xdr:to>
      <xdr:col>10</xdr:col>
      <xdr:colOff>57150</xdr:colOff>
      <xdr:row>217</xdr:row>
      <xdr:rowOff>85725</xdr:rowOff>
    </xdr:to>
    <xdr:sp macro="" textlink="">
      <xdr:nvSpPr>
        <xdr:cNvPr id="73" name="Line 142">
          <a:extLst>
            <a:ext uri="{FF2B5EF4-FFF2-40B4-BE49-F238E27FC236}">
              <a16:creationId xmlns:a16="http://schemas.microsoft.com/office/drawing/2014/main" id="{FE32E20A-E7F6-42A6-97D0-C29EEB9889FD}"/>
            </a:ext>
          </a:extLst>
        </xdr:cNvPr>
        <xdr:cNvSpPr>
          <a:spLocks noChangeShapeType="1"/>
        </xdr:cNvSpPr>
      </xdr:nvSpPr>
      <xdr:spPr bwMode="auto">
        <a:xfrm>
          <a:off x="8505825" y="34375725"/>
          <a:ext cx="0" cy="18097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0.01907</cdr:x>
      <cdr:y>0.98008</cdr:y>
    </cdr:from>
    <cdr:to>
      <cdr:x>0.02616</cdr:x>
      <cdr:y>0.98008</cdr:y>
    </cdr:to>
    <cdr:sp macro="" textlink="">
      <cdr:nvSpPr>
        <cdr:cNvPr id="184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638" y="2346325"/>
          <a:ext cx="31421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0.05405</cdr:x>
      <cdr:y>0.98016</cdr:y>
    </cdr:from>
    <cdr:to>
      <cdr:x>0.06895</cdr:x>
      <cdr:y>0.98016</cdr:y>
    </cdr:to>
    <cdr:sp macro="" textlink="">
      <cdr:nvSpPr>
        <cdr:cNvPr id="194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239" y="2355850"/>
          <a:ext cx="62896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0.06993</cdr:x>
      <cdr:y>0.98016</cdr:y>
    </cdr:from>
    <cdr:to>
      <cdr:x>0.12198</cdr:x>
      <cdr:y>0.98016</cdr:y>
    </cdr:to>
    <cdr:sp macro="" textlink="">
      <cdr:nvSpPr>
        <cdr:cNvPr id="19458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8260" y="2355850"/>
          <a:ext cx="21962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0.0198</cdr:x>
      <cdr:y>0.98008</cdr:y>
    </cdr:from>
    <cdr:to>
      <cdr:x>0.0269</cdr:x>
      <cdr:y>0.98008</cdr:y>
    </cdr:to>
    <cdr:sp macro="" textlink="">
      <cdr:nvSpPr>
        <cdr:cNvPr id="2252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888" y="2346325"/>
          <a:ext cx="31421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0.98016</cdr:y>
    </cdr:from>
    <cdr:to>
      <cdr:x>0.12345</cdr:x>
      <cdr:y>0.98016</cdr:y>
    </cdr:to>
    <cdr:sp macro="" textlink="">
      <cdr:nvSpPr>
        <cdr:cNvPr id="23554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576" y="2355850"/>
          <a:ext cx="248490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0.0198</cdr:x>
      <cdr:y>0.98008</cdr:y>
    </cdr:from>
    <cdr:to>
      <cdr:x>0.02763</cdr:x>
      <cdr:y>0.98008</cdr:y>
    </cdr:to>
    <cdr:sp macro="" textlink="">
      <cdr:nvSpPr>
        <cdr:cNvPr id="2662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888" y="2346325"/>
          <a:ext cx="34671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0.0279</cdr:x>
      <cdr:y>0.9696</cdr:y>
    </cdr:from>
    <cdr:to>
      <cdr:x>0.04183</cdr:x>
      <cdr:y>0.97872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914" y="2330494"/>
          <a:ext cx="58771" cy="2189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0.05405</cdr:x>
      <cdr:y>0.95519</cdr:y>
    </cdr:from>
    <cdr:to>
      <cdr:x>0.06773</cdr:x>
      <cdr:y>0.9696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239" y="2295919"/>
          <a:ext cx="57741" cy="3457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0.04376</cdr:x>
      <cdr:y>0.97619</cdr:y>
    </cdr:from>
    <cdr:to>
      <cdr:x>0.08035</cdr:x>
      <cdr:y>0.97619</cdr:y>
    </cdr:to>
    <cdr:sp macro="" textlink="">
      <cdr:nvSpPr>
        <cdr:cNvPr id="15361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493" y="1955800"/>
          <a:ext cx="247953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0.04646</cdr:x>
      <cdr:y>0.97984</cdr:y>
    </cdr:from>
    <cdr:to>
      <cdr:x>0.06042</cdr:x>
      <cdr:y>0.97984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654" y="2346325"/>
          <a:ext cx="6392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0.04281</cdr:x>
      <cdr:y>0.96023</cdr:y>
    </cdr:from>
    <cdr:to>
      <cdr:x>0.0692</cdr:x>
      <cdr:y>0.97608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809" y="2308020"/>
          <a:ext cx="111357" cy="380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lnSpc>
              <a:spcPts val="9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lnSpc>
              <a:spcPts val="9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0.0198</cdr:x>
      <cdr:y>0.98008</cdr:y>
    </cdr:from>
    <cdr:to>
      <cdr:x>0.02788</cdr:x>
      <cdr:y>0.98008</cdr:y>
    </cdr:to>
    <cdr:sp macro="" textlink="">
      <cdr:nvSpPr>
        <cdr:cNvPr id="378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888" y="2346325"/>
          <a:ext cx="3575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0.0279</cdr:x>
      <cdr:y>0.9696</cdr:y>
    </cdr:from>
    <cdr:to>
      <cdr:x>0.04183</cdr:x>
      <cdr:y>0.97752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914" y="2330494"/>
          <a:ext cx="58771" cy="1901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lnSpc>
              <a:spcPts val="9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lnSpc>
              <a:spcPts val="9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0.02959</cdr:x>
      <cdr:y>0.98008</cdr:y>
    </cdr:from>
    <cdr:to>
      <cdr:x>0.04427</cdr:x>
      <cdr:y>0.98008</cdr:y>
    </cdr:to>
    <cdr:sp macro="" textlink="">
      <cdr:nvSpPr>
        <cdr:cNvPr id="419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4227" y="2346325"/>
          <a:ext cx="65008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0.04842</cdr:x>
      <cdr:y>0.98008</cdr:y>
    </cdr:from>
    <cdr:to>
      <cdr:x>0.07191</cdr:x>
      <cdr:y>0.98008</cdr:y>
    </cdr:to>
    <cdr:sp macro="" textlink="">
      <cdr:nvSpPr>
        <cdr:cNvPr id="460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654" y="2346325"/>
          <a:ext cx="104013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0.10364</cdr:x>
      <cdr:y>0.8366</cdr:y>
    </cdr:from>
    <cdr:to>
      <cdr:x>0.14617</cdr:x>
      <cdr:y>0.92422</cdr:y>
    </cdr:to>
    <cdr:sp macro="" textlink="">
      <cdr:nvSpPr>
        <cdr:cNvPr id="471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487" y="2060804"/>
          <a:ext cx="181470" cy="19131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lnSpc>
              <a:spcPts val="9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lnSpc>
              <a:spcPts val="9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0.07335</cdr:x>
      <cdr:y>0.98016</cdr:y>
    </cdr:from>
    <cdr:to>
      <cdr:x>0.13151</cdr:x>
      <cdr:y>0.98016</cdr:y>
    </cdr:to>
    <cdr:sp macro="" textlink="">
      <cdr:nvSpPr>
        <cdr:cNvPr id="573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2695" y="2355850"/>
          <a:ext cx="245397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0.08068</cdr:x>
      <cdr:y>0.98016</cdr:y>
    </cdr:from>
    <cdr:to>
      <cdr:x>0.13835</cdr:x>
      <cdr:y>0.98016</cdr:y>
    </cdr:to>
    <cdr:sp macro="" textlink="">
      <cdr:nvSpPr>
        <cdr:cNvPr id="614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3627" y="2355850"/>
          <a:ext cx="2433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0.06969</cdr:x>
      <cdr:y>0.98016</cdr:y>
    </cdr:from>
    <cdr:to>
      <cdr:x>0.12467</cdr:x>
      <cdr:y>0.98016</cdr:y>
    </cdr:to>
    <cdr:sp macro="" textlink="">
      <cdr:nvSpPr>
        <cdr:cNvPr id="665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228" y="2355850"/>
          <a:ext cx="231994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0.01837</cdr:x>
      <cdr:y>0.97642</cdr:y>
    </cdr:from>
    <cdr:to>
      <cdr:x>0.02475</cdr:x>
      <cdr:y>0.97642</cdr:y>
    </cdr:to>
    <cdr:sp macro="" textlink="">
      <cdr:nvSpPr>
        <cdr:cNvPr id="163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863" y="1974850"/>
          <a:ext cx="31823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0.06969</cdr:x>
      <cdr:y>0.98008</cdr:y>
    </cdr:from>
    <cdr:to>
      <cdr:x>0.12467</cdr:x>
      <cdr:y>0.98008</cdr:y>
    </cdr:to>
    <cdr:sp macro="" textlink="">
      <cdr:nvSpPr>
        <cdr:cNvPr id="706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228" y="2346325"/>
          <a:ext cx="231994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 xmlns:a="http://schemas.openxmlformats.org/drawingml/2006/main"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6</xdr:col>
      <xdr:colOff>228600</xdr:colOff>
      <xdr:row>39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95B8E9-8F08-416D-8946-6B748872D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25</xdr:row>
      <xdr:rowOff>0</xdr:rowOff>
    </xdr:from>
    <xdr:to>
      <xdr:col>13</xdr:col>
      <xdr:colOff>228600</xdr:colOff>
      <xdr:row>39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35EA025-84A6-42F2-85D4-FE4959652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59</xdr:row>
      <xdr:rowOff>0</xdr:rowOff>
    </xdr:from>
    <xdr:to>
      <xdr:col>10</xdr:col>
      <xdr:colOff>171450</xdr:colOff>
      <xdr:row>80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AC13854-EB56-469B-9D89-AABDCB377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220</xdr:row>
      <xdr:rowOff>0</xdr:rowOff>
    </xdr:from>
    <xdr:to>
      <xdr:col>10</xdr:col>
      <xdr:colOff>180975</xdr:colOff>
      <xdr:row>220</xdr:row>
      <xdr:rowOff>0</xdr:rowOff>
    </xdr:to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50650005-17E4-43D2-ABBE-8F19EFD67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294</xdr:row>
      <xdr:rowOff>28575</xdr:rowOff>
    </xdr:from>
    <xdr:to>
      <xdr:col>6</xdr:col>
      <xdr:colOff>228600</xdr:colOff>
      <xdr:row>308</xdr:row>
      <xdr:rowOff>152400</xdr:rowOff>
    </xdr:to>
    <xdr:graphicFrame macro="">
      <xdr:nvGraphicFramePr>
        <xdr:cNvPr id="6" name="Gráfico 8">
          <a:extLst>
            <a:ext uri="{FF2B5EF4-FFF2-40B4-BE49-F238E27FC236}">
              <a16:creationId xmlns:a16="http://schemas.microsoft.com/office/drawing/2014/main" id="{01373190-DC5C-467D-8B37-2B36850AF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294</xdr:row>
      <xdr:rowOff>28575</xdr:rowOff>
    </xdr:from>
    <xdr:to>
      <xdr:col>13</xdr:col>
      <xdr:colOff>228600</xdr:colOff>
      <xdr:row>308</xdr:row>
      <xdr:rowOff>152400</xdr:rowOff>
    </xdr:to>
    <xdr:graphicFrame macro="">
      <xdr:nvGraphicFramePr>
        <xdr:cNvPr id="7" name="Gráfico 9">
          <a:extLst>
            <a:ext uri="{FF2B5EF4-FFF2-40B4-BE49-F238E27FC236}">
              <a16:creationId xmlns:a16="http://schemas.microsoft.com/office/drawing/2014/main" id="{40C69941-E8E1-4D1C-996A-2F9C5B62D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324</xdr:row>
      <xdr:rowOff>38100</xdr:rowOff>
    </xdr:from>
    <xdr:to>
      <xdr:col>11</xdr:col>
      <xdr:colOff>200025</xdr:colOff>
      <xdr:row>345</xdr:row>
      <xdr:rowOff>47625</xdr:rowOff>
    </xdr:to>
    <xdr:graphicFrame macro="">
      <xdr:nvGraphicFramePr>
        <xdr:cNvPr id="8" name="Gráfico 10">
          <a:extLst>
            <a:ext uri="{FF2B5EF4-FFF2-40B4-BE49-F238E27FC236}">
              <a16:creationId xmlns:a16="http://schemas.microsoft.com/office/drawing/2014/main" id="{D2C28DBB-6DAD-462B-A143-3EF5D34E4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377</xdr:row>
      <xdr:rowOff>152400</xdr:rowOff>
    </xdr:from>
    <xdr:to>
      <xdr:col>6</xdr:col>
      <xdr:colOff>228600</xdr:colOff>
      <xdr:row>392</xdr:row>
      <xdr:rowOff>114300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895C83A-7D8F-4ABE-A20D-C48FA9156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0</xdr:colOff>
      <xdr:row>377</xdr:row>
      <xdr:rowOff>152400</xdr:rowOff>
    </xdr:from>
    <xdr:to>
      <xdr:col>13</xdr:col>
      <xdr:colOff>228600</xdr:colOff>
      <xdr:row>392</xdr:row>
      <xdr:rowOff>114300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F3916E1C-288F-4203-A79E-516733E1B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409</xdr:row>
      <xdr:rowOff>142875</xdr:rowOff>
    </xdr:from>
    <xdr:to>
      <xdr:col>11</xdr:col>
      <xdr:colOff>200025</xdr:colOff>
      <xdr:row>430</xdr:row>
      <xdr:rowOff>152400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D66B5D9-49C7-413C-8CE8-E940C8066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228600</xdr:colOff>
      <xdr:row>128</xdr:row>
      <xdr:rowOff>123825</xdr:rowOff>
    </xdr:to>
    <xdr:graphicFrame macro="">
      <xdr:nvGraphicFramePr>
        <xdr:cNvPr id="12" name="Gráfico 1">
          <a:extLst>
            <a:ext uri="{FF2B5EF4-FFF2-40B4-BE49-F238E27FC236}">
              <a16:creationId xmlns:a16="http://schemas.microsoft.com/office/drawing/2014/main" id="{E2B1D8E4-D604-4FCF-A888-049638CF1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114</xdr:row>
      <xdr:rowOff>0</xdr:rowOff>
    </xdr:from>
    <xdr:to>
      <xdr:col>13</xdr:col>
      <xdr:colOff>228600</xdr:colOff>
      <xdr:row>128</xdr:row>
      <xdr:rowOff>123825</xdr:rowOff>
    </xdr:to>
    <xdr:graphicFrame macro="">
      <xdr:nvGraphicFramePr>
        <xdr:cNvPr id="13" name="Gráfico 2">
          <a:extLst>
            <a:ext uri="{FF2B5EF4-FFF2-40B4-BE49-F238E27FC236}">
              <a16:creationId xmlns:a16="http://schemas.microsoft.com/office/drawing/2014/main" id="{3AC4E208-E28D-4B34-BC3A-B9C20756F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148</xdr:row>
      <xdr:rowOff>0</xdr:rowOff>
    </xdr:from>
    <xdr:to>
      <xdr:col>10</xdr:col>
      <xdr:colOff>171450</xdr:colOff>
      <xdr:row>169</xdr:row>
      <xdr:rowOff>0</xdr:rowOff>
    </xdr:to>
    <xdr:graphicFrame macro="">
      <xdr:nvGraphicFramePr>
        <xdr:cNvPr id="14" name="Gráfico 3">
          <a:extLst>
            <a:ext uri="{FF2B5EF4-FFF2-40B4-BE49-F238E27FC236}">
              <a16:creationId xmlns:a16="http://schemas.microsoft.com/office/drawing/2014/main" id="{1C670A38-1553-47EF-A7E4-CEDED6B7F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204</xdr:row>
      <xdr:rowOff>0</xdr:rowOff>
    </xdr:from>
    <xdr:to>
      <xdr:col>6</xdr:col>
      <xdr:colOff>228600</xdr:colOff>
      <xdr:row>218</xdr:row>
      <xdr:rowOff>123825</xdr:rowOff>
    </xdr:to>
    <xdr:graphicFrame macro="">
      <xdr:nvGraphicFramePr>
        <xdr:cNvPr id="15" name="Gráfico 1">
          <a:extLst>
            <a:ext uri="{FF2B5EF4-FFF2-40B4-BE49-F238E27FC236}">
              <a16:creationId xmlns:a16="http://schemas.microsoft.com/office/drawing/2014/main" id="{732BFA33-C294-4E9C-9EE2-185797543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204</xdr:row>
      <xdr:rowOff>0</xdr:rowOff>
    </xdr:from>
    <xdr:to>
      <xdr:col>13</xdr:col>
      <xdr:colOff>228600</xdr:colOff>
      <xdr:row>218</xdr:row>
      <xdr:rowOff>123825</xdr:rowOff>
    </xdr:to>
    <xdr:graphicFrame macro="">
      <xdr:nvGraphicFramePr>
        <xdr:cNvPr id="16" name="Gráfico 2">
          <a:extLst>
            <a:ext uri="{FF2B5EF4-FFF2-40B4-BE49-F238E27FC236}">
              <a16:creationId xmlns:a16="http://schemas.microsoft.com/office/drawing/2014/main" id="{94C69457-10DB-437C-9D95-AE16EA72C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238</xdr:row>
      <xdr:rowOff>38100</xdr:rowOff>
    </xdr:from>
    <xdr:to>
      <xdr:col>10</xdr:col>
      <xdr:colOff>171450</xdr:colOff>
      <xdr:row>259</xdr:row>
      <xdr:rowOff>38100</xdr:rowOff>
    </xdr:to>
    <xdr:graphicFrame macro="">
      <xdr:nvGraphicFramePr>
        <xdr:cNvPr id="17" name="Gráfico 3">
          <a:extLst>
            <a:ext uri="{FF2B5EF4-FFF2-40B4-BE49-F238E27FC236}">
              <a16:creationId xmlns:a16="http://schemas.microsoft.com/office/drawing/2014/main" id="{7A22DA7C-38AD-4210-8E60-666CA16EF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462</xdr:row>
      <xdr:rowOff>152400</xdr:rowOff>
    </xdr:from>
    <xdr:to>
      <xdr:col>6</xdr:col>
      <xdr:colOff>228600</xdr:colOff>
      <xdr:row>477</xdr:row>
      <xdr:rowOff>114300</xdr:rowOff>
    </xdr:to>
    <xdr:graphicFrame macro="">
      <xdr:nvGraphicFramePr>
        <xdr:cNvPr id="18" name="Gráfico 8">
          <a:extLst>
            <a:ext uri="{FF2B5EF4-FFF2-40B4-BE49-F238E27FC236}">
              <a16:creationId xmlns:a16="http://schemas.microsoft.com/office/drawing/2014/main" id="{26E42B2E-29EC-4CC7-9FBE-15ADEFADC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0</xdr:colOff>
      <xdr:row>462</xdr:row>
      <xdr:rowOff>152400</xdr:rowOff>
    </xdr:from>
    <xdr:to>
      <xdr:col>13</xdr:col>
      <xdr:colOff>228600</xdr:colOff>
      <xdr:row>477</xdr:row>
      <xdr:rowOff>114300</xdr:rowOff>
    </xdr:to>
    <xdr:graphicFrame macro="">
      <xdr:nvGraphicFramePr>
        <xdr:cNvPr id="19" name="Gráfico 9">
          <a:extLst>
            <a:ext uri="{FF2B5EF4-FFF2-40B4-BE49-F238E27FC236}">
              <a16:creationId xmlns:a16="http://schemas.microsoft.com/office/drawing/2014/main" id="{9AF7CAA7-66DC-4636-AA32-7550A7FA8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494</xdr:row>
      <xdr:rowOff>142875</xdr:rowOff>
    </xdr:from>
    <xdr:to>
      <xdr:col>11</xdr:col>
      <xdr:colOff>200025</xdr:colOff>
      <xdr:row>515</xdr:row>
      <xdr:rowOff>152400</xdr:rowOff>
    </xdr:to>
    <xdr:graphicFrame macro="">
      <xdr:nvGraphicFramePr>
        <xdr:cNvPr id="20" name="Gráfico 10">
          <a:extLst>
            <a:ext uri="{FF2B5EF4-FFF2-40B4-BE49-F238E27FC236}">
              <a16:creationId xmlns:a16="http://schemas.microsoft.com/office/drawing/2014/main" id="{A81DED88-EFB0-48EB-AD80-45EDF5BAA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547</xdr:row>
      <xdr:rowOff>152400</xdr:rowOff>
    </xdr:from>
    <xdr:to>
      <xdr:col>6</xdr:col>
      <xdr:colOff>228600</xdr:colOff>
      <xdr:row>562</xdr:row>
      <xdr:rowOff>114300</xdr:rowOff>
    </xdr:to>
    <xdr:graphicFrame macro="">
      <xdr:nvGraphicFramePr>
        <xdr:cNvPr id="21" name="Gráfico 8">
          <a:extLst>
            <a:ext uri="{FF2B5EF4-FFF2-40B4-BE49-F238E27FC236}">
              <a16:creationId xmlns:a16="http://schemas.microsoft.com/office/drawing/2014/main" id="{065068CA-85A6-4E05-BE1C-5EAE83B23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0</xdr:colOff>
      <xdr:row>547</xdr:row>
      <xdr:rowOff>152400</xdr:rowOff>
    </xdr:from>
    <xdr:to>
      <xdr:col>13</xdr:col>
      <xdr:colOff>228600</xdr:colOff>
      <xdr:row>562</xdr:row>
      <xdr:rowOff>114300</xdr:rowOff>
    </xdr:to>
    <xdr:graphicFrame macro="">
      <xdr:nvGraphicFramePr>
        <xdr:cNvPr id="22" name="Gráfico 9">
          <a:extLst>
            <a:ext uri="{FF2B5EF4-FFF2-40B4-BE49-F238E27FC236}">
              <a16:creationId xmlns:a16="http://schemas.microsoft.com/office/drawing/2014/main" id="{74641FB3-941A-4B2D-8CAA-08B232127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579</xdr:row>
      <xdr:rowOff>142875</xdr:rowOff>
    </xdr:from>
    <xdr:to>
      <xdr:col>11</xdr:col>
      <xdr:colOff>200025</xdr:colOff>
      <xdr:row>600</xdr:row>
      <xdr:rowOff>152400</xdr:rowOff>
    </xdr:to>
    <xdr:graphicFrame macro="">
      <xdr:nvGraphicFramePr>
        <xdr:cNvPr id="23" name="Gráfico 10">
          <a:extLst>
            <a:ext uri="{FF2B5EF4-FFF2-40B4-BE49-F238E27FC236}">
              <a16:creationId xmlns:a16="http://schemas.microsoft.com/office/drawing/2014/main" id="{4A6AB255-78FB-4B96-B633-1AEFDA3FD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152400</xdr:rowOff>
    </xdr:from>
    <xdr:to>
      <xdr:col>6</xdr:col>
      <xdr:colOff>352425</xdr:colOff>
      <xdr:row>33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228EFD-CCE4-4010-A594-193F35469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164</xdr:row>
      <xdr:rowOff>0</xdr:rowOff>
    </xdr:from>
    <xdr:to>
      <xdr:col>10</xdr:col>
      <xdr:colOff>180975</xdr:colOff>
      <xdr:row>181</xdr:row>
      <xdr:rowOff>76200</xdr:rowOff>
    </xdr:to>
    <xdr:graphicFrame macro="">
      <xdr:nvGraphicFramePr>
        <xdr:cNvPr id="3" name="Gráfico 11">
          <a:extLst>
            <a:ext uri="{FF2B5EF4-FFF2-40B4-BE49-F238E27FC236}">
              <a16:creationId xmlns:a16="http://schemas.microsoft.com/office/drawing/2014/main" id="{E03BF1F2-BC8A-48CD-A501-CB23D14E2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200025</xdr:colOff>
      <xdr:row>225</xdr:row>
      <xdr:rowOff>47625</xdr:rowOff>
    </xdr:from>
    <xdr:to>
      <xdr:col>10</xdr:col>
      <xdr:colOff>390525</xdr:colOff>
      <xdr:row>244</xdr:row>
      <xdr:rowOff>142875</xdr:rowOff>
    </xdr:to>
    <xdr:graphicFrame macro="">
      <xdr:nvGraphicFramePr>
        <xdr:cNvPr id="4" name="Gráfico 13">
          <a:extLst>
            <a:ext uri="{FF2B5EF4-FFF2-40B4-BE49-F238E27FC236}">
              <a16:creationId xmlns:a16="http://schemas.microsoft.com/office/drawing/2014/main" id="{5F45E599-6140-499B-B6A0-DE5227F4F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10</xdr:col>
      <xdr:colOff>180975</xdr:colOff>
      <xdr:row>75</xdr:row>
      <xdr:rowOff>19050</xdr:rowOff>
    </xdr:to>
    <xdr:graphicFrame macro="">
      <xdr:nvGraphicFramePr>
        <xdr:cNvPr id="5" name="Gráfico 14">
          <a:extLst>
            <a:ext uri="{FF2B5EF4-FFF2-40B4-BE49-F238E27FC236}">
              <a16:creationId xmlns:a16="http://schemas.microsoft.com/office/drawing/2014/main" id="{9CEEBD49-642C-4DF6-9A2A-17D070B5F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38100</xdr:colOff>
      <xdr:row>95</xdr:row>
      <xdr:rowOff>0</xdr:rowOff>
    </xdr:from>
    <xdr:to>
      <xdr:col>10</xdr:col>
      <xdr:colOff>228600</xdr:colOff>
      <xdr:row>110</xdr:row>
      <xdr:rowOff>28575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AA0311A-25CE-4A3D-B6D4-F5AE87328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14</xdr:col>
      <xdr:colOff>504825</xdr:colOff>
      <xdr:row>33</xdr:row>
      <xdr:rowOff>133350</xdr:rowOff>
    </xdr:to>
    <xdr:graphicFrame macro="">
      <xdr:nvGraphicFramePr>
        <xdr:cNvPr id="7" name="Gráfico 17">
          <a:extLst>
            <a:ext uri="{FF2B5EF4-FFF2-40B4-BE49-F238E27FC236}">
              <a16:creationId xmlns:a16="http://schemas.microsoft.com/office/drawing/2014/main" id="{5FC6EC6B-A848-480F-9882-D294E1B6B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10</xdr:col>
      <xdr:colOff>304800</xdr:colOff>
      <xdr:row>43</xdr:row>
      <xdr:rowOff>9525</xdr:rowOff>
    </xdr:to>
    <xdr:graphicFrame macro="">
      <xdr:nvGraphicFramePr>
        <xdr:cNvPr id="2" name="Gráfico 1025">
          <a:extLst>
            <a:ext uri="{FF2B5EF4-FFF2-40B4-BE49-F238E27FC236}">
              <a16:creationId xmlns:a16="http://schemas.microsoft.com/office/drawing/2014/main" id="{AF14AB49-3B51-4563-BB5A-E395EE5C1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10</xdr:col>
      <xdr:colOff>171450</xdr:colOff>
      <xdr:row>78</xdr:row>
      <xdr:rowOff>9525</xdr:rowOff>
    </xdr:to>
    <xdr:graphicFrame macro="">
      <xdr:nvGraphicFramePr>
        <xdr:cNvPr id="3" name="Gráfico 1026">
          <a:extLst>
            <a:ext uri="{FF2B5EF4-FFF2-40B4-BE49-F238E27FC236}">
              <a16:creationId xmlns:a16="http://schemas.microsoft.com/office/drawing/2014/main" id="{1C62820E-B746-4BA4-8D92-7329B79E1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12</xdr:col>
      <xdr:colOff>361950</xdr:colOff>
      <xdr:row>26</xdr:row>
      <xdr:rowOff>76200</xdr:rowOff>
    </xdr:to>
    <xdr:graphicFrame macro="">
      <xdr:nvGraphicFramePr>
        <xdr:cNvPr id="2" name="Gráfico 1025">
          <a:extLst>
            <a:ext uri="{FF2B5EF4-FFF2-40B4-BE49-F238E27FC236}">
              <a16:creationId xmlns:a16="http://schemas.microsoft.com/office/drawing/2014/main" id="{A5D3F980-25B9-4F23-8ADE-01C0BD1AF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12</xdr:col>
      <xdr:colOff>361950</xdr:colOff>
      <xdr:row>48</xdr:row>
      <xdr:rowOff>76200</xdr:rowOff>
    </xdr:to>
    <xdr:graphicFrame macro="">
      <xdr:nvGraphicFramePr>
        <xdr:cNvPr id="3" name="Gráfico 1026">
          <a:extLst>
            <a:ext uri="{FF2B5EF4-FFF2-40B4-BE49-F238E27FC236}">
              <a16:creationId xmlns:a16="http://schemas.microsoft.com/office/drawing/2014/main" id="{99C95721-56B9-4BCC-BD64-B9C7F8E71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752475</xdr:colOff>
      <xdr:row>55</xdr:row>
      <xdr:rowOff>0</xdr:rowOff>
    </xdr:from>
    <xdr:to>
      <xdr:col>11</xdr:col>
      <xdr:colOff>409575</xdr:colOff>
      <xdr:row>70</xdr:row>
      <xdr:rowOff>9525</xdr:rowOff>
    </xdr:to>
    <xdr:graphicFrame macro="">
      <xdr:nvGraphicFramePr>
        <xdr:cNvPr id="4" name="Gráfico 1028">
          <a:extLst>
            <a:ext uri="{FF2B5EF4-FFF2-40B4-BE49-F238E27FC236}">
              <a16:creationId xmlns:a16="http://schemas.microsoft.com/office/drawing/2014/main" id="{ACA8B578-7275-4BD7-AFA1-9501974CE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752475</xdr:colOff>
      <xdr:row>77</xdr:row>
      <xdr:rowOff>0</xdr:rowOff>
    </xdr:from>
    <xdr:to>
      <xdr:col>11</xdr:col>
      <xdr:colOff>409575</xdr:colOff>
      <xdr:row>92</xdr:row>
      <xdr:rowOff>9525</xdr:rowOff>
    </xdr:to>
    <xdr:graphicFrame macro="">
      <xdr:nvGraphicFramePr>
        <xdr:cNvPr id="5" name="Gráfico 1029">
          <a:extLst>
            <a:ext uri="{FF2B5EF4-FFF2-40B4-BE49-F238E27FC236}">
              <a16:creationId xmlns:a16="http://schemas.microsoft.com/office/drawing/2014/main" id="{63D52F5D-E79C-439B-85A3-7618410A1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102</xdr:row>
      <xdr:rowOff>0</xdr:rowOff>
    </xdr:from>
    <xdr:to>
      <xdr:col>12</xdr:col>
      <xdr:colOff>361950</xdr:colOff>
      <xdr:row>116</xdr:row>
      <xdr:rowOff>76200</xdr:rowOff>
    </xdr:to>
    <xdr:graphicFrame macro="">
      <xdr:nvGraphicFramePr>
        <xdr:cNvPr id="6" name="Gráfico 1030">
          <a:extLst>
            <a:ext uri="{FF2B5EF4-FFF2-40B4-BE49-F238E27FC236}">
              <a16:creationId xmlns:a16="http://schemas.microsoft.com/office/drawing/2014/main" id="{18D1F5F5-C3AB-48D0-ADF1-F737035E1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124</xdr:row>
      <xdr:rowOff>0</xdr:rowOff>
    </xdr:from>
    <xdr:to>
      <xdr:col>12</xdr:col>
      <xdr:colOff>361950</xdr:colOff>
      <xdr:row>138</xdr:row>
      <xdr:rowOff>76200</xdr:rowOff>
    </xdr:to>
    <xdr:graphicFrame macro="">
      <xdr:nvGraphicFramePr>
        <xdr:cNvPr id="7" name="Gráfico 1031">
          <a:extLst>
            <a:ext uri="{FF2B5EF4-FFF2-40B4-BE49-F238E27FC236}">
              <a16:creationId xmlns:a16="http://schemas.microsoft.com/office/drawing/2014/main" id="{D481CFC5-80A7-4F2D-A958-6558E19F4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152</xdr:row>
      <xdr:rowOff>0</xdr:rowOff>
    </xdr:from>
    <xdr:to>
      <xdr:col>12</xdr:col>
      <xdr:colOff>371475</xdr:colOff>
      <xdr:row>166</xdr:row>
      <xdr:rowOff>123825</xdr:rowOff>
    </xdr:to>
    <xdr:graphicFrame macro="">
      <xdr:nvGraphicFramePr>
        <xdr:cNvPr id="8" name="Gráfico 1032">
          <a:extLst>
            <a:ext uri="{FF2B5EF4-FFF2-40B4-BE49-F238E27FC236}">
              <a16:creationId xmlns:a16="http://schemas.microsoft.com/office/drawing/2014/main" id="{DEB706A6-F3A7-4C91-8C67-075A0646A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174</xdr:row>
      <xdr:rowOff>0</xdr:rowOff>
    </xdr:from>
    <xdr:to>
      <xdr:col>12</xdr:col>
      <xdr:colOff>371475</xdr:colOff>
      <xdr:row>188</xdr:row>
      <xdr:rowOff>123825</xdr:rowOff>
    </xdr:to>
    <xdr:graphicFrame macro="">
      <xdr:nvGraphicFramePr>
        <xdr:cNvPr id="9" name="Gráfico 1033">
          <a:extLst>
            <a:ext uri="{FF2B5EF4-FFF2-40B4-BE49-F238E27FC236}">
              <a16:creationId xmlns:a16="http://schemas.microsoft.com/office/drawing/2014/main" id="{1424B0E6-6DE1-474D-BEAF-A0B3FCD67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213</xdr:row>
      <xdr:rowOff>85725</xdr:rowOff>
    </xdr:from>
    <xdr:to>
      <xdr:col>10</xdr:col>
      <xdr:colOff>495300</xdr:colOff>
      <xdr:row>232</xdr:row>
      <xdr:rowOff>133350</xdr:rowOff>
    </xdr:to>
    <xdr:graphicFrame macro="">
      <xdr:nvGraphicFramePr>
        <xdr:cNvPr id="10" name="Gráfico 1035">
          <a:extLst>
            <a:ext uri="{FF2B5EF4-FFF2-40B4-BE49-F238E27FC236}">
              <a16:creationId xmlns:a16="http://schemas.microsoft.com/office/drawing/2014/main" id="{A930F3F3-831C-44BB-A09C-698B026A8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248</xdr:row>
      <xdr:rowOff>9525</xdr:rowOff>
    </xdr:from>
    <xdr:to>
      <xdr:col>10</xdr:col>
      <xdr:colOff>514350</xdr:colOff>
      <xdr:row>266</xdr:row>
      <xdr:rowOff>38100</xdr:rowOff>
    </xdr:to>
    <xdr:graphicFrame macro="">
      <xdr:nvGraphicFramePr>
        <xdr:cNvPr id="11" name="Gráfico 1036">
          <a:extLst>
            <a:ext uri="{FF2B5EF4-FFF2-40B4-BE49-F238E27FC236}">
              <a16:creationId xmlns:a16="http://schemas.microsoft.com/office/drawing/2014/main" id="{B512640C-CDAC-4A5E-A4B9-B51065E55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285</xdr:row>
      <xdr:rowOff>47625</xdr:rowOff>
    </xdr:from>
    <xdr:to>
      <xdr:col>8</xdr:col>
      <xdr:colOff>352425</xdr:colOff>
      <xdr:row>303</xdr:row>
      <xdr:rowOff>85725</xdr:rowOff>
    </xdr:to>
    <xdr:graphicFrame macro="">
      <xdr:nvGraphicFramePr>
        <xdr:cNvPr id="12" name="Gráfico 1037">
          <a:extLst>
            <a:ext uri="{FF2B5EF4-FFF2-40B4-BE49-F238E27FC236}">
              <a16:creationId xmlns:a16="http://schemas.microsoft.com/office/drawing/2014/main" id="{88471C33-472E-48F3-A516-A0A79C0B7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114300</xdr:colOff>
      <xdr:row>286</xdr:row>
      <xdr:rowOff>38100</xdr:rowOff>
    </xdr:from>
    <xdr:to>
      <xdr:col>15</xdr:col>
      <xdr:colOff>247650</xdr:colOff>
      <xdr:row>302</xdr:row>
      <xdr:rowOff>152400</xdr:rowOff>
    </xdr:to>
    <xdr:graphicFrame macro="">
      <xdr:nvGraphicFramePr>
        <xdr:cNvPr id="13" name="Gráfico 1038">
          <a:extLst>
            <a:ext uri="{FF2B5EF4-FFF2-40B4-BE49-F238E27FC236}">
              <a16:creationId xmlns:a16="http://schemas.microsoft.com/office/drawing/2014/main" id="{33E887D3-852B-42FB-A91B-6B100EC8A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320</xdr:row>
      <xdr:rowOff>47625</xdr:rowOff>
    </xdr:from>
    <xdr:to>
      <xdr:col>8</xdr:col>
      <xdr:colOff>676275</xdr:colOff>
      <xdr:row>338</xdr:row>
      <xdr:rowOff>28575</xdr:rowOff>
    </xdr:to>
    <xdr:graphicFrame macro="">
      <xdr:nvGraphicFramePr>
        <xdr:cNvPr id="14" name="Gráfico 1039">
          <a:extLst>
            <a:ext uri="{FF2B5EF4-FFF2-40B4-BE49-F238E27FC236}">
              <a16:creationId xmlns:a16="http://schemas.microsoft.com/office/drawing/2014/main" id="{F28ED32E-C0A6-4190-944B-9A8BE7198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321</xdr:row>
      <xdr:rowOff>47625</xdr:rowOff>
    </xdr:from>
    <xdr:to>
      <xdr:col>16</xdr:col>
      <xdr:colOff>133350</xdr:colOff>
      <xdr:row>336</xdr:row>
      <xdr:rowOff>28575</xdr:rowOff>
    </xdr:to>
    <xdr:graphicFrame macro="">
      <xdr:nvGraphicFramePr>
        <xdr:cNvPr id="15" name="Gráfico 1040">
          <a:extLst>
            <a:ext uri="{FF2B5EF4-FFF2-40B4-BE49-F238E27FC236}">
              <a16:creationId xmlns:a16="http://schemas.microsoft.com/office/drawing/2014/main" id="{1B16AF06-D86E-4632-8808-F2D12D528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362</xdr:row>
      <xdr:rowOff>85725</xdr:rowOff>
    </xdr:from>
    <xdr:to>
      <xdr:col>10</xdr:col>
      <xdr:colOff>495300</xdr:colOff>
      <xdr:row>381</xdr:row>
      <xdr:rowOff>133350</xdr:rowOff>
    </xdr:to>
    <xdr:graphicFrame macro="">
      <xdr:nvGraphicFramePr>
        <xdr:cNvPr id="16" name="Gráfico 1035">
          <a:extLst>
            <a:ext uri="{FF2B5EF4-FFF2-40B4-BE49-F238E27FC236}">
              <a16:creationId xmlns:a16="http://schemas.microsoft.com/office/drawing/2014/main" id="{3CA9F530-9412-4C26-A769-278FBE61D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397</xdr:row>
      <xdr:rowOff>9525</xdr:rowOff>
    </xdr:from>
    <xdr:to>
      <xdr:col>10</xdr:col>
      <xdr:colOff>514350</xdr:colOff>
      <xdr:row>415</xdr:row>
      <xdr:rowOff>38100</xdr:rowOff>
    </xdr:to>
    <xdr:graphicFrame macro="">
      <xdr:nvGraphicFramePr>
        <xdr:cNvPr id="17" name="Gráfico 1036">
          <a:extLst>
            <a:ext uri="{FF2B5EF4-FFF2-40B4-BE49-F238E27FC236}">
              <a16:creationId xmlns:a16="http://schemas.microsoft.com/office/drawing/2014/main" id="{A731DC30-9A72-4869-973F-ADADA605B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437</xdr:row>
      <xdr:rowOff>85725</xdr:rowOff>
    </xdr:from>
    <xdr:to>
      <xdr:col>10</xdr:col>
      <xdr:colOff>495300</xdr:colOff>
      <xdr:row>456</xdr:row>
      <xdr:rowOff>133350</xdr:rowOff>
    </xdr:to>
    <xdr:graphicFrame macro="">
      <xdr:nvGraphicFramePr>
        <xdr:cNvPr id="20" name="Gráfico 1035">
          <a:extLst>
            <a:ext uri="{FF2B5EF4-FFF2-40B4-BE49-F238E27FC236}">
              <a16:creationId xmlns:a16="http://schemas.microsoft.com/office/drawing/2014/main" id="{CFA73B52-1379-4F17-91D0-E0DFB526B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472</xdr:row>
      <xdr:rowOff>9525</xdr:rowOff>
    </xdr:from>
    <xdr:to>
      <xdr:col>10</xdr:col>
      <xdr:colOff>514350</xdr:colOff>
      <xdr:row>490</xdr:row>
      <xdr:rowOff>38100</xdr:rowOff>
    </xdr:to>
    <xdr:graphicFrame macro="">
      <xdr:nvGraphicFramePr>
        <xdr:cNvPr id="21" name="Gráfico 1036">
          <a:extLst>
            <a:ext uri="{FF2B5EF4-FFF2-40B4-BE49-F238E27FC236}">
              <a16:creationId xmlns:a16="http://schemas.microsoft.com/office/drawing/2014/main" id="{74729FAF-31BD-4BC1-97E6-28186BE76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511</xdr:row>
      <xdr:rowOff>85725</xdr:rowOff>
    </xdr:from>
    <xdr:to>
      <xdr:col>10</xdr:col>
      <xdr:colOff>495300</xdr:colOff>
      <xdr:row>530</xdr:row>
      <xdr:rowOff>133350</xdr:rowOff>
    </xdr:to>
    <xdr:graphicFrame macro="">
      <xdr:nvGraphicFramePr>
        <xdr:cNvPr id="22" name="Gráfico 1035">
          <a:extLst>
            <a:ext uri="{FF2B5EF4-FFF2-40B4-BE49-F238E27FC236}">
              <a16:creationId xmlns:a16="http://schemas.microsoft.com/office/drawing/2014/main" id="{42C28C19-B159-48D4-B930-CF749D613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546</xdr:row>
      <xdr:rowOff>9525</xdr:rowOff>
    </xdr:from>
    <xdr:to>
      <xdr:col>10</xdr:col>
      <xdr:colOff>514350</xdr:colOff>
      <xdr:row>564</xdr:row>
      <xdr:rowOff>38100</xdr:rowOff>
    </xdr:to>
    <xdr:graphicFrame macro="">
      <xdr:nvGraphicFramePr>
        <xdr:cNvPr id="23" name="Gráfico 1036">
          <a:extLst>
            <a:ext uri="{FF2B5EF4-FFF2-40B4-BE49-F238E27FC236}">
              <a16:creationId xmlns:a16="http://schemas.microsoft.com/office/drawing/2014/main" id="{64DC17BC-7139-489E-AA3C-E369C10FE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10</xdr:col>
      <xdr:colOff>314325</xdr:colOff>
      <xdr:row>43</xdr:row>
      <xdr:rowOff>19050</xdr:rowOff>
    </xdr:to>
    <xdr:graphicFrame macro="">
      <xdr:nvGraphicFramePr>
        <xdr:cNvPr id="2" name="Gráfico 1025">
          <a:extLst>
            <a:ext uri="{FF2B5EF4-FFF2-40B4-BE49-F238E27FC236}">
              <a16:creationId xmlns:a16="http://schemas.microsoft.com/office/drawing/2014/main" id="{D06FC392-01C7-4207-8146-69762771E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63</xdr:row>
      <xdr:rowOff>19050</xdr:rowOff>
    </xdr:from>
    <xdr:to>
      <xdr:col>6</xdr:col>
      <xdr:colOff>752475</xdr:colOff>
      <xdr:row>78</xdr:row>
      <xdr:rowOff>152400</xdr:rowOff>
    </xdr:to>
    <xdr:graphicFrame macro="">
      <xdr:nvGraphicFramePr>
        <xdr:cNvPr id="3" name="Gráfico 1026">
          <a:extLst>
            <a:ext uri="{FF2B5EF4-FFF2-40B4-BE49-F238E27FC236}">
              <a16:creationId xmlns:a16="http://schemas.microsoft.com/office/drawing/2014/main" id="{395CE9E7-474D-4B3B-8FE6-9C45CE139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2</xdr:col>
      <xdr:colOff>704850</xdr:colOff>
      <xdr:row>33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5581A3-4BAF-406D-9CAD-758687846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2</xdr:col>
      <xdr:colOff>704850</xdr:colOff>
      <xdr:row>63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305BFC-04A6-422B-A382-7B310D604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6</xdr:col>
      <xdr:colOff>304800</xdr:colOff>
      <xdr:row>43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986340-D46C-47C0-8FE9-659A3BB53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60</xdr:row>
      <xdr:rowOff>28575</xdr:rowOff>
    </xdr:from>
    <xdr:to>
      <xdr:col>7</xdr:col>
      <xdr:colOff>867834</xdr:colOff>
      <xdr:row>75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7160373-B3D1-4F53-A2FF-C542BCB98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361950</xdr:colOff>
      <xdr:row>78</xdr:row>
      <xdr:rowOff>9525</xdr:rowOff>
    </xdr:from>
    <xdr:to>
      <xdr:col>3</xdr:col>
      <xdr:colOff>228600</xdr:colOff>
      <xdr:row>93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804654-2CA8-4A71-8AAA-238B4EDF0A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6</xdr:col>
      <xdr:colOff>304800</xdr:colOff>
      <xdr:row>136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EF2B02E-01C2-4D96-A86A-8D0240118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304800</xdr:colOff>
      <xdr:row>152</xdr:row>
      <xdr:rowOff>28575</xdr:rowOff>
    </xdr:from>
    <xdr:to>
      <xdr:col>7</xdr:col>
      <xdr:colOff>867834</xdr:colOff>
      <xdr:row>167</xdr:row>
      <xdr:rowOff>152400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C0689BC-B672-4A80-A407-3448C5B97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361950</xdr:colOff>
      <xdr:row>170</xdr:row>
      <xdr:rowOff>9525</xdr:rowOff>
    </xdr:from>
    <xdr:to>
      <xdr:col>3</xdr:col>
      <xdr:colOff>228600</xdr:colOff>
      <xdr:row>185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E954856-41C1-45C6-96E4-3757836E7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0</xdr:rowOff>
    </xdr:from>
    <xdr:to>
      <xdr:col>11</xdr:col>
      <xdr:colOff>28575</xdr:colOff>
      <xdr:row>72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C21725-99D0-4068-BBAA-04482E158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89</xdr:row>
      <xdr:rowOff>0</xdr:rowOff>
    </xdr:from>
    <xdr:to>
      <xdr:col>2</xdr:col>
      <xdr:colOff>790575</xdr:colOff>
      <xdr:row>104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35969FF-C470-49FC-A51C-5F1325A45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110</xdr:row>
      <xdr:rowOff>0</xdr:rowOff>
    </xdr:from>
    <xdr:to>
      <xdr:col>11</xdr:col>
      <xdr:colOff>28575</xdr:colOff>
      <xdr:row>126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94707BC-7D0E-4CF4-9941-9940E2B4B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143</xdr:row>
      <xdr:rowOff>0</xdr:rowOff>
    </xdr:from>
    <xdr:to>
      <xdr:col>2</xdr:col>
      <xdr:colOff>790575</xdr:colOff>
      <xdr:row>158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99770E0-7A1E-4510-B418-E5F19F3E4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3</xdr:col>
      <xdr:colOff>561975</xdr:colOff>
      <xdr:row>37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AF02B7-898E-427C-80D3-C97D0224B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7</xdr:col>
      <xdr:colOff>314325</xdr:colOff>
      <xdr:row>62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1718FA-D991-4955-9551-96122DBA3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352425</xdr:colOff>
      <xdr:row>113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5C6108E-0A84-41E7-A33B-091F71078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198</xdr:row>
      <xdr:rowOff>0</xdr:rowOff>
    </xdr:from>
    <xdr:to>
      <xdr:col>8</xdr:col>
      <xdr:colOff>352425</xdr:colOff>
      <xdr:row>214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A76BF05-F104-43C4-A3C4-A28629146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76200</xdr:colOff>
      <xdr:row>298</xdr:row>
      <xdr:rowOff>152400</xdr:rowOff>
    </xdr:from>
    <xdr:to>
      <xdr:col>8</xdr:col>
      <xdr:colOff>428625</xdr:colOff>
      <xdr:row>315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78F134-40B1-4234-B012-531C70542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76200</xdr:colOff>
      <xdr:row>366</xdr:row>
      <xdr:rowOff>0</xdr:rowOff>
    </xdr:from>
    <xdr:to>
      <xdr:col>8</xdr:col>
      <xdr:colOff>428625</xdr:colOff>
      <xdr:row>366</xdr:row>
      <xdr:rowOff>0</xdr:rowOff>
    </xdr:to>
    <xdr:graphicFrame macro="">
      <xdr:nvGraphicFramePr>
        <xdr:cNvPr id="7" name="Gráfico 5">
          <a:extLst>
            <a:ext uri="{FF2B5EF4-FFF2-40B4-BE49-F238E27FC236}">
              <a16:creationId xmlns:a16="http://schemas.microsoft.com/office/drawing/2014/main" id="{9A30AD46-D60B-4DAD-AF55-F098FE51B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398</xdr:row>
      <xdr:rowOff>152400</xdr:rowOff>
    </xdr:from>
    <xdr:to>
      <xdr:col>8</xdr:col>
      <xdr:colOff>428625</xdr:colOff>
      <xdr:row>415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B84A729-4B32-4EEA-B092-F74C05BAB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635</xdr:row>
      <xdr:rowOff>0</xdr:rowOff>
    </xdr:from>
    <xdr:to>
      <xdr:col>8</xdr:col>
      <xdr:colOff>352425</xdr:colOff>
      <xdr:row>651</xdr:row>
      <xdr:rowOff>14287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D21C9FA-B78C-4B92-B0FC-8A6852144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667</xdr:row>
      <xdr:rowOff>0</xdr:rowOff>
    </xdr:from>
    <xdr:to>
      <xdr:col>8</xdr:col>
      <xdr:colOff>352425</xdr:colOff>
      <xdr:row>683</xdr:row>
      <xdr:rowOff>14287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46FB77C3-3BFE-4F5C-9D5D-44921AAE3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579</xdr:row>
      <xdr:rowOff>0</xdr:rowOff>
    </xdr:from>
    <xdr:to>
      <xdr:col>3</xdr:col>
      <xdr:colOff>561975</xdr:colOff>
      <xdr:row>594</xdr:row>
      <xdr:rowOff>28575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5FD77021-705C-440A-9B6A-A6FE86E62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598</xdr:row>
      <xdr:rowOff>0</xdr:rowOff>
    </xdr:from>
    <xdr:to>
      <xdr:col>7</xdr:col>
      <xdr:colOff>314325</xdr:colOff>
      <xdr:row>619</xdr:row>
      <xdr:rowOff>28575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E20D8CB-3425-4A6A-B527-822CC88CF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76200</xdr:colOff>
      <xdr:row>495</xdr:row>
      <xdr:rowOff>152400</xdr:rowOff>
    </xdr:from>
    <xdr:to>
      <xdr:col>8</xdr:col>
      <xdr:colOff>428625</xdr:colOff>
      <xdr:row>512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68DD7E03-0BEC-43E7-828D-56A356E6E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1740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17410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4</xdr:col>
      <xdr:colOff>0</xdr:colOff>
      <xdr:row>35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F0AAE9-5EBF-4FFD-BF53-3897E0FED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21</xdr:row>
      <xdr:rowOff>0</xdr:rowOff>
    </xdr:from>
    <xdr:to>
      <xdr:col>9</xdr:col>
      <xdr:colOff>0</xdr:colOff>
      <xdr:row>35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6F40D05-8222-47BE-B861-62AC02A91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8</xdr:col>
      <xdr:colOff>85725</xdr:colOff>
      <xdr:row>63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F2FA57-6D1C-4CC9-9E83-C7551CF79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266700</xdr:colOff>
      <xdr:row>41</xdr:row>
      <xdr:rowOff>142875</xdr:rowOff>
    </xdr:from>
    <xdr:to>
      <xdr:col>15</xdr:col>
      <xdr:colOff>647700</xdr:colOff>
      <xdr:row>63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2C7855-2E0E-4C61-822C-9C429CAF0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495300</xdr:colOff>
      <xdr:row>65</xdr:row>
      <xdr:rowOff>0</xdr:rowOff>
    </xdr:from>
    <xdr:to>
      <xdr:col>2</xdr:col>
      <xdr:colOff>714375</xdr:colOff>
      <xdr:row>65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BD95DD9-CB6D-4C69-A917-2085B950DEC3}"/>
            </a:ext>
          </a:extLst>
        </xdr:cNvPr>
        <xdr:cNvSpPr txBox="1">
          <a:spLocks noChangeArrowheads="1"/>
        </xdr:cNvSpPr>
      </xdr:nvSpPr>
      <xdr:spPr bwMode="auto">
        <a:xfrm>
          <a:off x="3009900" y="10991850"/>
          <a:ext cx="219075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65</xdr:row>
      <xdr:rowOff>0</xdr:rowOff>
    </xdr:from>
    <xdr:to>
      <xdr:col>8</xdr:col>
      <xdr:colOff>85725</xdr:colOff>
      <xdr:row>65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9EA03F8-3A77-48B0-B2BE-E6A2B652D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65</xdr:row>
      <xdr:rowOff>0</xdr:rowOff>
    </xdr:from>
    <xdr:to>
      <xdr:col>5</xdr:col>
      <xdr:colOff>514350</xdr:colOff>
      <xdr:row>65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7A285CE-3AFF-4782-80C9-394BEFD3C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495300</xdr:colOff>
      <xdr:row>65</xdr:row>
      <xdr:rowOff>0</xdr:rowOff>
    </xdr:from>
    <xdr:to>
      <xdr:col>2</xdr:col>
      <xdr:colOff>714375</xdr:colOff>
      <xdr:row>65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17B8838C-234E-40D0-B007-BA0D7EE6DD8E}"/>
            </a:ext>
          </a:extLst>
        </xdr:cNvPr>
        <xdr:cNvSpPr txBox="1">
          <a:spLocks noChangeArrowheads="1"/>
        </xdr:cNvSpPr>
      </xdr:nvSpPr>
      <xdr:spPr bwMode="auto">
        <a:xfrm>
          <a:off x="3009900" y="10991850"/>
          <a:ext cx="219075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85</xdr:row>
      <xdr:rowOff>0</xdr:rowOff>
    </xdr:from>
    <xdr:to>
      <xdr:col>8</xdr:col>
      <xdr:colOff>85725</xdr:colOff>
      <xdr:row>106</xdr:row>
      <xdr:rowOff>9525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480CCCF-25FA-46B5-82D6-26E754CA8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295275</xdr:colOff>
      <xdr:row>84</xdr:row>
      <xdr:rowOff>85725</xdr:rowOff>
    </xdr:from>
    <xdr:to>
      <xdr:col>16</xdr:col>
      <xdr:colOff>438150</xdr:colOff>
      <xdr:row>106</xdr:row>
      <xdr:rowOff>9525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AACCB2E-E943-4739-959D-92B506600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114</xdr:row>
      <xdr:rowOff>123825</xdr:rowOff>
    </xdr:from>
    <xdr:to>
      <xdr:col>2</xdr:col>
      <xdr:colOff>714375</xdr:colOff>
      <xdr:row>115</xdr:row>
      <xdr:rowOff>47625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22F3911A-BE78-418E-9D92-B20DF6A46824}"/>
            </a:ext>
          </a:extLst>
        </xdr:cNvPr>
        <xdr:cNvSpPr txBox="1">
          <a:spLocks noChangeArrowheads="1"/>
        </xdr:cNvSpPr>
      </xdr:nvSpPr>
      <xdr:spPr bwMode="auto">
        <a:xfrm>
          <a:off x="3009900" y="19211925"/>
          <a:ext cx="219075" cy="857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495300</xdr:colOff>
      <xdr:row>65</xdr:row>
      <xdr:rowOff>0</xdr:rowOff>
    </xdr:from>
    <xdr:to>
      <xdr:col>1</xdr:col>
      <xdr:colOff>714375</xdr:colOff>
      <xdr:row>65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1213280-29C8-4849-9536-DA169CB302F1}"/>
            </a:ext>
          </a:extLst>
        </xdr:cNvPr>
        <xdr:cNvSpPr txBox="1">
          <a:spLocks noChangeArrowheads="1"/>
        </xdr:cNvSpPr>
      </xdr:nvSpPr>
      <xdr:spPr bwMode="auto">
        <a:xfrm>
          <a:off x="3003550" y="10837333"/>
          <a:ext cx="219075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495300</xdr:colOff>
      <xdr:row>65</xdr:row>
      <xdr:rowOff>0</xdr:rowOff>
    </xdr:from>
    <xdr:to>
      <xdr:col>1</xdr:col>
      <xdr:colOff>714375</xdr:colOff>
      <xdr:row>65</xdr:row>
      <xdr:rowOff>0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B2B5899-7959-4015-BA70-F3FD8A57714C}"/>
            </a:ext>
          </a:extLst>
        </xdr:cNvPr>
        <xdr:cNvSpPr txBox="1">
          <a:spLocks noChangeArrowheads="1"/>
        </xdr:cNvSpPr>
      </xdr:nvSpPr>
      <xdr:spPr bwMode="auto">
        <a:xfrm>
          <a:off x="3003550" y="10837333"/>
          <a:ext cx="219075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495300</xdr:colOff>
      <xdr:row>114</xdr:row>
      <xdr:rowOff>123825</xdr:rowOff>
    </xdr:from>
    <xdr:to>
      <xdr:col>1</xdr:col>
      <xdr:colOff>714375</xdr:colOff>
      <xdr:row>115</xdr:row>
      <xdr:rowOff>47625</xdr:rowOff>
    </xdr:to>
    <xdr:sp macro="" textlink="">
      <xdr:nvSpPr>
        <xdr:cNvPr id="13" name="Text Box 9">
          <a:extLst>
            <a:ext uri="{FF2B5EF4-FFF2-40B4-BE49-F238E27FC236}">
              <a16:creationId xmlns:a16="http://schemas.microsoft.com/office/drawing/2014/main" id="{D9E36B79-6230-4BCB-B505-DBEE6FB965FA}"/>
            </a:ext>
          </a:extLst>
        </xdr:cNvPr>
        <xdr:cNvSpPr txBox="1">
          <a:spLocks noChangeArrowheads="1"/>
        </xdr:cNvSpPr>
      </xdr:nvSpPr>
      <xdr:spPr bwMode="auto">
        <a:xfrm>
          <a:off x="3003550" y="18919825"/>
          <a:ext cx="219075" cy="825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49</xdr:row>
      <xdr:rowOff>57150</xdr:rowOff>
    </xdr:from>
    <xdr:to>
      <xdr:col>5</xdr:col>
      <xdr:colOff>428625</xdr:colOff>
      <xdr:row>65</xdr:row>
      <xdr:rowOff>19050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EF5DBF09-957C-4BC7-9B7C-9E6497F08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581025</xdr:colOff>
      <xdr:row>115</xdr:row>
      <xdr:rowOff>19050</xdr:rowOff>
    </xdr:from>
    <xdr:to>
      <xdr:col>6</xdr:col>
      <xdr:colOff>28575</xdr:colOff>
      <xdr:row>131</xdr:row>
      <xdr:rowOff>0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91A3E6E-5DC2-4D35-837B-82A0B3D4D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1276350</xdr:colOff>
      <xdr:row>219</xdr:row>
      <xdr:rowOff>85725</xdr:rowOff>
    </xdr:from>
    <xdr:to>
      <xdr:col>6</xdr:col>
      <xdr:colOff>180975</xdr:colOff>
      <xdr:row>235</xdr:row>
      <xdr:rowOff>95250</xdr:rowOff>
    </xdr:to>
    <xdr:graphicFrame macro="">
      <xdr:nvGraphicFramePr>
        <xdr:cNvPr id="4" name="Gráfico 6">
          <a:extLst>
            <a:ext uri="{FF2B5EF4-FFF2-40B4-BE49-F238E27FC236}">
              <a16:creationId xmlns:a16="http://schemas.microsoft.com/office/drawing/2014/main" id="{5FCE28F0-6312-4419-BBC7-FBF29EF58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1381125</xdr:colOff>
      <xdr:row>274</xdr:row>
      <xdr:rowOff>114300</xdr:rowOff>
    </xdr:from>
    <xdr:to>
      <xdr:col>6</xdr:col>
      <xdr:colOff>304800</xdr:colOff>
      <xdr:row>290</xdr:row>
      <xdr:rowOff>142875</xdr:rowOff>
    </xdr:to>
    <xdr:graphicFrame macro="">
      <xdr:nvGraphicFramePr>
        <xdr:cNvPr id="5" name="Gráfico 8">
          <a:extLst>
            <a:ext uri="{FF2B5EF4-FFF2-40B4-BE49-F238E27FC236}">
              <a16:creationId xmlns:a16="http://schemas.microsoft.com/office/drawing/2014/main" id="{28A3C34B-407A-4749-AC9D-512831D2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381000</xdr:colOff>
      <xdr:row>348</xdr:row>
      <xdr:rowOff>114300</xdr:rowOff>
    </xdr:from>
    <xdr:to>
      <xdr:col>8</xdr:col>
      <xdr:colOff>266700</xdr:colOff>
      <xdr:row>374</xdr:row>
      <xdr:rowOff>0</xdr:rowOff>
    </xdr:to>
    <xdr:graphicFrame macro="">
      <xdr:nvGraphicFramePr>
        <xdr:cNvPr id="6" name="Gráfico 9">
          <a:extLst>
            <a:ext uri="{FF2B5EF4-FFF2-40B4-BE49-F238E27FC236}">
              <a16:creationId xmlns:a16="http://schemas.microsoft.com/office/drawing/2014/main" id="{DEA808AE-EF4F-4A93-ABE5-D654F580F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95250</xdr:colOff>
      <xdr:row>392</xdr:row>
      <xdr:rowOff>19050</xdr:rowOff>
    </xdr:from>
    <xdr:to>
      <xdr:col>8</xdr:col>
      <xdr:colOff>85725</xdr:colOff>
      <xdr:row>413</xdr:row>
      <xdr:rowOff>57150</xdr:rowOff>
    </xdr:to>
    <xdr:graphicFrame macro="">
      <xdr:nvGraphicFramePr>
        <xdr:cNvPr id="7" name="Gráfico 10">
          <a:extLst>
            <a:ext uri="{FF2B5EF4-FFF2-40B4-BE49-F238E27FC236}">
              <a16:creationId xmlns:a16="http://schemas.microsoft.com/office/drawing/2014/main" id="{CE0D9D8C-491B-4129-9BB6-E88114D3B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64770</xdr:colOff>
      <xdr:row>438</xdr:row>
      <xdr:rowOff>49530</xdr:rowOff>
    </xdr:from>
    <xdr:to>
      <xdr:col>8</xdr:col>
      <xdr:colOff>140970</xdr:colOff>
      <xdr:row>458</xdr:row>
      <xdr:rowOff>140970</xdr:rowOff>
    </xdr:to>
    <xdr:graphicFrame macro="">
      <xdr:nvGraphicFramePr>
        <xdr:cNvPr id="8" name="Gráfico 11">
          <a:extLst>
            <a:ext uri="{FF2B5EF4-FFF2-40B4-BE49-F238E27FC236}">
              <a16:creationId xmlns:a16="http://schemas.microsoft.com/office/drawing/2014/main" id="{466E3131-09AE-42BC-AE8C-C2913CCA1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190500</xdr:colOff>
      <xdr:row>189</xdr:row>
      <xdr:rowOff>38100</xdr:rowOff>
    </xdr:from>
    <xdr:to>
      <xdr:col>6</xdr:col>
      <xdr:colOff>581025</xdr:colOff>
      <xdr:row>207</xdr:row>
      <xdr:rowOff>123825</xdr:rowOff>
    </xdr:to>
    <xdr:graphicFrame macro="">
      <xdr:nvGraphicFramePr>
        <xdr:cNvPr id="9" name="Gráfico 12">
          <a:extLst>
            <a:ext uri="{FF2B5EF4-FFF2-40B4-BE49-F238E27FC236}">
              <a16:creationId xmlns:a16="http://schemas.microsoft.com/office/drawing/2014/main" id="{312B120E-2443-4CCE-BC8F-DDD2162BA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1209675</xdr:colOff>
      <xdr:row>247</xdr:row>
      <xdr:rowOff>104775</xdr:rowOff>
    </xdr:from>
    <xdr:to>
      <xdr:col>8</xdr:col>
      <xdr:colOff>76200</xdr:colOff>
      <xdr:row>266</xdr:row>
      <xdr:rowOff>28575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A865F7A-34A8-40A9-8714-F5F9E35B7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1343025</xdr:colOff>
      <xdr:row>318</xdr:row>
      <xdr:rowOff>0</xdr:rowOff>
    </xdr:from>
    <xdr:to>
      <xdr:col>6</xdr:col>
      <xdr:colOff>266700</xdr:colOff>
      <xdr:row>318</xdr:row>
      <xdr:rowOff>0</xdr:rowOff>
    </xdr:to>
    <xdr:graphicFrame macro="">
      <xdr:nvGraphicFramePr>
        <xdr:cNvPr id="11" name="Gráfico 8">
          <a:extLst>
            <a:ext uri="{FF2B5EF4-FFF2-40B4-BE49-F238E27FC236}">
              <a16:creationId xmlns:a16="http://schemas.microsoft.com/office/drawing/2014/main" id="{D93956B1-5449-4B61-A7C5-6EAE96045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1200150</xdr:colOff>
      <xdr:row>318</xdr:row>
      <xdr:rowOff>0</xdr:rowOff>
    </xdr:from>
    <xdr:to>
      <xdr:col>6</xdr:col>
      <xdr:colOff>123825</xdr:colOff>
      <xdr:row>318</xdr:row>
      <xdr:rowOff>0</xdr:rowOff>
    </xdr:to>
    <xdr:graphicFrame macro="">
      <xdr:nvGraphicFramePr>
        <xdr:cNvPr id="12" name="Gráfico 8">
          <a:extLst>
            <a:ext uri="{FF2B5EF4-FFF2-40B4-BE49-F238E27FC236}">
              <a16:creationId xmlns:a16="http://schemas.microsoft.com/office/drawing/2014/main" id="{F992E049-981F-411C-9487-D0B917E23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590550</xdr:colOff>
      <xdr:row>80</xdr:row>
      <xdr:rowOff>76200</xdr:rowOff>
    </xdr:from>
    <xdr:to>
      <xdr:col>6</xdr:col>
      <xdr:colOff>38100</xdr:colOff>
      <xdr:row>96</xdr:row>
      <xdr:rowOff>57150</xdr:rowOff>
    </xdr:to>
    <xdr:graphicFrame macro="">
      <xdr:nvGraphicFramePr>
        <xdr:cNvPr id="13" name="Gráfico 4">
          <a:extLst>
            <a:ext uri="{FF2B5EF4-FFF2-40B4-BE49-F238E27FC236}">
              <a16:creationId xmlns:a16="http://schemas.microsoft.com/office/drawing/2014/main" id="{5720D84F-5B41-40A4-8076-10141EBA8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590550</xdr:colOff>
      <xdr:row>21</xdr:row>
      <xdr:rowOff>66675</xdr:rowOff>
    </xdr:from>
    <xdr:to>
      <xdr:col>6</xdr:col>
      <xdr:colOff>38100</xdr:colOff>
      <xdr:row>37</xdr:row>
      <xdr:rowOff>47625</xdr:rowOff>
    </xdr:to>
    <xdr:graphicFrame macro="">
      <xdr:nvGraphicFramePr>
        <xdr:cNvPr id="14" name="Gráfico 4">
          <a:extLst>
            <a:ext uri="{FF2B5EF4-FFF2-40B4-BE49-F238E27FC236}">
              <a16:creationId xmlns:a16="http://schemas.microsoft.com/office/drawing/2014/main" id="{DEB77DF5-30B5-449A-BC53-1B4159A66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581025</xdr:colOff>
      <xdr:row>149</xdr:row>
      <xdr:rowOff>76200</xdr:rowOff>
    </xdr:from>
    <xdr:to>
      <xdr:col>6</xdr:col>
      <xdr:colOff>28575</xdr:colOff>
      <xdr:row>165</xdr:row>
      <xdr:rowOff>57150</xdr:rowOff>
    </xdr:to>
    <xdr:graphicFrame macro="">
      <xdr:nvGraphicFramePr>
        <xdr:cNvPr id="15" name="Gráfico 4">
          <a:extLst>
            <a:ext uri="{FF2B5EF4-FFF2-40B4-BE49-F238E27FC236}">
              <a16:creationId xmlns:a16="http://schemas.microsoft.com/office/drawing/2014/main" id="{8C56E198-6E0C-47C7-821E-A3A50D20F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1381125</xdr:colOff>
      <xdr:row>299</xdr:row>
      <xdr:rowOff>114300</xdr:rowOff>
    </xdr:from>
    <xdr:to>
      <xdr:col>6</xdr:col>
      <xdr:colOff>304800</xdr:colOff>
      <xdr:row>315</xdr:row>
      <xdr:rowOff>142875</xdr:rowOff>
    </xdr:to>
    <xdr:graphicFrame macro="">
      <xdr:nvGraphicFramePr>
        <xdr:cNvPr id="16" name="Gráfico 8">
          <a:extLst>
            <a:ext uri="{FF2B5EF4-FFF2-40B4-BE49-F238E27FC236}">
              <a16:creationId xmlns:a16="http://schemas.microsoft.com/office/drawing/2014/main" id="{54793131-80D9-4331-816D-28DE4BF32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0.01878</cdr:x>
      <cdr:y>0.97573</cdr:y>
    </cdr:from>
    <cdr:to>
      <cdr:x>0.02539</cdr:x>
      <cdr:y>0.97573</cdr:y>
    </cdr:to>
    <cdr:sp macro="" textlink="">
      <cdr:nvSpPr>
        <cdr:cNvPr id="20481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091" y="1917700"/>
          <a:ext cx="37279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6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  <cdr:relSizeAnchor xmlns:cdr="http://schemas.openxmlformats.org/drawingml/2006/chartDrawing">
    <cdr:from>
      <cdr:x>0.01853</cdr:x>
      <cdr:y>0.93506</cdr:y>
    </cdr:from>
    <cdr:to>
      <cdr:x>0.02539</cdr:x>
      <cdr:y>0.93506</cdr:y>
    </cdr:to>
    <cdr:sp macro="" textlink="">
      <cdr:nvSpPr>
        <cdr:cNvPr id="225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976" y="688975"/>
          <a:ext cx="33735" cy="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es-ES" sz="800" b="0" i="0" u="none" strike="noStrike" baseline="0">
            <a:solidFill>
              <a:srgbClr val="000000"/>
            </a:solidFill>
            <a:latin typeface="Verdana"/>
          </a:endParaRPr>
        </a:p>
        <a:p xmlns:a="http://schemas.openxmlformats.org/drawingml/2006/main">
          <a:pPr algn="l" rtl="0">
            <a:defRPr sz="1000"/>
          </a:pPr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rvva04\Share\estudios\030122200000_Turismo_LOTE1_Mayo2025_Abril%202027\05_FASE%2000\Informe\Para%20c&#225;lculos\2025\Anexo_ANUAL_MV_2025_CALCULOS_pdteee.xlsx" TargetMode="External"/><Relationship Id="rId1" Type="http://schemas.openxmlformats.org/officeDocument/2006/relationships/externalLinkPath" Target="file:///\\filesrvva04\Share\estudios\030122200000_Turismo_LOTE1_Mayo2025_Abril%202027\05_FASE%2000\Informe\Para%20c&#225;lculos\2025\Anexo_ANUAL_MV_2025_CALCULOS_pdtee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AÑO 2025"/>
      <sheetName val="TOTAL AÑO 2025 (2)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TIPO ALOJAMIENTO"/>
      <sheetName val="TIPO ALOJAMIENTO (2)"/>
      <sheetName val="PROVINCIAS"/>
      <sheetName val="PROVINCIAS (2)"/>
      <sheetName val="PROVINCIAS SIN CAMPINGS"/>
      <sheetName val="PROCEDENCIAS TIPO ALOJAMIENTO"/>
      <sheetName val="PROCEDENCIAS POR PROVINCIA"/>
      <sheetName val="PROCEDENCIAS POR MESES"/>
    </sheetNames>
    <sheetDataSet>
      <sheetData sheetId="0"/>
      <sheetData sheetId="1"/>
      <sheetData sheetId="2">
        <row r="88">
          <cell r="F88">
            <v>3462</v>
          </cell>
        </row>
        <row r="89">
          <cell r="F89">
            <v>3284</v>
          </cell>
        </row>
        <row r="90">
          <cell r="F90">
            <v>178</v>
          </cell>
        </row>
        <row r="91">
          <cell r="F91">
            <v>5192</v>
          </cell>
        </row>
        <row r="92">
          <cell r="F92">
            <v>4894</v>
          </cell>
        </row>
        <row r="93">
          <cell r="F93">
            <v>298</v>
          </cell>
        </row>
      </sheetData>
      <sheetData sheetId="3">
        <row r="88">
          <cell r="F88">
            <v>3878</v>
          </cell>
        </row>
        <row r="89">
          <cell r="F89">
            <v>3574</v>
          </cell>
        </row>
        <row r="90">
          <cell r="F90">
            <v>304</v>
          </cell>
        </row>
        <row r="91">
          <cell r="F91">
            <v>6139</v>
          </cell>
        </row>
        <row r="92">
          <cell r="F92">
            <v>5459</v>
          </cell>
        </row>
        <row r="93">
          <cell r="F93">
            <v>680</v>
          </cell>
        </row>
      </sheetData>
      <sheetData sheetId="4">
        <row r="88">
          <cell r="F88">
            <v>3741</v>
          </cell>
        </row>
        <row r="89">
          <cell r="F89">
            <v>3300</v>
          </cell>
        </row>
        <row r="90">
          <cell r="F90">
            <v>441</v>
          </cell>
        </row>
        <row r="91">
          <cell r="F91">
            <v>6483</v>
          </cell>
        </row>
        <row r="92">
          <cell r="F92">
            <v>5695</v>
          </cell>
        </row>
        <row r="93">
          <cell r="F93">
            <v>788</v>
          </cell>
        </row>
      </sheetData>
      <sheetData sheetId="5">
        <row r="88">
          <cell r="F88">
            <v>5497</v>
          </cell>
        </row>
        <row r="89">
          <cell r="F89">
            <v>4952</v>
          </cell>
        </row>
        <row r="90">
          <cell r="F90">
            <v>545</v>
          </cell>
        </row>
        <row r="91">
          <cell r="F91">
            <v>8653</v>
          </cell>
        </row>
        <row r="92">
          <cell r="F92">
            <v>7669</v>
          </cell>
        </row>
        <row r="93">
          <cell r="F93">
            <v>984</v>
          </cell>
        </row>
      </sheetData>
      <sheetData sheetId="6">
        <row r="88">
          <cell r="F88">
            <v>5866</v>
          </cell>
        </row>
        <row r="89">
          <cell r="F89">
            <v>5449</v>
          </cell>
        </row>
        <row r="90">
          <cell r="F90">
            <v>417</v>
          </cell>
        </row>
        <row r="91">
          <cell r="F91">
            <v>10140</v>
          </cell>
        </row>
        <row r="92">
          <cell r="F92">
            <v>9350</v>
          </cell>
        </row>
        <row r="93">
          <cell r="F93">
            <v>790</v>
          </cell>
        </row>
      </sheetData>
      <sheetData sheetId="7">
        <row r="88">
          <cell r="F88">
            <v>5423</v>
          </cell>
        </row>
        <row r="89">
          <cell r="F89">
            <v>4794</v>
          </cell>
        </row>
        <row r="90">
          <cell r="F90">
            <v>629</v>
          </cell>
        </row>
        <row r="91">
          <cell r="F91">
            <v>9145</v>
          </cell>
        </row>
        <row r="92">
          <cell r="F92">
            <v>8073</v>
          </cell>
        </row>
        <row r="93">
          <cell r="F93">
            <v>1072</v>
          </cell>
        </row>
      </sheetData>
      <sheetData sheetId="8">
        <row r="88">
          <cell r="F88">
            <v>4372</v>
          </cell>
        </row>
        <row r="89">
          <cell r="F89">
            <v>3886</v>
          </cell>
        </row>
        <row r="90">
          <cell r="F90">
            <v>486</v>
          </cell>
        </row>
        <row r="91">
          <cell r="F91">
            <v>8377</v>
          </cell>
        </row>
        <row r="92">
          <cell r="F92">
            <v>7397</v>
          </cell>
        </row>
        <row r="93">
          <cell r="F93">
            <v>980</v>
          </cell>
        </row>
      </sheetData>
      <sheetData sheetId="9">
        <row r="88">
          <cell r="F88">
            <v>9162</v>
          </cell>
        </row>
        <row r="89">
          <cell r="F89">
            <v>8170</v>
          </cell>
        </row>
        <row r="90">
          <cell r="F90">
            <v>992</v>
          </cell>
        </row>
        <row r="91">
          <cell r="F91">
            <v>13957</v>
          </cell>
        </row>
        <row r="92">
          <cell r="F92">
            <v>12275</v>
          </cell>
        </row>
        <row r="93">
          <cell r="F93">
            <v>1682</v>
          </cell>
        </row>
      </sheetData>
      <sheetData sheetId="10">
        <row r="88">
          <cell r="F88">
            <v>827</v>
          </cell>
        </row>
        <row r="89">
          <cell r="F89">
            <v>814</v>
          </cell>
        </row>
        <row r="90">
          <cell r="F90">
            <v>13</v>
          </cell>
        </row>
        <row r="91">
          <cell r="F91">
            <v>929</v>
          </cell>
        </row>
        <row r="92">
          <cell r="F92">
            <v>916</v>
          </cell>
        </row>
        <row r="93">
          <cell r="F93">
            <v>13</v>
          </cell>
        </row>
      </sheetData>
      <sheetData sheetId="11">
        <row r="88">
          <cell r="F88">
            <v>8829</v>
          </cell>
        </row>
        <row r="89">
          <cell r="F89">
            <v>7772</v>
          </cell>
        </row>
        <row r="90">
          <cell r="F90">
            <v>1057</v>
          </cell>
        </row>
        <row r="91">
          <cell r="F91">
            <v>8949</v>
          </cell>
        </row>
        <row r="92">
          <cell r="F92">
            <v>7892</v>
          </cell>
        </row>
        <row r="93">
          <cell r="F93">
            <v>1057</v>
          </cell>
        </row>
      </sheetData>
      <sheetData sheetId="12">
        <row r="88">
          <cell r="F88">
            <v>2568</v>
          </cell>
        </row>
        <row r="89">
          <cell r="F89">
            <v>2001</v>
          </cell>
        </row>
        <row r="90">
          <cell r="F90">
            <v>567</v>
          </cell>
        </row>
        <row r="91">
          <cell r="F91">
            <v>5074</v>
          </cell>
        </row>
        <row r="92">
          <cell r="F92">
            <v>3235</v>
          </cell>
        </row>
        <row r="93">
          <cell r="F93">
            <v>1839</v>
          </cell>
        </row>
      </sheetData>
      <sheetData sheetId="13">
        <row r="88">
          <cell r="F88">
            <v>4667</v>
          </cell>
        </row>
        <row r="89">
          <cell r="F89">
            <v>4595</v>
          </cell>
        </row>
        <row r="90">
          <cell r="F90">
            <v>72</v>
          </cell>
        </row>
        <row r="91">
          <cell r="F91">
            <v>8569</v>
          </cell>
        </row>
        <row r="92">
          <cell r="F92">
            <v>8399</v>
          </cell>
        </row>
        <row r="93">
          <cell r="F93">
            <v>170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urismocastillayleon.com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41"/>
  <sheetViews>
    <sheetView tabSelected="1" view="pageBreakPreview" topLeftCell="A3169" zoomScale="60" zoomScaleNormal="60" workbookViewId="0">
      <selection activeCell="S3387" sqref="S3387"/>
    </sheetView>
  </sheetViews>
  <sheetFormatPr baseColWidth="10" defaultRowHeight="12.75" x14ac:dyDescent="0.2"/>
  <cols>
    <col min="1" max="1" width="25.7109375" style="15" customWidth="1"/>
    <col min="2" max="2" width="13.5703125" style="15" customWidth="1"/>
    <col min="3" max="3" width="14.42578125" style="15" customWidth="1"/>
    <col min="4" max="4" width="19.140625" style="15" customWidth="1"/>
    <col min="5" max="5" width="15.42578125" style="15" customWidth="1"/>
    <col min="6" max="6" width="13.85546875" style="15" customWidth="1"/>
    <col min="7" max="7" width="15.140625" style="15" customWidth="1"/>
    <col min="8" max="8" width="13.85546875" style="15" customWidth="1"/>
    <col min="9" max="9" width="14.140625" style="15" customWidth="1"/>
    <col min="10" max="10" width="14.85546875" style="15" customWidth="1"/>
    <col min="11" max="11" width="13.85546875" style="15" customWidth="1"/>
    <col min="12" max="12" width="14.140625" style="15" bestFit="1" customWidth="1"/>
    <col min="13" max="13" width="15" style="15" customWidth="1"/>
    <col min="14" max="14" width="13.85546875" style="15" customWidth="1"/>
    <col min="15" max="256" width="11.42578125" style="15"/>
    <col min="257" max="257" width="26.85546875" style="15" customWidth="1"/>
    <col min="258" max="258" width="11.140625" style="15" customWidth="1"/>
    <col min="259" max="261" width="13.28515625" style="15" customWidth="1"/>
    <col min="262" max="262" width="13.85546875" style="15" customWidth="1"/>
    <col min="263" max="263" width="15.140625" style="15" customWidth="1"/>
    <col min="264" max="264" width="13.28515625" style="15" customWidth="1"/>
    <col min="265" max="265" width="14.140625" style="15" customWidth="1"/>
    <col min="266" max="266" width="14.85546875" style="15" customWidth="1"/>
    <col min="267" max="267" width="13.28515625" style="15" customWidth="1"/>
    <col min="268" max="268" width="14.140625" style="15" bestFit="1" customWidth="1"/>
    <col min="269" max="269" width="14" style="15" customWidth="1"/>
    <col min="270" max="270" width="12.85546875" style="15" customWidth="1"/>
    <col min="271" max="512" width="11.42578125" style="15"/>
    <col min="513" max="513" width="26.85546875" style="15" customWidth="1"/>
    <col min="514" max="514" width="11.140625" style="15" customWidth="1"/>
    <col min="515" max="517" width="13.28515625" style="15" customWidth="1"/>
    <col min="518" max="518" width="13.85546875" style="15" customWidth="1"/>
    <col min="519" max="519" width="15.140625" style="15" customWidth="1"/>
    <col min="520" max="520" width="13.28515625" style="15" customWidth="1"/>
    <col min="521" max="521" width="14.140625" style="15" customWidth="1"/>
    <col min="522" max="522" width="14.85546875" style="15" customWidth="1"/>
    <col min="523" max="523" width="13.28515625" style="15" customWidth="1"/>
    <col min="524" max="524" width="14.140625" style="15" bestFit="1" customWidth="1"/>
    <col min="525" max="525" width="14" style="15" customWidth="1"/>
    <col min="526" max="526" width="12.85546875" style="15" customWidth="1"/>
    <col min="527" max="768" width="11.42578125" style="15"/>
    <col min="769" max="769" width="26.85546875" style="15" customWidth="1"/>
    <col min="770" max="770" width="11.140625" style="15" customWidth="1"/>
    <col min="771" max="773" width="13.28515625" style="15" customWidth="1"/>
    <col min="774" max="774" width="13.85546875" style="15" customWidth="1"/>
    <col min="775" max="775" width="15.140625" style="15" customWidth="1"/>
    <col min="776" max="776" width="13.28515625" style="15" customWidth="1"/>
    <col min="777" max="777" width="14.140625" style="15" customWidth="1"/>
    <col min="778" max="778" width="14.85546875" style="15" customWidth="1"/>
    <col min="779" max="779" width="13.28515625" style="15" customWidth="1"/>
    <col min="780" max="780" width="14.140625" style="15" bestFit="1" customWidth="1"/>
    <col min="781" max="781" width="14" style="15" customWidth="1"/>
    <col min="782" max="782" width="12.85546875" style="15" customWidth="1"/>
    <col min="783" max="1024" width="11.42578125" style="15"/>
    <col min="1025" max="1025" width="26.85546875" style="15" customWidth="1"/>
    <col min="1026" max="1026" width="11.140625" style="15" customWidth="1"/>
    <col min="1027" max="1029" width="13.28515625" style="15" customWidth="1"/>
    <col min="1030" max="1030" width="13.85546875" style="15" customWidth="1"/>
    <col min="1031" max="1031" width="15.140625" style="15" customWidth="1"/>
    <col min="1032" max="1032" width="13.28515625" style="15" customWidth="1"/>
    <col min="1033" max="1033" width="14.140625" style="15" customWidth="1"/>
    <col min="1034" max="1034" width="14.85546875" style="15" customWidth="1"/>
    <col min="1035" max="1035" width="13.28515625" style="15" customWidth="1"/>
    <col min="1036" max="1036" width="14.140625" style="15" bestFit="1" customWidth="1"/>
    <col min="1037" max="1037" width="14" style="15" customWidth="1"/>
    <col min="1038" max="1038" width="12.85546875" style="15" customWidth="1"/>
    <col min="1039" max="1280" width="11.42578125" style="15"/>
    <col min="1281" max="1281" width="26.85546875" style="15" customWidth="1"/>
    <col min="1282" max="1282" width="11.140625" style="15" customWidth="1"/>
    <col min="1283" max="1285" width="13.28515625" style="15" customWidth="1"/>
    <col min="1286" max="1286" width="13.85546875" style="15" customWidth="1"/>
    <col min="1287" max="1287" width="15.140625" style="15" customWidth="1"/>
    <col min="1288" max="1288" width="13.28515625" style="15" customWidth="1"/>
    <col min="1289" max="1289" width="14.140625" style="15" customWidth="1"/>
    <col min="1290" max="1290" width="14.85546875" style="15" customWidth="1"/>
    <col min="1291" max="1291" width="13.28515625" style="15" customWidth="1"/>
    <col min="1292" max="1292" width="14.140625" style="15" bestFit="1" customWidth="1"/>
    <col min="1293" max="1293" width="14" style="15" customWidth="1"/>
    <col min="1294" max="1294" width="12.85546875" style="15" customWidth="1"/>
    <col min="1295" max="1536" width="11.42578125" style="15"/>
    <col min="1537" max="1537" width="26.85546875" style="15" customWidth="1"/>
    <col min="1538" max="1538" width="11.140625" style="15" customWidth="1"/>
    <col min="1539" max="1541" width="13.28515625" style="15" customWidth="1"/>
    <col min="1542" max="1542" width="13.85546875" style="15" customWidth="1"/>
    <col min="1543" max="1543" width="15.140625" style="15" customWidth="1"/>
    <col min="1544" max="1544" width="13.28515625" style="15" customWidth="1"/>
    <col min="1545" max="1545" width="14.140625" style="15" customWidth="1"/>
    <col min="1546" max="1546" width="14.85546875" style="15" customWidth="1"/>
    <col min="1547" max="1547" width="13.28515625" style="15" customWidth="1"/>
    <col min="1548" max="1548" width="14.140625" style="15" bestFit="1" customWidth="1"/>
    <col min="1549" max="1549" width="14" style="15" customWidth="1"/>
    <col min="1550" max="1550" width="12.85546875" style="15" customWidth="1"/>
    <col min="1551" max="1792" width="11.42578125" style="15"/>
    <col min="1793" max="1793" width="26.85546875" style="15" customWidth="1"/>
    <col min="1794" max="1794" width="11.140625" style="15" customWidth="1"/>
    <col min="1795" max="1797" width="13.28515625" style="15" customWidth="1"/>
    <col min="1798" max="1798" width="13.85546875" style="15" customWidth="1"/>
    <col min="1799" max="1799" width="15.140625" style="15" customWidth="1"/>
    <col min="1800" max="1800" width="13.28515625" style="15" customWidth="1"/>
    <col min="1801" max="1801" width="14.140625" style="15" customWidth="1"/>
    <col min="1802" max="1802" width="14.85546875" style="15" customWidth="1"/>
    <col min="1803" max="1803" width="13.28515625" style="15" customWidth="1"/>
    <col min="1804" max="1804" width="14.140625" style="15" bestFit="1" customWidth="1"/>
    <col min="1805" max="1805" width="14" style="15" customWidth="1"/>
    <col min="1806" max="1806" width="12.85546875" style="15" customWidth="1"/>
    <col min="1807" max="2048" width="11.42578125" style="15"/>
    <col min="2049" max="2049" width="26.85546875" style="15" customWidth="1"/>
    <col min="2050" max="2050" width="11.140625" style="15" customWidth="1"/>
    <col min="2051" max="2053" width="13.28515625" style="15" customWidth="1"/>
    <col min="2054" max="2054" width="13.85546875" style="15" customWidth="1"/>
    <col min="2055" max="2055" width="15.140625" style="15" customWidth="1"/>
    <col min="2056" max="2056" width="13.28515625" style="15" customWidth="1"/>
    <col min="2057" max="2057" width="14.140625" style="15" customWidth="1"/>
    <col min="2058" max="2058" width="14.85546875" style="15" customWidth="1"/>
    <col min="2059" max="2059" width="13.28515625" style="15" customWidth="1"/>
    <col min="2060" max="2060" width="14.140625" style="15" bestFit="1" customWidth="1"/>
    <col min="2061" max="2061" width="14" style="15" customWidth="1"/>
    <col min="2062" max="2062" width="12.85546875" style="15" customWidth="1"/>
    <col min="2063" max="2304" width="11.42578125" style="15"/>
    <col min="2305" max="2305" width="26.85546875" style="15" customWidth="1"/>
    <col min="2306" max="2306" width="11.140625" style="15" customWidth="1"/>
    <col min="2307" max="2309" width="13.28515625" style="15" customWidth="1"/>
    <col min="2310" max="2310" width="13.85546875" style="15" customWidth="1"/>
    <col min="2311" max="2311" width="15.140625" style="15" customWidth="1"/>
    <col min="2312" max="2312" width="13.28515625" style="15" customWidth="1"/>
    <col min="2313" max="2313" width="14.140625" style="15" customWidth="1"/>
    <col min="2314" max="2314" width="14.85546875" style="15" customWidth="1"/>
    <col min="2315" max="2315" width="13.28515625" style="15" customWidth="1"/>
    <col min="2316" max="2316" width="14.140625" style="15" bestFit="1" customWidth="1"/>
    <col min="2317" max="2317" width="14" style="15" customWidth="1"/>
    <col min="2318" max="2318" width="12.85546875" style="15" customWidth="1"/>
    <col min="2319" max="2560" width="11.42578125" style="15"/>
    <col min="2561" max="2561" width="26.85546875" style="15" customWidth="1"/>
    <col min="2562" max="2562" width="11.140625" style="15" customWidth="1"/>
    <col min="2563" max="2565" width="13.28515625" style="15" customWidth="1"/>
    <col min="2566" max="2566" width="13.85546875" style="15" customWidth="1"/>
    <col min="2567" max="2567" width="15.140625" style="15" customWidth="1"/>
    <col min="2568" max="2568" width="13.28515625" style="15" customWidth="1"/>
    <col min="2569" max="2569" width="14.140625" style="15" customWidth="1"/>
    <col min="2570" max="2570" width="14.85546875" style="15" customWidth="1"/>
    <col min="2571" max="2571" width="13.28515625" style="15" customWidth="1"/>
    <col min="2572" max="2572" width="14.140625" style="15" bestFit="1" customWidth="1"/>
    <col min="2573" max="2573" width="14" style="15" customWidth="1"/>
    <col min="2574" max="2574" width="12.85546875" style="15" customWidth="1"/>
    <col min="2575" max="2816" width="11.42578125" style="15"/>
    <col min="2817" max="2817" width="26.85546875" style="15" customWidth="1"/>
    <col min="2818" max="2818" width="11.140625" style="15" customWidth="1"/>
    <col min="2819" max="2821" width="13.28515625" style="15" customWidth="1"/>
    <col min="2822" max="2822" width="13.85546875" style="15" customWidth="1"/>
    <col min="2823" max="2823" width="15.140625" style="15" customWidth="1"/>
    <col min="2824" max="2824" width="13.28515625" style="15" customWidth="1"/>
    <col min="2825" max="2825" width="14.140625" style="15" customWidth="1"/>
    <col min="2826" max="2826" width="14.85546875" style="15" customWidth="1"/>
    <col min="2827" max="2827" width="13.28515625" style="15" customWidth="1"/>
    <col min="2828" max="2828" width="14.140625" style="15" bestFit="1" customWidth="1"/>
    <col min="2829" max="2829" width="14" style="15" customWidth="1"/>
    <col min="2830" max="2830" width="12.85546875" style="15" customWidth="1"/>
    <col min="2831" max="3072" width="11.42578125" style="15"/>
    <col min="3073" max="3073" width="26.85546875" style="15" customWidth="1"/>
    <col min="3074" max="3074" width="11.140625" style="15" customWidth="1"/>
    <col min="3075" max="3077" width="13.28515625" style="15" customWidth="1"/>
    <col min="3078" max="3078" width="13.85546875" style="15" customWidth="1"/>
    <col min="3079" max="3079" width="15.140625" style="15" customWidth="1"/>
    <col min="3080" max="3080" width="13.28515625" style="15" customWidth="1"/>
    <col min="3081" max="3081" width="14.140625" style="15" customWidth="1"/>
    <col min="3082" max="3082" width="14.85546875" style="15" customWidth="1"/>
    <col min="3083" max="3083" width="13.28515625" style="15" customWidth="1"/>
    <col min="3084" max="3084" width="14.140625" style="15" bestFit="1" customWidth="1"/>
    <col min="3085" max="3085" width="14" style="15" customWidth="1"/>
    <col min="3086" max="3086" width="12.85546875" style="15" customWidth="1"/>
    <col min="3087" max="3328" width="11.42578125" style="15"/>
    <col min="3329" max="3329" width="26.85546875" style="15" customWidth="1"/>
    <col min="3330" max="3330" width="11.140625" style="15" customWidth="1"/>
    <col min="3331" max="3333" width="13.28515625" style="15" customWidth="1"/>
    <col min="3334" max="3334" width="13.85546875" style="15" customWidth="1"/>
    <col min="3335" max="3335" width="15.140625" style="15" customWidth="1"/>
    <col min="3336" max="3336" width="13.28515625" style="15" customWidth="1"/>
    <col min="3337" max="3337" width="14.140625" style="15" customWidth="1"/>
    <col min="3338" max="3338" width="14.85546875" style="15" customWidth="1"/>
    <col min="3339" max="3339" width="13.28515625" style="15" customWidth="1"/>
    <col min="3340" max="3340" width="14.140625" style="15" bestFit="1" customWidth="1"/>
    <col min="3341" max="3341" width="14" style="15" customWidth="1"/>
    <col min="3342" max="3342" width="12.85546875" style="15" customWidth="1"/>
    <col min="3343" max="3584" width="11.42578125" style="15"/>
    <col min="3585" max="3585" width="26.85546875" style="15" customWidth="1"/>
    <col min="3586" max="3586" width="11.140625" style="15" customWidth="1"/>
    <col min="3587" max="3589" width="13.28515625" style="15" customWidth="1"/>
    <col min="3590" max="3590" width="13.85546875" style="15" customWidth="1"/>
    <col min="3591" max="3591" width="15.140625" style="15" customWidth="1"/>
    <col min="3592" max="3592" width="13.28515625" style="15" customWidth="1"/>
    <col min="3593" max="3593" width="14.140625" style="15" customWidth="1"/>
    <col min="3594" max="3594" width="14.85546875" style="15" customWidth="1"/>
    <col min="3595" max="3595" width="13.28515625" style="15" customWidth="1"/>
    <col min="3596" max="3596" width="14.140625" style="15" bestFit="1" customWidth="1"/>
    <col min="3597" max="3597" width="14" style="15" customWidth="1"/>
    <col min="3598" max="3598" width="12.85546875" style="15" customWidth="1"/>
    <col min="3599" max="3840" width="11.42578125" style="15"/>
    <col min="3841" max="3841" width="26.85546875" style="15" customWidth="1"/>
    <col min="3842" max="3842" width="11.140625" style="15" customWidth="1"/>
    <col min="3843" max="3845" width="13.28515625" style="15" customWidth="1"/>
    <col min="3846" max="3846" width="13.85546875" style="15" customWidth="1"/>
    <col min="3847" max="3847" width="15.140625" style="15" customWidth="1"/>
    <col min="3848" max="3848" width="13.28515625" style="15" customWidth="1"/>
    <col min="3849" max="3849" width="14.140625" style="15" customWidth="1"/>
    <col min="3850" max="3850" width="14.85546875" style="15" customWidth="1"/>
    <col min="3851" max="3851" width="13.28515625" style="15" customWidth="1"/>
    <col min="3852" max="3852" width="14.140625" style="15" bestFit="1" customWidth="1"/>
    <col min="3853" max="3853" width="14" style="15" customWidth="1"/>
    <col min="3854" max="3854" width="12.85546875" style="15" customWidth="1"/>
    <col min="3855" max="4096" width="11.42578125" style="15"/>
    <col min="4097" max="4097" width="26.85546875" style="15" customWidth="1"/>
    <col min="4098" max="4098" width="11.140625" style="15" customWidth="1"/>
    <col min="4099" max="4101" width="13.28515625" style="15" customWidth="1"/>
    <col min="4102" max="4102" width="13.85546875" style="15" customWidth="1"/>
    <col min="4103" max="4103" width="15.140625" style="15" customWidth="1"/>
    <col min="4104" max="4104" width="13.28515625" style="15" customWidth="1"/>
    <col min="4105" max="4105" width="14.140625" style="15" customWidth="1"/>
    <col min="4106" max="4106" width="14.85546875" style="15" customWidth="1"/>
    <col min="4107" max="4107" width="13.28515625" style="15" customWidth="1"/>
    <col min="4108" max="4108" width="14.140625" style="15" bestFit="1" customWidth="1"/>
    <col min="4109" max="4109" width="14" style="15" customWidth="1"/>
    <col min="4110" max="4110" width="12.85546875" style="15" customWidth="1"/>
    <col min="4111" max="4352" width="11.42578125" style="15"/>
    <col min="4353" max="4353" width="26.85546875" style="15" customWidth="1"/>
    <col min="4354" max="4354" width="11.140625" style="15" customWidth="1"/>
    <col min="4355" max="4357" width="13.28515625" style="15" customWidth="1"/>
    <col min="4358" max="4358" width="13.85546875" style="15" customWidth="1"/>
    <col min="4359" max="4359" width="15.140625" style="15" customWidth="1"/>
    <col min="4360" max="4360" width="13.28515625" style="15" customWidth="1"/>
    <col min="4361" max="4361" width="14.140625" style="15" customWidth="1"/>
    <col min="4362" max="4362" width="14.85546875" style="15" customWidth="1"/>
    <col min="4363" max="4363" width="13.28515625" style="15" customWidth="1"/>
    <col min="4364" max="4364" width="14.140625" style="15" bestFit="1" customWidth="1"/>
    <col min="4365" max="4365" width="14" style="15" customWidth="1"/>
    <col min="4366" max="4366" width="12.85546875" style="15" customWidth="1"/>
    <col min="4367" max="4608" width="11.42578125" style="15"/>
    <col min="4609" max="4609" width="26.85546875" style="15" customWidth="1"/>
    <col min="4610" max="4610" width="11.140625" style="15" customWidth="1"/>
    <col min="4611" max="4613" width="13.28515625" style="15" customWidth="1"/>
    <col min="4614" max="4614" width="13.85546875" style="15" customWidth="1"/>
    <col min="4615" max="4615" width="15.140625" style="15" customWidth="1"/>
    <col min="4616" max="4616" width="13.28515625" style="15" customWidth="1"/>
    <col min="4617" max="4617" width="14.140625" style="15" customWidth="1"/>
    <col min="4618" max="4618" width="14.85546875" style="15" customWidth="1"/>
    <col min="4619" max="4619" width="13.28515625" style="15" customWidth="1"/>
    <col min="4620" max="4620" width="14.140625" style="15" bestFit="1" customWidth="1"/>
    <col min="4621" max="4621" width="14" style="15" customWidth="1"/>
    <col min="4622" max="4622" width="12.85546875" style="15" customWidth="1"/>
    <col min="4623" max="4864" width="11.42578125" style="15"/>
    <col min="4865" max="4865" width="26.85546875" style="15" customWidth="1"/>
    <col min="4866" max="4866" width="11.140625" style="15" customWidth="1"/>
    <col min="4867" max="4869" width="13.28515625" style="15" customWidth="1"/>
    <col min="4870" max="4870" width="13.85546875" style="15" customWidth="1"/>
    <col min="4871" max="4871" width="15.140625" style="15" customWidth="1"/>
    <col min="4872" max="4872" width="13.28515625" style="15" customWidth="1"/>
    <col min="4873" max="4873" width="14.140625" style="15" customWidth="1"/>
    <col min="4874" max="4874" width="14.85546875" style="15" customWidth="1"/>
    <col min="4875" max="4875" width="13.28515625" style="15" customWidth="1"/>
    <col min="4876" max="4876" width="14.140625" style="15" bestFit="1" customWidth="1"/>
    <col min="4877" max="4877" width="14" style="15" customWidth="1"/>
    <col min="4878" max="4878" width="12.85546875" style="15" customWidth="1"/>
    <col min="4879" max="5120" width="11.42578125" style="15"/>
    <col min="5121" max="5121" width="26.85546875" style="15" customWidth="1"/>
    <col min="5122" max="5122" width="11.140625" style="15" customWidth="1"/>
    <col min="5123" max="5125" width="13.28515625" style="15" customWidth="1"/>
    <col min="5126" max="5126" width="13.85546875" style="15" customWidth="1"/>
    <col min="5127" max="5127" width="15.140625" style="15" customWidth="1"/>
    <col min="5128" max="5128" width="13.28515625" style="15" customWidth="1"/>
    <col min="5129" max="5129" width="14.140625" style="15" customWidth="1"/>
    <col min="5130" max="5130" width="14.85546875" style="15" customWidth="1"/>
    <col min="5131" max="5131" width="13.28515625" style="15" customWidth="1"/>
    <col min="5132" max="5132" width="14.140625" style="15" bestFit="1" customWidth="1"/>
    <col min="5133" max="5133" width="14" style="15" customWidth="1"/>
    <col min="5134" max="5134" width="12.85546875" style="15" customWidth="1"/>
    <col min="5135" max="5376" width="11.42578125" style="15"/>
    <col min="5377" max="5377" width="26.85546875" style="15" customWidth="1"/>
    <col min="5378" max="5378" width="11.140625" style="15" customWidth="1"/>
    <col min="5379" max="5381" width="13.28515625" style="15" customWidth="1"/>
    <col min="5382" max="5382" width="13.85546875" style="15" customWidth="1"/>
    <col min="5383" max="5383" width="15.140625" style="15" customWidth="1"/>
    <col min="5384" max="5384" width="13.28515625" style="15" customWidth="1"/>
    <col min="5385" max="5385" width="14.140625" style="15" customWidth="1"/>
    <col min="5386" max="5386" width="14.85546875" style="15" customWidth="1"/>
    <col min="5387" max="5387" width="13.28515625" style="15" customWidth="1"/>
    <col min="5388" max="5388" width="14.140625" style="15" bestFit="1" customWidth="1"/>
    <col min="5389" max="5389" width="14" style="15" customWidth="1"/>
    <col min="5390" max="5390" width="12.85546875" style="15" customWidth="1"/>
    <col min="5391" max="5632" width="11.42578125" style="15"/>
    <col min="5633" max="5633" width="26.85546875" style="15" customWidth="1"/>
    <col min="5634" max="5634" width="11.140625" style="15" customWidth="1"/>
    <col min="5635" max="5637" width="13.28515625" style="15" customWidth="1"/>
    <col min="5638" max="5638" width="13.85546875" style="15" customWidth="1"/>
    <col min="5639" max="5639" width="15.140625" style="15" customWidth="1"/>
    <col min="5640" max="5640" width="13.28515625" style="15" customWidth="1"/>
    <col min="5641" max="5641" width="14.140625" style="15" customWidth="1"/>
    <col min="5642" max="5642" width="14.85546875" style="15" customWidth="1"/>
    <col min="5643" max="5643" width="13.28515625" style="15" customWidth="1"/>
    <col min="5644" max="5644" width="14.140625" style="15" bestFit="1" customWidth="1"/>
    <col min="5645" max="5645" width="14" style="15" customWidth="1"/>
    <col min="5646" max="5646" width="12.85546875" style="15" customWidth="1"/>
    <col min="5647" max="5888" width="11.42578125" style="15"/>
    <col min="5889" max="5889" width="26.85546875" style="15" customWidth="1"/>
    <col min="5890" max="5890" width="11.140625" style="15" customWidth="1"/>
    <col min="5891" max="5893" width="13.28515625" style="15" customWidth="1"/>
    <col min="5894" max="5894" width="13.85546875" style="15" customWidth="1"/>
    <col min="5895" max="5895" width="15.140625" style="15" customWidth="1"/>
    <col min="5896" max="5896" width="13.28515625" style="15" customWidth="1"/>
    <col min="5897" max="5897" width="14.140625" style="15" customWidth="1"/>
    <col min="5898" max="5898" width="14.85546875" style="15" customWidth="1"/>
    <col min="5899" max="5899" width="13.28515625" style="15" customWidth="1"/>
    <col min="5900" max="5900" width="14.140625" style="15" bestFit="1" customWidth="1"/>
    <col min="5901" max="5901" width="14" style="15" customWidth="1"/>
    <col min="5902" max="5902" width="12.85546875" style="15" customWidth="1"/>
    <col min="5903" max="6144" width="11.42578125" style="15"/>
    <col min="6145" max="6145" width="26.85546875" style="15" customWidth="1"/>
    <col min="6146" max="6146" width="11.140625" style="15" customWidth="1"/>
    <col min="6147" max="6149" width="13.28515625" style="15" customWidth="1"/>
    <col min="6150" max="6150" width="13.85546875" style="15" customWidth="1"/>
    <col min="6151" max="6151" width="15.140625" style="15" customWidth="1"/>
    <col min="6152" max="6152" width="13.28515625" style="15" customWidth="1"/>
    <col min="6153" max="6153" width="14.140625" style="15" customWidth="1"/>
    <col min="6154" max="6154" width="14.85546875" style="15" customWidth="1"/>
    <col min="6155" max="6155" width="13.28515625" style="15" customWidth="1"/>
    <col min="6156" max="6156" width="14.140625" style="15" bestFit="1" customWidth="1"/>
    <col min="6157" max="6157" width="14" style="15" customWidth="1"/>
    <col min="6158" max="6158" width="12.85546875" style="15" customWidth="1"/>
    <col min="6159" max="6400" width="11.42578125" style="15"/>
    <col min="6401" max="6401" width="26.85546875" style="15" customWidth="1"/>
    <col min="6402" max="6402" width="11.140625" style="15" customWidth="1"/>
    <col min="6403" max="6405" width="13.28515625" style="15" customWidth="1"/>
    <col min="6406" max="6406" width="13.85546875" style="15" customWidth="1"/>
    <col min="6407" max="6407" width="15.140625" style="15" customWidth="1"/>
    <col min="6408" max="6408" width="13.28515625" style="15" customWidth="1"/>
    <col min="6409" max="6409" width="14.140625" style="15" customWidth="1"/>
    <col min="6410" max="6410" width="14.85546875" style="15" customWidth="1"/>
    <col min="6411" max="6411" width="13.28515625" style="15" customWidth="1"/>
    <col min="6412" max="6412" width="14.140625" style="15" bestFit="1" customWidth="1"/>
    <col min="6413" max="6413" width="14" style="15" customWidth="1"/>
    <col min="6414" max="6414" width="12.85546875" style="15" customWidth="1"/>
    <col min="6415" max="6656" width="11.42578125" style="15"/>
    <col min="6657" max="6657" width="26.85546875" style="15" customWidth="1"/>
    <col min="6658" max="6658" width="11.140625" style="15" customWidth="1"/>
    <col min="6659" max="6661" width="13.28515625" style="15" customWidth="1"/>
    <col min="6662" max="6662" width="13.85546875" style="15" customWidth="1"/>
    <col min="6663" max="6663" width="15.140625" style="15" customWidth="1"/>
    <col min="6664" max="6664" width="13.28515625" style="15" customWidth="1"/>
    <col min="6665" max="6665" width="14.140625" style="15" customWidth="1"/>
    <col min="6666" max="6666" width="14.85546875" style="15" customWidth="1"/>
    <col min="6667" max="6667" width="13.28515625" style="15" customWidth="1"/>
    <col min="6668" max="6668" width="14.140625" style="15" bestFit="1" customWidth="1"/>
    <col min="6669" max="6669" width="14" style="15" customWidth="1"/>
    <col min="6670" max="6670" width="12.85546875" style="15" customWidth="1"/>
    <col min="6671" max="6912" width="11.42578125" style="15"/>
    <col min="6913" max="6913" width="26.85546875" style="15" customWidth="1"/>
    <col min="6914" max="6914" width="11.140625" style="15" customWidth="1"/>
    <col min="6915" max="6917" width="13.28515625" style="15" customWidth="1"/>
    <col min="6918" max="6918" width="13.85546875" style="15" customWidth="1"/>
    <col min="6919" max="6919" width="15.140625" style="15" customWidth="1"/>
    <col min="6920" max="6920" width="13.28515625" style="15" customWidth="1"/>
    <col min="6921" max="6921" width="14.140625" style="15" customWidth="1"/>
    <col min="6922" max="6922" width="14.85546875" style="15" customWidth="1"/>
    <col min="6923" max="6923" width="13.28515625" style="15" customWidth="1"/>
    <col min="6924" max="6924" width="14.140625" style="15" bestFit="1" customWidth="1"/>
    <col min="6925" max="6925" width="14" style="15" customWidth="1"/>
    <col min="6926" max="6926" width="12.85546875" style="15" customWidth="1"/>
    <col min="6927" max="7168" width="11.42578125" style="15"/>
    <col min="7169" max="7169" width="26.85546875" style="15" customWidth="1"/>
    <col min="7170" max="7170" width="11.140625" style="15" customWidth="1"/>
    <col min="7171" max="7173" width="13.28515625" style="15" customWidth="1"/>
    <col min="7174" max="7174" width="13.85546875" style="15" customWidth="1"/>
    <col min="7175" max="7175" width="15.140625" style="15" customWidth="1"/>
    <col min="7176" max="7176" width="13.28515625" style="15" customWidth="1"/>
    <col min="7177" max="7177" width="14.140625" style="15" customWidth="1"/>
    <col min="7178" max="7178" width="14.85546875" style="15" customWidth="1"/>
    <col min="7179" max="7179" width="13.28515625" style="15" customWidth="1"/>
    <col min="7180" max="7180" width="14.140625" style="15" bestFit="1" customWidth="1"/>
    <col min="7181" max="7181" width="14" style="15" customWidth="1"/>
    <col min="7182" max="7182" width="12.85546875" style="15" customWidth="1"/>
    <col min="7183" max="7424" width="11.42578125" style="15"/>
    <col min="7425" max="7425" width="26.85546875" style="15" customWidth="1"/>
    <col min="7426" max="7426" width="11.140625" style="15" customWidth="1"/>
    <col min="7427" max="7429" width="13.28515625" style="15" customWidth="1"/>
    <col min="7430" max="7430" width="13.85546875" style="15" customWidth="1"/>
    <col min="7431" max="7431" width="15.140625" style="15" customWidth="1"/>
    <col min="7432" max="7432" width="13.28515625" style="15" customWidth="1"/>
    <col min="7433" max="7433" width="14.140625" style="15" customWidth="1"/>
    <col min="7434" max="7434" width="14.85546875" style="15" customWidth="1"/>
    <col min="7435" max="7435" width="13.28515625" style="15" customWidth="1"/>
    <col min="7436" max="7436" width="14.140625" style="15" bestFit="1" customWidth="1"/>
    <col min="7437" max="7437" width="14" style="15" customWidth="1"/>
    <col min="7438" max="7438" width="12.85546875" style="15" customWidth="1"/>
    <col min="7439" max="7680" width="11.42578125" style="15"/>
    <col min="7681" max="7681" width="26.85546875" style="15" customWidth="1"/>
    <col min="7682" max="7682" width="11.140625" style="15" customWidth="1"/>
    <col min="7683" max="7685" width="13.28515625" style="15" customWidth="1"/>
    <col min="7686" max="7686" width="13.85546875" style="15" customWidth="1"/>
    <col min="7687" max="7687" width="15.140625" style="15" customWidth="1"/>
    <col min="7688" max="7688" width="13.28515625" style="15" customWidth="1"/>
    <col min="7689" max="7689" width="14.140625" style="15" customWidth="1"/>
    <col min="7690" max="7690" width="14.85546875" style="15" customWidth="1"/>
    <col min="7691" max="7691" width="13.28515625" style="15" customWidth="1"/>
    <col min="7692" max="7692" width="14.140625" style="15" bestFit="1" customWidth="1"/>
    <col min="7693" max="7693" width="14" style="15" customWidth="1"/>
    <col min="7694" max="7694" width="12.85546875" style="15" customWidth="1"/>
    <col min="7695" max="7936" width="11.42578125" style="15"/>
    <col min="7937" max="7937" width="26.85546875" style="15" customWidth="1"/>
    <col min="7938" max="7938" width="11.140625" style="15" customWidth="1"/>
    <col min="7939" max="7941" width="13.28515625" style="15" customWidth="1"/>
    <col min="7942" max="7942" width="13.85546875" style="15" customWidth="1"/>
    <col min="7943" max="7943" width="15.140625" style="15" customWidth="1"/>
    <col min="7944" max="7944" width="13.28515625" style="15" customWidth="1"/>
    <col min="7945" max="7945" width="14.140625" style="15" customWidth="1"/>
    <col min="7946" max="7946" width="14.85546875" style="15" customWidth="1"/>
    <col min="7947" max="7947" width="13.28515625" style="15" customWidth="1"/>
    <col min="7948" max="7948" width="14.140625" style="15" bestFit="1" customWidth="1"/>
    <col min="7949" max="7949" width="14" style="15" customWidth="1"/>
    <col min="7950" max="7950" width="12.85546875" style="15" customWidth="1"/>
    <col min="7951" max="8192" width="11.42578125" style="15"/>
    <col min="8193" max="8193" width="26.85546875" style="15" customWidth="1"/>
    <col min="8194" max="8194" width="11.140625" style="15" customWidth="1"/>
    <col min="8195" max="8197" width="13.28515625" style="15" customWidth="1"/>
    <col min="8198" max="8198" width="13.85546875" style="15" customWidth="1"/>
    <col min="8199" max="8199" width="15.140625" style="15" customWidth="1"/>
    <col min="8200" max="8200" width="13.28515625" style="15" customWidth="1"/>
    <col min="8201" max="8201" width="14.140625" style="15" customWidth="1"/>
    <col min="8202" max="8202" width="14.85546875" style="15" customWidth="1"/>
    <col min="8203" max="8203" width="13.28515625" style="15" customWidth="1"/>
    <col min="8204" max="8204" width="14.140625" style="15" bestFit="1" customWidth="1"/>
    <col min="8205" max="8205" width="14" style="15" customWidth="1"/>
    <col min="8206" max="8206" width="12.85546875" style="15" customWidth="1"/>
    <col min="8207" max="8448" width="11.42578125" style="15"/>
    <col min="8449" max="8449" width="26.85546875" style="15" customWidth="1"/>
    <col min="8450" max="8450" width="11.140625" style="15" customWidth="1"/>
    <col min="8451" max="8453" width="13.28515625" style="15" customWidth="1"/>
    <col min="8454" max="8454" width="13.85546875" style="15" customWidth="1"/>
    <col min="8455" max="8455" width="15.140625" style="15" customWidth="1"/>
    <col min="8456" max="8456" width="13.28515625" style="15" customWidth="1"/>
    <col min="8457" max="8457" width="14.140625" style="15" customWidth="1"/>
    <col min="8458" max="8458" width="14.85546875" style="15" customWidth="1"/>
    <col min="8459" max="8459" width="13.28515625" style="15" customWidth="1"/>
    <col min="8460" max="8460" width="14.140625" style="15" bestFit="1" customWidth="1"/>
    <col min="8461" max="8461" width="14" style="15" customWidth="1"/>
    <col min="8462" max="8462" width="12.85546875" style="15" customWidth="1"/>
    <col min="8463" max="8704" width="11.42578125" style="15"/>
    <col min="8705" max="8705" width="26.85546875" style="15" customWidth="1"/>
    <col min="8706" max="8706" width="11.140625" style="15" customWidth="1"/>
    <col min="8707" max="8709" width="13.28515625" style="15" customWidth="1"/>
    <col min="8710" max="8710" width="13.85546875" style="15" customWidth="1"/>
    <col min="8711" max="8711" width="15.140625" style="15" customWidth="1"/>
    <col min="8712" max="8712" width="13.28515625" style="15" customWidth="1"/>
    <col min="8713" max="8713" width="14.140625" style="15" customWidth="1"/>
    <col min="8714" max="8714" width="14.85546875" style="15" customWidth="1"/>
    <col min="8715" max="8715" width="13.28515625" style="15" customWidth="1"/>
    <col min="8716" max="8716" width="14.140625" style="15" bestFit="1" customWidth="1"/>
    <col min="8717" max="8717" width="14" style="15" customWidth="1"/>
    <col min="8718" max="8718" width="12.85546875" style="15" customWidth="1"/>
    <col min="8719" max="8960" width="11.42578125" style="15"/>
    <col min="8961" max="8961" width="26.85546875" style="15" customWidth="1"/>
    <col min="8962" max="8962" width="11.140625" style="15" customWidth="1"/>
    <col min="8963" max="8965" width="13.28515625" style="15" customWidth="1"/>
    <col min="8966" max="8966" width="13.85546875" style="15" customWidth="1"/>
    <col min="8967" max="8967" width="15.140625" style="15" customWidth="1"/>
    <col min="8968" max="8968" width="13.28515625" style="15" customWidth="1"/>
    <col min="8969" max="8969" width="14.140625" style="15" customWidth="1"/>
    <col min="8970" max="8970" width="14.85546875" style="15" customWidth="1"/>
    <col min="8971" max="8971" width="13.28515625" style="15" customWidth="1"/>
    <col min="8972" max="8972" width="14.140625" style="15" bestFit="1" customWidth="1"/>
    <col min="8973" max="8973" width="14" style="15" customWidth="1"/>
    <col min="8974" max="8974" width="12.85546875" style="15" customWidth="1"/>
    <col min="8975" max="9216" width="11.42578125" style="15"/>
    <col min="9217" max="9217" width="26.85546875" style="15" customWidth="1"/>
    <col min="9218" max="9218" width="11.140625" style="15" customWidth="1"/>
    <col min="9219" max="9221" width="13.28515625" style="15" customWidth="1"/>
    <col min="9222" max="9222" width="13.85546875" style="15" customWidth="1"/>
    <col min="9223" max="9223" width="15.140625" style="15" customWidth="1"/>
    <col min="9224" max="9224" width="13.28515625" style="15" customWidth="1"/>
    <col min="9225" max="9225" width="14.140625" style="15" customWidth="1"/>
    <col min="9226" max="9226" width="14.85546875" style="15" customWidth="1"/>
    <col min="9227" max="9227" width="13.28515625" style="15" customWidth="1"/>
    <col min="9228" max="9228" width="14.140625" style="15" bestFit="1" customWidth="1"/>
    <col min="9229" max="9229" width="14" style="15" customWidth="1"/>
    <col min="9230" max="9230" width="12.85546875" style="15" customWidth="1"/>
    <col min="9231" max="9472" width="11.42578125" style="15"/>
    <col min="9473" max="9473" width="26.85546875" style="15" customWidth="1"/>
    <col min="9474" max="9474" width="11.140625" style="15" customWidth="1"/>
    <col min="9475" max="9477" width="13.28515625" style="15" customWidth="1"/>
    <col min="9478" max="9478" width="13.85546875" style="15" customWidth="1"/>
    <col min="9479" max="9479" width="15.140625" style="15" customWidth="1"/>
    <col min="9480" max="9480" width="13.28515625" style="15" customWidth="1"/>
    <col min="9481" max="9481" width="14.140625" style="15" customWidth="1"/>
    <col min="9482" max="9482" width="14.85546875" style="15" customWidth="1"/>
    <col min="9483" max="9483" width="13.28515625" style="15" customWidth="1"/>
    <col min="9484" max="9484" width="14.140625" style="15" bestFit="1" customWidth="1"/>
    <col min="9485" max="9485" width="14" style="15" customWidth="1"/>
    <col min="9486" max="9486" width="12.85546875" style="15" customWidth="1"/>
    <col min="9487" max="9728" width="11.42578125" style="15"/>
    <col min="9729" max="9729" width="26.85546875" style="15" customWidth="1"/>
    <col min="9730" max="9730" width="11.140625" style="15" customWidth="1"/>
    <col min="9731" max="9733" width="13.28515625" style="15" customWidth="1"/>
    <col min="9734" max="9734" width="13.85546875" style="15" customWidth="1"/>
    <col min="9735" max="9735" width="15.140625" style="15" customWidth="1"/>
    <col min="9736" max="9736" width="13.28515625" style="15" customWidth="1"/>
    <col min="9737" max="9737" width="14.140625" style="15" customWidth="1"/>
    <col min="9738" max="9738" width="14.85546875" style="15" customWidth="1"/>
    <col min="9739" max="9739" width="13.28515625" style="15" customWidth="1"/>
    <col min="9740" max="9740" width="14.140625" style="15" bestFit="1" customWidth="1"/>
    <col min="9741" max="9741" width="14" style="15" customWidth="1"/>
    <col min="9742" max="9742" width="12.85546875" style="15" customWidth="1"/>
    <col min="9743" max="9984" width="11.42578125" style="15"/>
    <col min="9985" max="9985" width="26.85546875" style="15" customWidth="1"/>
    <col min="9986" max="9986" width="11.140625" style="15" customWidth="1"/>
    <col min="9987" max="9989" width="13.28515625" style="15" customWidth="1"/>
    <col min="9990" max="9990" width="13.85546875" style="15" customWidth="1"/>
    <col min="9991" max="9991" width="15.140625" style="15" customWidth="1"/>
    <col min="9992" max="9992" width="13.28515625" style="15" customWidth="1"/>
    <col min="9993" max="9993" width="14.140625" style="15" customWidth="1"/>
    <col min="9994" max="9994" width="14.85546875" style="15" customWidth="1"/>
    <col min="9995" max="9995" width="13.28515625" style="15" customWidth="1"/>
    <col min="9996" max="9996" width="14.140625" style="15" bestFit="1" customWidth="1"/>
    <col min="9997" max="9997" width="14" style="15" customWidth="1"/>
    <col min="9998" max="9998" width="12.85546875" style="15" customWidth="1"/>
    <col min="9999" max="10240" width="11.42578125" style="15"/>
    <col min="10241" max="10241" width="26.85546875" style="15" customWidth="1"/>
    <col min="10242" max="10242" width="11.140625" style="15" customWidth="1"/>
    <col min="10243" max="10245" width="13.28515625" style="15" customWidth="1"/>
    <col min="10246" max="10246" width="13.85546875" style="15" customWidth="1"/>
    <col min="10247" max="10247" width="15.140625" style="15" customWidth="1"/>
    <col min="10248" max="10248" width="13.28515625" style="15" customWidth="1"/>
    <col min="10249" max="10249" width="14.140625" style="15" customWidth="1"/>
    <col min="10250" max="10250" width="14.85546875" style="15" customWidth="1"/>
    <col min="10251" max="10251" width="13.28515625" style="15" customWidth="1"/>
    <col min="10252" max="10252" width="14.140625" style="15" bestFit="1" customWidth="1"/>
    <col min="10253" max="10253" width="14" style="15" customWidth="1"/>
    <col min="10254" max="10254" width="12.85546875" style="15" customWidth="1"/>
    <col min="10255" max="10496" width="11.42578125" style="15"/>
    <col min="10497" max="10497" width="26.85546875" style="15" customWidth="1"/>
    <col min="10498" max="10498" width="11.140625" style="15" customWidth="1"/>
    <col min="10499" max="10501" width="13.28515625" style="15" customWidth="1"/>
    <col min="10502" max="10502" width="13.85546875" style="15" customWidth="1"/>
    <col min="10503" max="10503" width="15.140625" style="15" customWidth="1"/>
    <col min="10504" max="10504" width="13.28515625" style="15" customWidth="1"/>
    <col min="10505" max="10505" width="14.140625" style="15" customWidth="1"/>
    <col min="10506" max="10506" width="14.85546875" style="15" customWidth="1"/>
    <col min="10507" max="10507" width="13.28515625" style="15" customWidth="1"/>
    <col min="10508" max="10508" width="14.140625" style="15" bestFit="1" customWidth="1"/>
    <col min="10509" max="10509" width="14" style="15" customWidth="1"/>
    <col min="10510" max="10510" width="12.85546875" style="15" customWidth="1"/>
    <col min="10511" max="10752" width="11.42578125" style="15"/>
    <col min="10753" max="10753" width="26.85546875" style="15" customWidth="1"/>
    <col min="10754" max="10754" width="11.140625" style="15" customWidth="1"/>
    <col min="10755" max="10757" width="13.28515625" style="15" customWidth="1"/>
    <col min="10758" max="10758" width="13.85546875" style="15" customWidth="1"/>
    <col min="10759" max="10759" width="15.140625" style="15" customWidth="1"/>
    <col min="10760" max="10760" width="13.28515625" style="15" customWidth="1"/>
    <col min="10761" max="10761" width="14.140625" style="15" customWidth="1"/>
    <col min="10762" max="10762" width="14.85546875" style="15" customWidth="1"/>
    <col min="10763" max="10763" width="13.28515625" style="15" customWidth="1"/>
    <col min="10764" max="10764" width="14.140625" style="15" bestFit="1" customWidth="1"/>
    <col min="10765" max="10765" width="14" style="15" customWidth="1"/>
    <col min="10766" max="10766" width="12.85546875" style="15" customWidth="1"/>
    <col min="10767" max="11008" width="11.42578125" style="15"/>
    <col min="11009" max="11009" width="26.85546875" style="15" customWidth="1"/>
    <col min="11010" max="11010" width="11.140625" style="15" customWidth="1"/>
    <col min="11011" max="11013" width="13.28515625" style="15" customWidth="1"/>
    <col min="11014" max="11014" width="13.85546875" style="15" customWidth="1"/>
    <col min="11015" max="11015" width="15.140625" style="15" customWidth="1"/>
    <col min="11016" max="11016" width="13.28515625" style="15" customWidth="1"/>
    <col min="11017" max="11017" width="14.140625" style="15" customWidth="1"/>
    <col min="11018" max="11018" width="14.85546875" style="15" customWidth="1"/>
    <col min="11019" max="11019" width="13.28515625" style="15" customWidth="1"/>
    <col min="11020" max="11020" width="14.140625" style="15" bestFit="1" customWidth="1"/>
    <col min="11021" max="11021" width="14" style="15" customWidth="1"/>
    <col min="11022" max="11022" width="12.85546875" style="15" customWidth="1"/>
    <col min="11023" max="11264" width="11.42578125" style="15"/>
    <col min="11265" max="11265" width="26.85546875" style="15" customWidth="1"/>
    <col min="11266" max="11266" width="11.140625" style="15" customWidth="1"/>
    <col min="11267" max="11269" width="13.28515625" style="15" customWidth="1"/>
    <col min="11270" max="11270" width="13.85546875" style="15" customWidth="1"/>
    <col min="11271" max="11271" width="15.140625" style="15" customWidth="1"/>
    <col min="11272" max="11272" width="13.28515625" style="15" customWidth="1"/>
    <col min="11273" max="11273" width="14.140625" style="15" customWidth="1"/>
    <col min="11274" max="11274" width="14.85546875" style="15" customWidth="1"/>
    <col min="11275" max="11275" width="13.28515625" style="15" customWidth="1"/>
    <col min="11276" max="11276" width="14.140625" style="15" bestFit="1" customWidth="1"/>
    <col min="11277" max="11277" width="14" style="15" customWidth="1"/>
    <col min="11278" max="11278" width="12.85546875" style="15" customWidth="1"/>
    <col min="11279" max="11520" width="11.42578125" style="15"/>
    <col min="11521" max="11521" width="26.85546875" style="15" customWidth="1"/>
    <col min="11522" max="11522" width="11.140625" style="15" customWidth="1"/>
    <col min="11523" max="11525" width="13.28515625" style="15" customWidth="1"/>
    <col min="11526" max="11526" width="13.85546875" style="15" customWidth="1"/>
    <col min="11527" max="11527" width="15.140625" style="15" customWidth="1"/>
    <col min="11528" max="11528" width="13.28515625" style="15" customWidth="1"/>
    <col min="11529" max="11529" width="14.140625" style="15" customWidth="1"/>
    <col min="11530" max="11530" width="14.85546875" style="15" customWidth="1"/>
    <col min="11531" max="11531" width="13.28515625" style="15" customWidth="1"/>
    <col min="11532" max="11532" width="14.140625" style="15" bestFit="1" customWidth="1"/>
    <col min="11533" max="11533" width="14" style="15" customWidth="1"/>
    <col min="11534" max="11534" width="12.85546875" style="15" customWidth="1"/>
    <col min="11535" max="11776" width="11.42578125" style="15"/>
    <col min="11777" max="11777" width="26.85546875" style="15" customWidth="1"/>
    <col min="11778" max="11778" width="11.140625" style="15" customWidth="1"/>
    <col min="11779" max="11781" width="13.28515625" style="15" customWidth="1"/>
    <col min="11782" max="11782" width="13.85546875" style="15" customWidth="1"/>
    <col min="11783" max="11783" width="15.140625" style="15" customWidth="1"/>
    <col min="11784" max="11784" width="13.28515625" style="15" customWidth="1"/>
    <col min="11785" max="11785" width="14.140625" style="15" customWidth="1"/>
    <col min="11786" max="11786" width="14.85546875" style="15" customWidth="1"/>
    <col min="11787" max="11787" width="13.28515625" style="15" customWidth="1"/>
    <col min="11788" max="11788" width="14.140625" style="15" bestFit="1" customWidth="1"/>
    <col min="11789" max="11789" width="14" style="15" customWidth="1"/>
    <col min="11790" max="11790" width="12.85546875" style="15" customWidth="1"/>
    <col min="11791" max="12032" width="11.42578125" style="15"/>
    <col min="12033" max="12033" width="26.85546875" style="15" customWidth="1"/>
    <col min="12034" max="12034" width="11.140625" style="15" customWidth="1"/>
    <col min="12035" max="12037" width="13.28515625" style="15" customWidth="1"/>
    <col min="12038" max="12038" width="13.85546875" style="15" customWidth="1"/>
    <col min="12039" max="12039" width="15.140625" style="15" customWidth="1"/>
    <col min="12040" max="12040" width="13.28515625" style="15" customWidth="1"/>
    <col min="12041" max="12041" width="14.140625" style="15" customWidth="1"/>
    <col min="12042" max="12042" width="14.85546875" style="15" customWidth="1"/>
    <col min="12043" max="12043" width="13.28515625" style="15" customWidth="1"/>
    <col min="12044" max="12044" width="14.140625" style="15" bestFit="1" customWidth="1"/>
    <col min="12045" max="12045" width="14" style="15" customWidth="1"/>
    <col min="12046" max="12046" width="12.85546875" style="15" customWidth="1"/>
    <col min="12047" max="12288" width="11.42578125" style="15"/>
    <col min="12289" max="12289" width="26.85546875" style="15" customWidth="1"/>
    <col min="12290" max="12290" width="11.140625" style="15" customWidth="1"/>
    <col min="12291" max="12293" width="13.28515625" style="15" customWidth="1"/>
    <col min="12294" max="12294" width="13.85546875" style="15" customWidth="1"/>
    <col min="12295" max="12295" width="15.140625" style="15" customWidth="1"/>
    <col min="12296" max="12296" width="13.28515625" style="15" customWidth="1"/>
    <col min="12297" max="12297" width="14.140625" style="15" customWidth="1"/>
    <col min="12298" max="12298" width="14.85546875" style="15" customWidth="1"/>
    <col min="12299" max="12299" width="13.28515625" style="15" customWidth="1"/>
    <col min="12300" max="12300" width="14.140625" style="15" bestFit="1" customWidth="1"/>
    <col min="12301" max="12301" width="14" style="15" customWidth="1"/>
    <col min="12302" max="12302" width="12.85546875" style="15" customWidth="1"/>
    <col min="12303" max="12544" width="11.42578125" style="15"/>
    <col min="12545" max="12545" width="26.85546875" style="15" customWidth="1"/>
    <col min="12546" max="12546" width="11.140625" style="15" customWidth="1"/>
    <col min="12547" max="12549" width="13.28515625" style="15" customWidth="1"/>
    <col min="12550" max="12550" width="13.85546875" style="15" customWidth="1"/>
    <col min="12551" max="12551" width="15.140625" style="15" customWidth="1"/>
    <col min="12552" max="12552" width="13.28515625" style="15" customWidth="1"/>
    <col min="12553" max="12553" width="14.140625" style="15" customWidth="1"/>
    <col min="12554" max="12554" width="14.85546875" style="15" customWidth="1"/>
    <col min="12555" max="12555" width="13.28515625" style="15" customWidth="1"/>
    <col min="12556" max="12556" width="14.140625" style="15" bestFit="1" customWidth="1"/>
    <col min="12557" max="12557" width="14" style="15" customWidth="1"/>
    <col min="12558" max="12558" width="12.85546875" style="15" customWidth="1"/>
    <col min="12559" max="12800" width="11.42578125" style="15"/>
    <col min="12801" max="12801" width="26.85546875" style="15" customWidth="1"/>
    <col min="12802" max="12802" width="11.140625" style="15" customWidth="1"/>
    <col min="12803" max="12805" width="13.28515625" style="15" customWidth="1"/>
    <col min="12806" max="12806" width="13.85546875" style="15" customWidth="1"/>
    <col min="12807" max="12807" width="15.140625" style="15" customWidth="1"/>
    <col min="12808" max="12808" width="13.28515625" style="15" customWidth="1"/>
    <col min="12809" max="12809" width="14.140625" style="15" customWidth="1"/>
    <col min="12810" max="12810" width="14.85546875" style="15" customWidth="1"/>
    <col min="12811" max="12811" width="13.28515625" style="15" customWidth="1"/>
    <col min="12812" max="12812" width="14.140625" style="15" bestFit="1" customWidth="1"/>
    <col min="12813" max="12813" width="14" style="15" customWidth="1"/>
    <col min="12814" max="12814" width="12.85546875" style="15" customWidth="1"/>
    <col min="12815" max="13056" width="11.42578125" style="15"/>
    <col min="13057" max="13057" width="26.85546875" style="15" customWidth="1"/>
    <col min="13058" max="13058" width="11.140625" style="15" customWidth="1"/>
    <col min="13059" max="13061" width="13.28515625" style="15" customWidth="1"/>
    <col min="13062" max="13062" width="13.85546875" style="15" customWidth="1"/>
    <col min="13063" max="13063" width="15.140625" style="15" customWidth="1"/>
    <col min="13064" max="13064" width="13.28515625" style="15" customWidth="1"/>
    <col min="13065" max="13065" width="14.140625" style="15" customWidth="1"/>
    <col min="13066" max="13066" width="14.85546875" style="15" customWidth="1"/>
    <col min="13067" max="13067" width="13.28515625" style="15" customWidth="1"/>
    <col min="13068" max="13068" width="14.140625" style="15" bestFit="1" customWidth="1"/>
    <col min="13069" max="13069" width="14" style="15" customWidth="1"/>
    <col min="13070" max="13070" width="12.85546875" style="15" customWidth="1"/>
    <col min="13071" max="13312" width="11.42578125" style="15"/>
    <col min="13313" max="13313" width="26.85546875" style="15" customWidth="1"/>
    <col min="13314" max="13314" width="11.140625" style="15" customWidth="1"/>
    <col min="13315" max="13317" width="13.28515625" style="15" customWidth="1"/>
    <col min="13318" max="13318" width="13.85546875" style="15" customWidth="1"/>
    <col min="13319" max="13319" width="15.140625" style="15" customWidth="1"/>
    <col min="13320" max="13320" width="13.28515625" style="15" customWidth="1"/>
    <col min="13321" max="13321" width="14.140625" style="15" customWidth="1"/>
    <col min="13322" max="13322" width="14.85546875" style="15" customWidth="1"/>
    <col min="13323" max="13323" width="13.28515625" style="15" customWidth="1"/>
    <col min="13324" max="13324" width="14.140625" style="15" bestFit="1" customWidth="1"/>
    <col min="13325" max="13325" width="14" style="15" customWidth="1"/>
    <col min="13326" max="13326" width="12.85546875" style="15" customWidth="1"/>
    <col min="13327" max="13568" width="11.42578125" style="15"/>
    <col min="13569" max="13569" width="26.85546875" style="15" customWidth="1"/>
    <col min="13570" max="13570" width="11.140625" style="15" customWidth="1"/>
    <col min="13571" max="13573" width="13.28515625" style="15" customWidth="1"/>
    <col min="13574" max="13574" width="13.85546875" style="15" customWidth="1"/>
    <col min="13575" max="13575" width="15.140625" style="15" customWidth="1"/>
    <col min="13576" max="13576" width="13.28515625" style="15" customWidth="1"/>
    <col min="13577" max="13577" width="14.140625" style="15" customWidth="1"/>
    <col min="13578" max="13578" width="14.85546875" style="15" customWidth="1"/>
    <col min="13579" max="13579" width="13.28515625" style="15" customWidth="1"/>
    <col min="13580" max="13580" width="14.140625" style="15" bestFit="1" customWidth="1"/>
    <col min="13581" max="13581" width="14" style="15" customWidth="1"/>
    <col min="13582" max="13582" width="12.85546875" style="15" customWidth="1"/>
    <col min="13583" max="13824" width="11.42578125" style="15"/>
    <col min="13825" max="13825" width="26.85546875" style="15" customWidth="1"/>
    <col min="13826" max="13826" width="11.140625" style="15" customWidth="1"/>
    <col min="13827" max="13829" width="13.28515625" style="15" customWidth="1"/>
    <col min="13830" max="13830" width="13.85546875" style="15" customWidth="1"/>
    <col min="13831" max="13831" width="15.140625" style="15" customWidth="1"/>
    <col min="13832" max="13832" width="13.28515625" style="15" customWidth="1"/>
    <col min="13833" max="13833" width="14.140625" style="15" customWidth="1"/>
    <col min="13834" max="13834" width="14.85546875" style="15" customWidth="1"/>
    <col min="13835" max="13835" width="13.28515625" style="15" customWidth="1"/>
    <col min="13836" max="13836" width="14.140625" style="15" bestFit="1" customWidth="1"/>
    <col min="13837" max="13837" width="14" style="15" customWidth="1"/>
    <col min="13838" max="13838" width="12.85546875" style="15" customWidth="1"/>
    <col min="13839" max="14080" width="11.42578125" style="15"/>
    <col min="14081" max="14081" width="26.85546875" style="15" customWidth="1"/>
    <col min="14082" max="14082" width="11.140625" style="15" customWidth="1"/>
    <col min="14083" max="14085" width="13.28515625" style="15" customWidth="1"/>
    <col min="14086" max="14086" width="13.85546875" style="15" customWidth="1"/>
    <col min="14087" max="14087" width="15.140625" style="15" customWidth="1"/>
    <col min="14088" max="14088" width="13.28515625" style="15" customWidth="1"/>
    <col min="14089" max="14089" width="14.140625" style="15" customWidth="1"/>
    <col min="14090" max="14090" width="14.85546875" style="15" customWidth="1"/>
    <col min="14091" max="14091" width="13.28515625" style="15" customWidth="1"/>
    <col min="14092" max="14092" width="14.140625" style="15" bestFit="1" customWidth="1"/>
    <col min="14093" max="14093" width="14" style="15" customWidth="1"/>
    <col min="14094" max="14094" width="12.85546875" style="15" customWidth="1"/>
    <col min="14095" max="14336" width="11.42578125" style="15"/>
    <col min="14337" max="14337" width="26.85546875" style="15" customWidth="1"/>
    <col min="14338" max="14338" width="11.140625" style="15" customWidth="1"/>
    <col min="14339" max="14341" width="13.28515625" style="15" customWidth="1"/>
    <col min="14342" max="14342" width="13.85546875" style="15" customWidth="1"/>
    <col min="14343" max="14343" width="15.140625" style="15" customWidth="1"/>
    <col min="14344" max="14344" width="13.28515625" style="15" customWidth="1"/>
    <col min="14345" max="14345" width="14.140625" style="15" customWidth="1"/>
    <col min="14346" max="14346" width="14.85546875" style="15" customWidth="1"/>
    <col min="14347" max="14347" width="13.28515625" style="15" customWidth="1"/>
    <col min="14348" max="14348" width="14.140625" style="15" bestFit="1" customWidth="1"/>
    <col min="14349" max="14349" width="14" style="15" customWidth="1"/>
    <col min="14350" max="14350" width="12.85546875" style="15" customWidth="1"/>
    <col min="14351" max="14592" width="11.42578125" style="15"/>
    <col min="14593" max="14593" width="26.85546875" style="15" customWidth="1"/>
    <col min="14594" max="14594" width="11.140625" style="15" customWidth="1"/>
    <col min="14595" max="14597" width="13.28515625" style="15" customWidth="1"/>
    <col min="14598" max="14598" width="13.85546875" style="15" customWidth="1"/>
    <col min="14599" max="14599" width="15.140625" style="15" customWidth="1"/>
    <col min="14600" max="14600" width="13.28515625" style="15" customWidth="1"/>
    <col min="14601" max="14601" width="14.140625" style="15" customWidth="1"/>
    <col min="14602" max="14602" width="14.85546875" style="15" customWidth="1"/>
    <col min="14603" max="14603" width="13.28515625" style="15" customWidth="1"/>
    <col min="14604" max="14604" width="14.140625" style="15" bestFit="1" customWidth="1"/>
    <col min="14605" max="14605" width="14" style="15" customWidth="1"/>
    <col min="14606" max="14606" width="12.85546875" style="15" customWidth="1"/>
    <col min="14607" max="14848" width="11.42578125" style="15"/>
    <col min="14849" max="14849" width="26.85546875" style="15" customWidth="1"/>
    <col min="14850" max="14850" width="11.140625" style="15" customWidth="1"/>
    <col min="14851" max="14853" width="13.28515625" style="15" customWidth="1"/>
    <col min="14854" max="14854" width="13.85546875" style="15" customWidth="1"/>
    <col min="14855" max="14855" width="15.140625" style="15" customWidth="1"/>
    <col min="14856" max="14856" width="13.28515625" style="15" customWidth="1"/>
    <col min="14857" max="14857" width="14.140625" style="15" customWidth="1"/>
    <col min="14858" max="14858" width="14.85546875" style="15" customWidth="1"/>
    <col min="14859" max="14859" width="13.28515625" style="15" customWidth="1"/>
    <col min="14860" max="14860" width="14.140625" style="15" bestFit="1" customWidth="1"/>
    <col min="14861" max="14861" width="14" style="15" customWidth="1"/>
    <col min="14862" max="14862" width="12.85546875" style="15" customWidth="1"/>
    <col min="14863" max="15104" width="11.42578125" style="15"/>
    <col min="15105" max="15105" width="26.85546875" style="15" customWidth="1"/>
    <col min="15106" max="15106" width="11.140625" style="15" customWidth="1"/>
    <col min="15107" max="15109" width="13.28515625" style="15" customWidth="1"/>
    <col min="15110" max="15110" width="13.85546875" style="15" customWidth="1"/>
    <col min="15111" max="15111" width="15.140625" style="15" customWidth="1"/>
    <col min="15112" max="15112" width="13.28515625" style="15" customWidth="1"/>
    <col min="15113" max="15113" width="14.140625" style="15" customWidth="1"/>
    <col min="15114" max="15114" width="14.85546875" style="15" customWidth="1"/>
    <col min="15115" max="15115" width="13.28515625" style="15" customWidth="1"/>
    <col min="15116" max="15116" width="14.140625" style="15" bestFit="1" customWidth="1"/>
    <col min="15117" max="15117" width="14" style="15" customWidth="1"/>
    <col min="15118" max="15118" width="12.85546875" style="15" customWidth="1"/>
    <col min="15119" max="15360" width="11.42578125" style="15"/>
    <col min="15361" max="15361" width="26.85546875" style="15" customWidth="1"/>
    <col min="15362" max="15362" width="11.140625" style="15" customWidth="1"/>
    <col min="15363" max="15365" width="13.28515625" style="15" customWidth="1"/>
    <col min="15366" max="15366" width="13.85546875" style="15" customWidth="1"/>
    <col min="15367" max="15367" width="15.140625" style="15" customWidth="1"/>
    <col min="15368" max="15368" width="13.28515625" style="15" customWidth="1"/>
    <col min="15369" max="15369" width="14.140625" style="15" customWidth="1"/>
    <col min="15370" max="15370" width="14.85546875" style="15" customWidth="1"/>
    <col min="15371" max="15371" width="13.28515625" style="15" customWidth="1"/>
    <col min="15372" max="15372" width="14.140625" style="15" bestFit="1" customWidth="1"/>
    <col min="15373" max="15373" width="14" style="15" customWidth="1"/>
    <col min="15374" max="15374" width="12.85546875" style="15" customWidth="1"/>
    <col min="15375" max="15616" width="11.42578125" style="15"/>
    <col min="15617" max="15617" width="26.85546875" style="15" customWidth="1"/>
    <col min="15618" max="15618" width="11.140625" style="15" customWidth="1"/>
    <col min="15619" max="15621" width="13.28515625" style="15" customWidth="1"/>
    <col min="15622" max="15622" width="13.85546875" style="15" customWidth="1"/>
    <col min="15623" max="15623" width="15.140625" style="15" customWidth="1"/>
    <col min="15624" max="15624" width="13.28515625" style="15" customWidth="1"/>
    <col min="15625" max="15625" width="14.140625" style="15" customWidth="1"/>
    <col min="15626" max="15626" width="14.85546875" style="15" customWidth="1"/>
    <col min="15627" max="15627" width="13.28515625" style="15" customWidth="1"/>
    <col min="15628" max="15628" width="14.140625" style="15" bestFit="1" customWidth="1"/>
    <col min="15629" max="15629" width="14" style="15" customWidth="1"/>
    <col min="15630" max="15630" width="12.85546875" style="15" customWidth="1"/>
    <col min="15631" max="15872" width="11.42578125" style="15"/>
    <col min="15873" max="15873" width="26.85546875" style="15" customWidth="1"/>
    <col min="15874" max="15874" width="11.140625" style="15" customWidth="1"/>
    <col min="15875" max="15877" width="13.28515625" style="15" customWidth="1"/>
    <col min="15878" max="15878" width="13.85546875" style="15" customWidth="1"/>
    <col min="15879" max="15879" width="15.140625" style="15" customWidth="1"/>
    <col min="15880" max="15880" width="13.28515625" style="15" customWidth="1"/>
    <col min="15881" max="15881" width="14.140625" style="15" customWidth="1"/>
    <col min="15882" max="15882" width="14.85546875" style="15" customWidth="1"/>
    <col min="15883" max="15883" width="13.28515625" style="15" customWidth="1"/>
    <col min="15884" max="15884" width="14.140625" style="15" bestFit="1" customWidth="1"/>
    <col min="15885" max="15885" width="14" style="15" customWidth="1"/>
    <col min="15886" max="15886" width="12.85546875" style="15" customWidth="1"/>
    <col min="15887" max="16128" width="11.42578125" style="15"/>
    <col min="16129" max="16129" width="26.85546875" style="15" customWidth="1"/>
    <col min="16130" max="16130" width="11.140625" style="15" customWidth="1"/>
    <col min="16131" max="16133" width="13.28515625" style="15" customWidth="1"/>
    <col min="16134" max="16134" width="13.85546875" style="15" customWidth="1"/>
    <col min="16135" max="16135" width="15.140625" style="15" customWidth="1"/>
    <col min="16136" max="16136" width="13.28515625" style="15" customWidth="1"/>
    <col min="16137" max="16137" width="14.140625" style="15" customWidth="1"/>
    <col min="16138" max="16138" width="14.85546875" style="15" customWidth="1"/>
    <col min="16139" max="16139" width="13.28515625" style="15" customWidth="1"/>
    <col min="16140" max="16140" width="14.140625" style="15" bestFit="1" customWidth="1"/>
    <col min="16141" max="16141" width="14" style="15" customWidth="1"/>
    <col min="16142" max="16142" width="12.85546875" style="15" customWidth="1"/>
    <col min="16143" max="16384" width="11.42578125" style="15"/>
  </cols>
  <sheetData>
    <row r="1" spans="1:14" s="275" customFormat="1" x14ac:dyDescent="0.2">
      <c r="A1" s="274"/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</row>
    <row r="2" spans="1:14" s="275" customFormat="1" x14ac:dyDescent="0.2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1:14" s="275" customFormat="1" x14ac:dyDescent="0.2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</row>
    <row r="4" spans="1:14" s="275" customFormat="1" x14ac:dyDescent="0.2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</row>
    <row r="5" spans="1:14" s="275" customFormat="1" x14ac:dyDescent="0.2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</row>
    <row r="6" spans="1:14" s="275" customFormat="1" x14ac:dyDescent="0.2">
      <c r="A6" s="274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</row>
    <row r="7" spans="1:14" s="275" customFormat="1" x14ac:dyDescent="0.2">
      <c r="A7" s="274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</row>
    <row r="8" spans="1:14" s="275" customFormat="1" x14ac:dyDescent="0.2">
      <c r="A8" s="274"/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</row>
    <row r="9" spans="1:14" s="275" customFormat="1" x14ac:dyDescent="0.2">
      <c r="A9" s="274"/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</row>
    <row r="10" spans="1:14" s="275" customFormat="1" x14ac:dyDescent="0.2">
      <c r="A10" s="274"/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</row>
    <row r="11" spans="1:14" s="275" customFormat="1" x14ac:dyDescent="0.2">
      <c r="A11" s="274"/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</row>
    <row r="12" spans="1:14" s="275" customFormat="1" x14ac:dyDescent="0.2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</row>
    <row r="13" spans="1:14" s="275" customFormat="1" ht="69" x14ac:dyDescent="0.2">
      <c r="A13" s="274"/>
      <c r="B13" s="812" t="s">
        <v>27</v>
      </c>
      <c r="C13" s="812"/>
      <c r="D13" s="812"/>
      <c r="E13" s="812"/>
      <c r="F13" s="812"/>
      <c r="G13" s="812"/>
      <c r="H13" s="812"/>
      <c r="I13" s="812"/>
      <c r="J13" s="812"/>
      <c r="K13" s="812"/>
      <c r="L13" s="280"/>
      <c r="M13" s="274"/>
      <c r="N13" s="274"/>
    </row>
    <row r="14" spans="1:14" s="275" customFormat="1" ht="69" x14ac:dyDescent="0.2">
      <c r="A14" s="274"/>
      <c r="B14" s="812" t="s">
        <v>28</v>
      </c>
      <c r="C14" s="812"/>
      <c r="D14" s="812"/>
      <c r="E14" s="812"/>
      <c r="F14" s="812"/>
      <c r="G14" s="812"/>
      <c r="H14" s="812"/>
      <c r="I14" s="812"/>
      <c r="J14" s="812"/>
      <c r="K14" s="812"/>
      <c r="L14" s="280"/>
      <c r="M14" s="274"/>
      <c r="N14" s="274"/>
    </row>
    <row r="15" spans="1:14" s="275" customFormat="1" x14ac:dyDescent="0.2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</row>
    <row r="16" spans="1:14" s="275" customFormat="1" x14ac:dyDescent="0.2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</row>
    <row r="17" spans="1:14" s="275" customFormat="1" x14ac:dyDescent="0.2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</row>
    <row r="18" spans="1:14" s="275" customFormat="1" x14ac:dyDescent="0.2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</row>
    <row r="19" spans="1:14" s="275" customFormat="1" x14ac:dyDescent="0.2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</row>
    <row r="20" spans="1:14" s="275" customFormat="1" x14ac:dyDescent="0.2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</row>
    <row r="21" spans="1:14" s="275" customFormat="1" x14ac:dyDescent="0.2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</row>
    <row r="22" spans="1:14" s="275" customFormat="1" x14ac:dyDescent="0.2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</row>
    <row r="23" spans="1:14" s="275" customFormat="1" x14ac:dyDescent="0.2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</row>
    <row r="24" spans="1:14" s="275" customFormat="1" x14ac:dyDescent="0.2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</row>
    <row r="25" spans="1:14" s="275" customFormat="1" x14ac:dyDescent="0.2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</row>
    <row r="26" spans="1:14" s="275" customFormat="1" x14ac:dyDescent="0.2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</row>
    <row r="27" spans="1:14" s="275" customFormat="1" x14ac:dyDescent="0.2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</row>
    <row r="28" spans="1:14" s="275" customFormat="1" x14ac:dyDescent="0.2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</row>
    <row r="29" spans="1:14" s="275" customFormat="1" x14ac:dyDescent="0.2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</row>
    <row r="30" spans="1:14" s="275" customFormat="1" ht="12.75" customHeight="1" x14ac:dyDescent="0.2">
      <c r="A30" s="274"/>
      <c r="B30" s="274"/>
      <c r="C30" s="274"/>
      <c r="D30" s="274"/>
      <c r="E30" s="815" t="s">
        <v>611</v>
      </c>
      <c r="F30" s="815"/>
      <c r="G30" s="815"/>
      <c r="H30" s="815"/>
      <c r="I30" s="815"/>
      <c r="J30" s="815"/>
      <c r="K30" s="815"/>
      <c r="L30" s="281"/>
      <c r="M30" s="274"/>
      <c r="N30" s="274"/>
    </row>
    <row r="31" spans="1:14" s="275" customFormat="1" ht="12.75" customHeight="1" x14ac:dyDescent="0.2">
      <c r="A31" s="274"/>
      <c r="B31" s="274"/>
      <c r="C31" s="274"/>
      <c r="D31" s="274"/>
      <c r="E31" s="815"/>
      <c r="F31" s="815"/>
      <c r="G31" s="815"/>
      <c r="H31" s="815"/>
      <c r="I31" s="815"/>
      <c r="J31" s="815"/>
      <c r="K31" s="815"/>
      <c r="L31" s="281"/>
      <c r="M31" s="274"/>
      <c r="N31" s="274"/>
    </row>
    <row r="32" spans="1:14" s="275" customFormat="1" ht="12.75" customHeight="1" x14ac:dyDescent="0.2">
      <c r="A32" s="274"/>
      <c r="B32" s="274"/>
      <c r="C32" s="274"/>
      <c r="D32" s="274"/>
      <c r="E32" s="815"/>
      <c r="F32" s="815"/>
      <c r="G32" s="815"/>
      <c r="H32" s="815"/>
      <c r="I32" s="815"/>
      <c r="J32" s="815"/>
      <c r="K32" s="815"/>
      <c r="L32" s="281"/>
      <c r="M32" s="274"/>
      <c r="N32" s="274"/>
    </row>
    <row r="33" spans="1:14" s="275" customFormat="1" x14ac:dyDescent="0.2">
      <c r="A33" s="274"/>
      <c r="B33" s="274"/>
      <c r="C33" s="274"/>
      <c r="D33" s="274"/>
      <c r="E33" s="815"/>
      <c r="F33" s="815"/>
      <c r="G33" s="815"/>
      <c r="H33" s="815"/>
      <c r="I33" s="815"/>
      <c r="J33" s="815"/>
      <c r="K33" s="815"/>
      <c r="L33" s="274"/>
      <c r="M33" s="274"/>
      <c r="N33" s="274"/>
    </row>
    <row r="34" spans="1:14" s="275" customFormat="1" x14ac:dyDescent="0.2">
      <c r="A34" s="274"/>
      <c r="B34" s="274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</row>
    <row r="35" spans="1:14" s="275" customFormat="1" x14ac:dyDescent="0.2">
      <c r="A35" s="274"/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</row>
    <row r="36" spans="1:14" s="275" customFormat="1" x14ac:dyDescent="0.2">
      <c r="A36" s="274"/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</row>
    <row r="37" spans="1:14" s="275" customFormat="1" x14ac:dyDescent="0.2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</row>
    <row r="38" spans="1:14" s="275" customFormat="1" x14ac:dyDescent="0.2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</row>
    <row r="39" spans="1:14" s="275" customFormat="1" x14ac:dyDescent="0.2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</row>
    <row r="40" spans="1:14" s="275" customFormat="1" x14ac:dyDescent="0.2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</row>
    <row r="41" spans="1:14" s="275" customFormat="1" x14ac:dyDescent="0.2">
      <c r="A41" s="274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</row>
    <row r="42" spans="1:14" s="275" customFormat="1" x14ac:dyDescent="0.2">
      <c r="A42" s="274"/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</row>
    <row r="43" spans="1:14" s="275" customFormat="1" x14ac:dyDescent="0.2">
      <c r="A43" s="276"/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</row>
    <row r="44" spans="1:14" s="275" customFormat="1" x14ac:dyDescent="0.2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</row>
    <row r="45" spans="1:14" s="275" customFormat="1" x14ac:dyDescent="0.2">
      <c r="A45" s="276"/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</row>
    <row r="46" spans="1:14" s="275" customFormat="1" x14ac:dyDescent="0.2">
      <c r="A46" s="276"/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</row>
    <row r="47" spans="1:14" s="275" customFormat="1" x14ac:dyDescent="0.2">
      <c r="A47" s="276"/>
      <c r="B47" s="276"/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</row>
    <row r="48" spans="1:14" s="275" customFormat="1" x14ac:dyDescent="0.2">
      <c r="A48" s="276"/>
      <c r="B48" s="276"/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</row>
    <row r="49" spans="1:14" s="275" customFormat="1" x14ac:dyDescent="0.2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</row>
    <row r="50" spans="1:14" s="275" customFormat="1" x14ac:dyDescent="0.2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</row>
    <row r="51" spans="1:14" s="275" customFormat="1" x14ac:dyDescent="0.2">
      <c r="A51" s="276"/>
      <c r="B51" s="276"/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</row>
    <row r="52" spans="1:14" s="275" customFormat="1" x14ac:dyDescent="0.2">
      <c r="A52" s="276"/>
      <c r="B52" s="276"/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</row>
    <row r="53" spans="1:14" s="275" customFormat="1" x14ac:dyDescent="0.2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</row>
    <row r="54" spans="1:14" s="275" customFormat="1" x14ac:dyDescent="0.2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</row>
    <row r="55" spans="1:14" s="275" customFormat="1" x14ac:dyDescent="0.2">
      <c r="A55" s="276"/>
      <c r="B55" s="276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</row>
    <row r="56" spans="1:14" s="275" customFormat="1" x14ac:dyDescent="0.2">
      <c r="A56" s="276"/>
      <c r="B56" s="276"/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</row>
    <row r="57" spans="1:14" s="275" customFormat="1" x14ac:dyDescent="0.2">
      <c r="A57" s="276"/>
      <c r="B57" s="276"/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</row>
    <row r="58" spans="1:14" s="275" customFormat="1" x14ac:dyDescent="0.2">
      <c r="A58" s="276"/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</row>
    <row r="59" spans="1:14" s="275" customFormat="1" x14ac:dyDescent="0.2">
      <c r="A59" s="276"/>
      <c r="B59" s="276"/>
      <c r="C59" s="276"/>
      <c r="D59" s="276"/>
      <c r="E59" s="276"/>
      <c r="F59" s="276"/>
      <c r="G59" s="276"/>
      <c r="H59" s="276"/>
      <c r="I59" s="276"/>
      <c r="J59" s="276"/>
      <c r="K59" s="276"/>
      <c r="L59" s="276"/>
      <c r="M59" s="276"/>
      <c r="N59" s="276"/>
    </row>
    <row r="60" spans="1:14" s="275" customFormat="1" x14ac:dyDescent="0.2">
      <c r="A60" s="276"/>
      <c r="B60" s="276"/>
      <c r="C60" s="276"/>
      <c r="D60" s="276"/>
      <c r="E60" s="276"/>
      <c r="F60" s="276"/>
      <c r="G60" s="276"/>
      <c r="H60" s="276"/>
      <c r="I60" s="276"/>
      <c r="J60" s="276"/>
      <c r="K60" s="276"/>
      <c r="L60" s="276"/>
      <c r="M60" s="276"/>
      <c r="N60" s="276"/>
    </row>
    <row r="61" spans="1:14" s="275" customFormat="1" x14ac:dyDescent="0.2">
      <c r="A61" s="276"/>
      <c r="B61" s="276"/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</row>
    <row r="62" spans="1:14" s="275" customFormat="1" x14ac:dyDescent="0.2">
      <c r="A62" s="276"/>
      <c r="B62" s="276"/>
      <c r="C62" s="276"/>
      <c r="D62" s="276"/>
      <c r="E62" s="276"/>
      <c r="F62" s="276"/>
      <c r="G62" s="276"/>
      <c r="H62" s="276"/>
      <c r="I62" s="276"/>
      <c r="J62" s="276"/>
      <c r="K62" s="276"/>
      <c r="L62" s="276"/>
      <c r="M62" s="276"/>
      <c r="N62" s="276"/>
    </row>
    <row r="63" spans="1:14" s="275" customFormat="1" x14ac:dyDescent="0.2">
      <c r="A63" s="276"/>
      <c r="B63" s="276"/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</row>
    <row r="64" spans="1:14" s="275" customFormat="1" x14ac:dyDescent="0.2">
      <c r="A64" s="276"/>
      <c r="B64" s="276"/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6"/>
      <c r="N64" s="276"/>
    </row>
    <row r="65" spans="1:14" s="275" customFormat="1" x14ac:dyDescent="0.2">
      <c r="A65" s="276"/>
      <c r="B65" s="276"/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</row>
    <row r="66" spans="1:14" s="275" customFormat="1" x14ac:dyDescent="0.2">
      <c r="A66" s="276"/>
      <c r="B66" s="276"/>
      <c r="C66" s="276"/>
      <c r="D66" s="276"/>
      <c r="E66" s="276"/>
      <c r="F66" s="276"/>
      <c r="G66" s="276"/>
      <c r="H66" s="276"/>
      <c r="I66" s="276"/>
      <c r="J66" s="276"/>
      <c r="K66" s="276"/>
      <c r="L66" s="276"/>
      <c r="M66" s="276"/>
      <c r="N66" s="276"/>
    </row>
    <row r="67" spans="1:14" s="275" customFormat="1" x14ac:dyDescent="0.2">
      <c r="A67" s="276"/>
      <c r="B67" s="276"/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</row>
    <row r="68" spans="1:14" s="275" customFormat="1" x14ac:dyDescent="0.2">
      <c r="A68" s="276"/>
      <c r="B68" s="276"/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</row>
    <row r="69" spans="1:14" s="275" customFormat="1" x14ac:dyDescent="0.2">
      <c r="A69" s="276"/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</row>
    <row r="70" spans="1:14" s="275" customFormat="1" x14ac:dyDescent="0.2">
      <c r="A70" s="276"/>
      <c r="B70" s="276"/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276"/>
      <c r="N70" s="276"/>
    </row>
    <row r="71" spans="1:14" s="275" customFormat="1" x14ac:dyDescent="0.2">
      <c r="A71" s="276"/>
      <c r="B71" s="276"/>
      <c r="C71" s="276"/>
      <c r="D71" s="276"/>
      <c r="E71" s="276"/>
      <c r="F71" s="276"/>
      <c r="G71" s="276"/>
      <c r="H71" s="276"/>
      <c r="I71" s="276"/>
      <c r="J71" s="276"/>
      <c r="K71" s="276"/>
      <c r="L71" s="276"/>
      <c r="M71" s="276"/>
      <c r="N71" s="276"/>
    </row>
    <row r="72" spans="1:14" s="275" customFormat="1" ht="12.75" customHeight="1" x14ac:dyDescent="0.2">
      <c r="A72" s="276"/>
      <c r="B72" s="276"/>
      <c r="C72" s="276"/>
      <c r="D72" s="276"/>
      <c r="E72" s="276"/>
      <c r="F72" s="276"/>
      <c r="G72" s="276"/>
      <c r="H72" s="276"/>
      <c r="I72" s="276"/>
      <c r="J72" s="276"/>
      <c r="K72" s="276"/>
      <c r="L72" s="276"/>
      <c r="M72" s="276"/>
      <c r="N72" s="276"/>
    </row>
    <row r="73" spans="1:14" s="275" customFormat="1" ht="12.75" customHeight="1" x14ac:dyDescent="0.2">
      <c r="A73" s="276"/>
      <c r="B73" s="276"/>
      <c r="C73" s="276"/>
      <c r="D73" s="276"/>
      <c r="E73" s="276"/>
      <c r="F73" s="276"/>
      <c r="G73" s="276"/>
      <c r="H73" s="276"/>
      <c r="I73" s="276"/>
      <c r="J73" s="276"/>
      <c r="K73" s="276"/>
      <c r="L73" s="276"/>
      <c r="M73" s="276"/>
      <c r="N73" s="276"/>
    </row>
    <row r="74" spans="1:14" s="275" customFormat="1" ht="12.75" customHeight="1" x14ac:dyDescent="0.2">
      <c r="A74" s="276"/>
      <c r="B74" s="276"/>
      <c r="C74" s="276"/>
      <c r="D74" s="276"/>
      <c r="E74" s="276"/>
      <c r="F74" s="276"/>
      <c r="G74" s="276"/>
      <c r="H74" s="276"/>
      <c r="I74" s="276"/>
      <c r="J74" s="276"/>
      <c r="K74" s="276"/>
      <c r="L74" s="276"/>
      <c r="M74" s="276"/>
      <c r="N74" s="276"/>
    </row>
    <row r="75" spans="1:14" s="275" customFormat="1" ht="12.75" customHeight="1" x14ac:dyDescent="0.2">
      <c r="A75" s="276"/>
      <c r="B75" s="276"/>
      <c r="C75" s="276"/>
      <c r="D75" s="276"/>
      <c r="E75" s="276"/>
      <c r="F75" s="277"/>
      <c r="G75" s="277"/>
      <c r="H75" s="277"/>
      <c r="I75" s="277"/>
      <c r="J75" s="277"/>
      <c r="K75" s="277"/>
      <c r="L75" s="277"/>
      <c r="M75" s="276"/>
      <c r="N75" s="276"/>
    </row>
    <row r="76" spans="1:14" s="275" customFormat="1" x14ac:dyDescent="0.2">
      <c r="A76" s="276"/>
      <c r="B76" s="276"/>
      <c r="C76" s="276"/>
      <c r="D76" s="276"/>
      <c r="E76" s="276"/>
      <c r="F76" s="276"/>
      <c r="G76" s="276"/>
      <c r="H76" s="276"/>
      <c r="I76" s="276"/>
      <c r="J76" s="276"/>
      <c r="K76" s="276"/>
      <c r="L76" s="276"/>
      <c r="M76" s="276"/>
      <c r="N76" s="276"/>
    </row>
    <row r="77" spans="1:14" s="275" customFormat="1" x14ac:dyDescent="0.2">
      <c r="A77" s="276"/>
      <c r="B77" s="276"/>
      <c r="C77" s="276"/>
      <c r="D77" s="276"/>
      <c r="E77" s="276"/>
      <c r="F77" s="276"/>
      <c r="G77" s="276"/>
      <c r="H77" s="276"/>
      <c r="I77" s="276"/>
      <c r="J77" s="276"/>
      <c r="K77" s="276"/>
      <c r="L77" s="276"/>
      <c r="M77" s="276"/>
      <c r="N77" s="276"/>
    </row>
    <row r="78" spans="1:14" s="275" customFormat="1" x14ac:dyDescent="0.2">
      <c r="A78" s="276"/>
      <c r="B78" s="276"/>
      <c r="C78" s="276"/>
      <c r="D78" s="276"/>
      <c r="E78" s="276"/>
      <c r="F78" s="276"/>
      <c r="G78" s="276"/>
      <c r="H78" s="276"/>
      <c r="I78" s="276"/>
      <c r="J78" s="276"/>
      <c r="K78" s="276"/>
      <c r="L78" s="276"/>
      <c r="M78" s="276"/>
      <c r="N78" s="276"/>
    </row>
    <row r="79" spans="1:14" s="275" customFormat="1" x14ac:dyDescent="0.2">
      <c r="A79" s="276"/>
      <c r="B79" s="276"/>
      <c r="C79" s="276"/>
      <c r="D79" s="276"/>
      <c r="E79" s="276"/>
      <c r="F79" s="276"/>
      <c r="G79" s="276"/>
      <c r="H79" s="276"/>
      <c r="I79" s="276"/>
      <c r="J79" s="276"/>
      <c r="K79" s="276"/>
      <c r="L79" s="276"/>
      <c r="M79" s="276"/>
      <c r="N79" s="276"/>
    </row>
    <row r="80" spans="1:14" s="275" customFormat="1" x14ac:dyDescent="0.2">
      <c r="A80" s="276"/>
      <c r="B80" s="276"/>
      <c r="C80" s="276"/>
      <c r="D80" s="276"/>
      <c r="E80" s="276"/>
      <c r="F80" s="276"/>
      <c r="G80" s="276"/>
      <c r="H80" s="276"/>
      <c r="I80" s="276"/>
      <c r="J80" s="276"/>
      <c r="K80" s="276"/>
      <c r="L80" s="276"/>
      <c r="M80" s="276"/>
      <c r="N80" s="276"/>
    </row>
    <row r="81" spans="1:15" s="275" customFormat="1" x14ac:dyDescent="0.2">
      <c r="A81" s="276"/>
      <c r="B81" s="276"/>
      <c r="C81" s="276"/>
      <c r="D81" s="276"/>
      <c r="E81" s="276"/>
      <c r="F81" s="276"/>
      <c r="G81" s="276"/>
      <c r="H81" s="276"/>
      <c r="I81" s="276"/>
      <c r="J81" s="276"/>
      <c r="K81" s="276"/>
      <c r="L81" s="276"/>
      <c r="M81" s="276"/>
      <c r="N81" s="276"/>
    </row>
    <row r="82" spans="1:15" s="275" customFormat="1" x14ac:dyDescent="0.2">
      <c r="A82" s="276"/>
      <c r="B82" s="276"/>
      <c r="C82" s="276"/>
      <c r="D82" s="276"/>
      <c r="E82" s="276"/>
      <c r="F82" s="276"/>
      <c r="G82" s="276"/>
      <c r="H82" s="276"/>
      <c r="I82" s="276"/>
      <c r="J82" s="276"/>
      <c r="K82" s="276"/>
      <c r="L82" s="276"/>
      <c r="M82" s="276"/>
      <c r="N82" s="276"/>
    </row>
    <row r="83" spans="1:15" s="275" customFormat="1" x14ac:dyDescent="0.2">
      <c r="A83" s="276"/>
      <c r="B83" s="276"/>
      <c r="C83" s="276"/>
      <c r="D83" s="276"/>
      <c r="E83" s="276"/>
      <c r="F83" s="276"/>
      <c r="G83" s="276"/>
      <c r="H83" s="276"/>
      <c r="I83" s="276"/>
      <c r="J83" s="276"/>
      <c r="K83" s="276"/>
      <c r="L83" s="276"/>
      <c r="M83" s="276"/>
      <c r="N83" s="276"/>
    </row>
    <row r="84" spans="1:15" s="275" customFormat="1" x14ac:dyDescent="0.2">
      <c r="A84" s="276"/>
      <c r="B84" s="276"/>
      <c r="C84" s="276"/>
      <c r="D84" s="276"/>
      <c r="E84" s="276"/>
      <c r="F84" s="276"/>
      <c r="G84" s="276"/>
      <c r="H84" s="276"/>
      <c r="I84" s="276"/>
      <c r="J84" s="276"/>
      <c r="K84" s="276"/>
      <c r="L84" s="276"/>
      <c r="M84" s="276"/>
      <c r="N84" s="276"/>
    </row>
    <row r="85" spans="1:15" s="275" customFormat="1" x14ac:dyDescent="0.2">
      <c r="A85" s="276"/>
      <c r="B85" s="276"/>
      <c r="C85" s="276"/>
      <c r="D85" s="276"/>
      <c r="E85" s="276"/>
      <c r="F85" s="276"/>
      <c r="G85" s="276"/>
      <c r="H85" s="276"/>
      <c r="I85" s="276"/>
      <c r="J85" s="276"/>
      <c r="K85" s="276"/>
      <c r="L85" s="276"/>
      <c r="M85" s="276"/>
      <c r="N85" s="276"/>
    </row>
    <row r="86" spans="1:15" s="275" customFormat="1" x14ac:dyDescent="0.2">
      <c r="A86" s="276"/>
      <c r="B86" s="276"/>
      <c r="C86" s="276"/>
      <c r="D86" s="276"/>
      <c r="E86" s="276"/>
      <c r="F86" s="276"/>
      <c r="G86" s="276"/>
      <c r="H86" s="276"/>
      <c r="I86" s="276"/>
      <c r="J86" s="276"/>
      <c r="K86" s="276"/>
      <c r="L86" s="276"/>
      <c r="M86" s="276"/>
      <c r="N86" s="276"/>
    </row>
    <row r="87" spans="1:15" s="275" customFormat="1" x14ac:dyDescent="0.2">
      <c r="A87" s="276"/>
      <c r="B87" s="276"/>
      <c r="C87" s="276"/>
      <c r="D87" s="276"/>
      <c r="E87" s="276"/>
      <c r="F87" s="276"/>
      <c r="G87" s="276"/>
      <c r="H87" s="276"/>
      <c r="I87" s="276"/>
      <c r="J87" s="276"/>
      <c r="K87" s="276"/>
      <c r="L87" s="276"/>
      <c r="M87" s="276"/>
      <c r="N87" s="276"/>
    </row>
    <row r="88" spans="1:15" s="275" customFormat="1" x14ac:dyDescent="0.2">
      <c r="A88" s="276"/>
      <c r="B88" s="276"/>
      <c r="C88" s="276"/>
      <c r="D88" s="276"/>
      <c r="E88" s="276"/>
      <c r="F88" s="276"/>
      <c r="G88" s="276"/>
      <c r="H88" s="276"/>
      <c r="I88" s="276"/>
      <c r="J88" s="276"/>
      <c r="K88" s="276"/>
      <c r="L88" s="276"/>
      <c r="M88" s="276"/>
      <c r="N88" s="276"/>
    </row>
    <row r="89" spans="1:15" s="279" customFormat="1" x14ac:dyDescent="0.2">
      <c r="A89" s="278"/>
      <c r="B89" s="278"/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6"/>
      <c r="N89" s="276"/>
      <c r="O89" s="275"/>
    </row>
    <row r="90" spans="1:15" s="279" customFormat="1" x14ac:dyDescent="0.2">
      <c r="A90" s="278"/>
      <c r="B90" s="278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6"/>
      <c r="N90" s="276"/>
      <c r="O90" s="275"/>
    </row>
    <row r="91" spans="1:15" s="279" customFormat="1" x14ac:dyDescent="0.2">
      <c r="A91" s="278"/>
      <c r="B91" s="278"/>
      <c r="C91" s="278"/>
      <c r="D91" s="278"/>
      <c r="E91" s="278"/>
      <c r="F91" s="278"/>
      <c r="G91" s="278"/>
      <c r="H91" s="278"/>
      <c r="I91" s="278"/>
      <c r="J91" s="278"/>
      <c r="K91" s="278"/>
      <c r="L91" s="278"/>
      <c r="M91" s="276"/>
      <c r="N91" s="276"/>
      <c r="O91" s="275"/>
    </row>
    <row r="92" spans="1:15" s="279" customFormat="1" x14ac:dyDescent="0.2">
      <c r="A92" s="278"/>
      <c r="B92" s="278"/>
      <c r="C92" s="278"/>
      <c r="D92" s="278"/>
      <c r="E92" s="278"/>
      <c r="F92" s="278"/>
      <c r="G92" s="278"/>
      <c r="H92" s="278"/>
      <c r="I92" s="278"/>
      <c r="J92" s="278"/>
      <c r="K92" s="278"/>
      <c r="L92" s="278"/>
      <c r="M92" s="276"/>
      <c r="N92" s="276"/>
      <c r="O92" s="275"/>
    </row>
    <row r="93" spans="1:15" s="279" customFormat="1" x14ac:dyDescent="0.2">
      <c r="A93" s="278"/>
      <c r="B93" s="278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6"/>
      <c r="N93" s="276"/>
      <c r="O93" s="275"/>
    </row>
    <row r="94" spans="1:15" s="279" customFormat="1" x14ac:dyDescent="0.2">
      <c r="A94" s="278"/>
      <c r="B94" s="278"/>
      <c r="C94" s="278"/>
      <c r="D94" s="278"/>
      <c r="E94" s="278"/>
      <c r="F94" s="278"/>
      <c r="G94" s="278"/>
      <c r="H94" s="278"/>
      <c r="I94" s="278"/>
      <c r="J94" s="278"/>
      <c r="K94" s="278"/>
      <c r="L94" s="278"/>
      <c r="M94" s="276"/>
      <c r="N94" s="276"/>
      <c r="O94" s="275"/>
    </row>
    <row r="95" spans="1:15" s="279" customFormat="1" x14ac:dyDescent="0.2">
      <c r="A95" s="278"/>
      <c r="B95" s="278"/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6"/>
      <c r="N95" s="276"/>
      <c r="O95" s="275"/>
    </row>
    <row r="96" spans="1:15" s="279" customFormat="1" x14ac:dyDescent="0.2">
      <c r="A96" s="278"/>
      <c r="B96" s="278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6"/>
      <c r="N96" s="276"/>
      <c r="O96" s="275"/>
    </row>
    <row r="97" spans="1:15" s="279" customFormat="1" x14ac:dyDescent="0.2">
      <c r="A97" s="278"/>
      <c r="B97" s="278"/>
      <c r="C97" s="278"/>
      <c r="D97" s="278"/>
      <c r="E97" s="278"/>
      <c r="F97" s="278"/>
      <c r="G97" s="278"/>
      <c r="H97" s="278"/>
      <c r="I97" s="278"/>
      <c r="J97" s="278"/>
      <c r="K97" s="278"/>
      <c r="L97" s="278"/>
      <c r="M97" s="276"/>
      <c r="N97" s="276"/>
      <c r="O97" s="275"/>
    </row>
    <row r="98" spans="1:15" s="279" customFormat="1" x14ac:dyDescent="0.2">
      <c r="A98" s="278"/>
      <c r="B98" s="278"/>
      <c r="C98" s="278"/>
      <c r="D98" s="278"/>
      <c r="E98" s="278"/>
      <c r="F98" s="278"/>
      <c r="G98" s="278"/>
      <c r="H98" s="278"/>
      <c r="I98" s="278"/>
      <c r="J98" s="278"/>
      <c r="K98" s="278"/>
      <c r="L98" s="278"/>
      <c r="M98" s="276"/>
      <c r="N98" s="276"/>
      <c r="O98" s="275"/>
    </row>
    <row r="99" spans="1:15" s="279" customFormat="1" x14ac:dyDescent="0.2">
      <c r="A99" s="278"/>
      <c r="B99" s="278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6"/>
      <c r="N99" s="276"/>
      <c r="O99" s="275"/>
    </row>
    <row r="100" spans="1:15" s="279" customFormat="1" x14ac:dyDescent="0.2">
      <c r="A100" s="278"/>
      <c r="B100" s="278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6"/>
      <c r="N100" s="276"/>
      <c r="O100" s="275"/>
    </row>
    <row r="101" spans="1:15" s="279" customFormat="1" x14ac:dyDescent="0.2">
      <c r="A101" s="278"/>
      <c r="B101" s="278"/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6"/>
      <c r="N101" s="276"/>
      <c r="O101" s="275"/>
    </row>
    <row r="102" spans="1:15" s="279" customFormat="1" x14ac:dyDescent="0.2">
      <c r="A102" s="278"/>
      <c r="B102" s="278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6"/>
      <c r="N102" s="276"/>
      <c r="O102" s="275"/>
    </row>
    <row r="103" spans="1:15" s="279" customFormat="1" x14ac:dyDescent="0.2">
      <c r="A103" s="278"/>
      <c r="B103" s="278"/>
      <c r="C103" s="278"/>
      <c r="D103" s="278"/>
      <c r="E103" s="278"/>
      <c r="F103" s="278"/>
      <c r="G103" s="278"/>
      <c r="H103" s="278"/>
      <c r="I103" s="278"/>
      <c r="J103" s="278"/>
      <c r="K103" s="278"/>
      <c r="L103" s="278"/>
      <c r="M103" s="276"/>
      <c r="N103" s="276"/>
      <c r="O103" s="275"/>
    </row>
    <row r="104" spans="1:15" s="279" customFormat="1" x14ac:dyDescent="0.2">
      <c r="A104" s="278"/>
      <c r="B104" s="278"/>
      <c r="C104" s="278"/>
      <c r="D104" s="278"/>
      <c r="E104" s="278"/>
      <c r="F104" s="278"/>
      <c r="G104" s="278"/>
      <c r="H104" s="278"/>
      <c r="I104" s="278"/>
      <c r="J104" s="278"/>
      <c r="K104" s="278"/>
      <c r="L104" s="278"/>
      <c r="M104" s="276"/>
      <c r="N104" s="276"/>
      <c r="O104" s="275"/>
    </row>
    <row r="105" spans="1:15" s="279" customFormat="1" x14ac:dyDescent="0.2">
      <c r="A105" s="278"/>
      <c r="B105" s="278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6"/>
      <c r="N105" s="276"/>
      <c r="O105" s="275"/>
    </row>
    <row r="106" spans="1:15" s="279" customFormat="1" x14ac:dyDescent="0.2">
      <c r="A106" s="278"/>
      <c r="B106" s="278"/>
      <c r="C106" s="278"/>
      <c r="D106" s="278"/>
      <c r="E106" s="278"/>
      <c r="F106" s="278"/>
      <c r="G106" s="278"/>
      <c r="H106" s="278"/>
      <c r="I106" s="278"/>
      <c r="J106" s="278"/>
      <c r="K106" s="278"/>
      <c r="L106" s="278"/>
      <c r="M106" s="276"/>
      <c r="N106" s="276"/>
      <c r="O106" s="275"/>
    </row>
    <row r="107" spans="1:15" s="279" customFormat="1" x14ac:dyDescent="0.2">
      <c r="A107" s="278"/>
      <c r="B107" s="278"/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6"/>
      <c r="N107" s="276"/>
      <c r="O107" s="275"/>
    </row>
    <row r="108" spans="1:15" s="279" customFormat="1" x14ac:dyDescent="0.2">
      <c r="A108" s="278"/>
      <c r="B108" s="278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6"/>
      <c r="N108" s="276"/>
      <c r="O108" s="275"/>
    </row>
    <row r="109" spans="1:15" s="279" customFormat="1" x14ac:dyDescent="0.2">
      <c r="A109" s="278"/>
      <c r="B109" s="278"/>
      <c r="C109" s="278"/>
      <c r="D109" s="278"/>
      <c r="E109" s="278"/>
      <c r="F109" s="278"/>
      <c r="G109" s="278"/>
      <c r="H109" s="278"/>
      <c r="I109" s="278"/>
      <c r="J109" s="278"/>
      <c r="K109" s="278"/>
      <c r="L109" s="278"/>
      <c r="M109" s="276"/>
      <c r="N109" s="276"/>
      <c r="O109" s="275"/>
    </row>
    <row r="110" spans="1:15" s="279" customFormat="1" x14ac:dyDescent="0.2">
      <c r="A110" s="278"/>
      <c r="B110" s="278"/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6"/>
      <c r="N110" s="276"/>
      <c r="O110" s="275"/>
    </row>
    <row r="111" spans="1:15" s="279" customFormat="1" x14ac:dyDescent="0.2">
      <c r="A111" s="278"/>
      <c r="B111" s="278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6"/>
      <c r="N111" s="276"/>
      <c r="O111" s="275"/>
    </row>
    <row r="112" spans="1:15" s="279" customFormat="1" x14ac:dyDescent="0.2">
      <c r="A112" s="278"/>
      <c r="B112" s="278"/>
      <c r="C112" s="278"/>
      <c r="D112" s="278"/>
      <c r="E112" s="278"/>
      <c r="F112" s="278"/>
      <c r="G112" s="278"/>
      <c r="H112" s="278"/>
      <c r="I112" s="278"/>
      <c r="J112" s="278"/>
      <c r="K112" s="278"/>
      <c r="L112" s="278"/>
      <c r="M112" s="276"/>
      <c r="N112" s="276"/>
      <c r="O112" s="275"/>
    </row>
    <row r="113" spans="1:15" s="279" customFormat="1" x14ac:dyDescent="0.2">
      <c r="A113" s="278"/>
      <c r="B113" s="278"/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6"/>
      <c r="N113" s="276"/>
      <c r="O113" s="275"/>
    </row>
    <row r="114" spans="1:15" s="279" customFormat="1" x14ac:dyDescent="0.2">
      <c r="A114" s="278"/>
      <c r="B114" s="278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6"/>
      <c r="N114" s="276"/>
      <c r="O114" s="275"/>
    </row>
    <row r="115" spans="1:15" s="279" customFormat="1" x14ac:dyDescent="0.2">
      <c r="A115" s="278"/>
      <c r="B115" s="278"/>
      <c r="C115" s="278"/>
      <c r="D115" s="278"/>
      <c r="E115" s="278"/>
      <c r="F115" s="278"/>
      <c r="G115" s="278"/>
      <c r="H115" s="278"/>
      <c r="I115" s="278"/>
      <c r="J115" s="278"/>
      <c r="K115" s="278"/>
      <c r="L115" s="278"/>
      <c r="M115" s="276"/>
      <c r="N115" s="276"/>
      <c r="O115" s="275"/>
    </row>
    <row r="116" spans="1:15" s="279" customFormat="1" x14ac:dyDescent="0.2">
      <c r="A116" s="278"/>
      <c r="B116" s="278"/>
      <c r="C116" s="278"/>
      <c r="D116" s="278"/>
      <c r="E116" s="278"/>
      <c r="F116" s="278"/>
      <c r="G116" s="278"/>
      <c r="H116" s="278"/>
      <c r="I116" s="278"/>
      <c r="J116" s="278"/>
      <c r="K116" s="278"/>
      <c r="L116" s="278"/>
      <c r="M116" s="276"/>
      <c r="N116" s="276"/>
      <c r="O116" s="275"/>
    </row>
    <row r="117" spans="1:15" s="279" customFormat="1" x14ac:dyDescent="0.2">
      <c r="A117" s="278"/>
      <c r="B117" s="278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6"/>
      <c r="N117" s="276"/>
      <c r="O117" s="275"/>
    </row>
    <row r="118" spans="1:15" s="279" customFormat="1" x14ac:dyDescent="0.2">
      <c r="A118" s="278"/>
      <c r="B118" s="278"/>
      <c r="C118" s="278"/>
      <c r="D118" s="278"/>
      <c r="E118" s="278"/>
      <c r="F118" s="278"/>
      <c r="G118" s="278"/>
      <c r="H118" s="278"/>
      <c r="I118" s="278"/>
      <c r="J118" s="278"/>
      <c r="K118" s="278"/>
      <c r="L118" s="278"/>
      <c r="M118" s="276"/>
      <c r="N118" s="276"/>
      <c r="O118" s="275"/>
    </row>
    <row r="119" spans="1:15" s="279" customFormat="1" x14ac:dyDescent="0.2">
      <c r="A119" s="278"/>
      <c r="B119" s="278"/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6"/>
      <c r="N119" s="276"/>
      <c r="O119" s="275"/>
    </row>
    <row r="120" spans="1:15" s="279" customFormat="1" x14ac:dyDescent="0.2">
      <c r="A120" s="278"/>
      <c r="B120" s="278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6"/>
      <c r="N120" s="276"/>
      <c r="O120" s="275"/>
    </row>
    <row r="121" spans="1:15" s="279" customFormat="1" x14ac:dyDescent="0.2">
      <c r="A121" s="278"/>
      <c r="B121" s="278"/>
      <c r="C121" s="278"/>
      <c r="D121" s="278"/>
      <c r="E121" s="278"/>
      <c r="F121" s="278"/>
      <c r="G121" s="278"/>
      <c r="H121" s="278"/>
      <c r="I121" s="278"/>
      <c r="J121" s="278"/>
      <c r="K121" s="278"/>
      <c r="L121" s="278"/>
      <c r="M121" s="276"/>
      <c r="N121" s="276"/>
      <c r="O121" s="275"/>
    </row>
    <row r="122" spans="1:15" s="279" customFormat="1" x14ac:dyDescent="0.2">
      <c r="A122" s="278"/>
      <c r="B122" s="278"/>
      <c r="C122" s="278"/>
      <c r="D122" s="278"/>
      <c r="E122" s="278"/>
      <c r="F122" s="278"/>
      <c r="G122" s="278"/>
      <c r="H122" s="278"/>
      <c r="I122" s="278"/>
      <c r="J122" s="278"/>
      <c r="K122" s="278"/>
      <c r="L122" s="278"/>
      <c r="M122" s="276"/>
      <c r="N122" s="276"/>
      <c r="O122" s="275"/>
    </row>
    <row r="123" spans="1:15" s="279" customFormat="1" x14ac:dyDescent="0.2">
      <c r="A123" s="278"/>
      <c r="B123" s="278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6"/>
      <c r="N123" s="276"/>
      <c r="O123" s="275"/>
    </row>
    <row r="124" spans="1:15" s="279" customFormat="1" x14ac:dyDescent="0.2">
      <c r="A124" s="278"/>
      <c r="B124" s="278"/>
      <c r="C124" s="278"/>
      <c r="D124" s="278"/>
      <c r="E124" s="278"/>
      <c r="F124" s="278"/>
      <c r="G124" s="278"/>
      <c r="H124" s="278"/>
      <c r="I124" s="278"/>
      <c r="J124" s="278"/>
      <c r="K124" s="278"/>
      <c r="L124" s="278"/>
      <c r="M124" s="276"/>
      <c r="N124" s="276"/>
      <c r="O124" s="275"/>
    </row>
    <row r="125" spans="1:15" s="279" customFormat="1" x14ac:dyDescent="0.2">
      <c r="A125" s="278"/>
      <c r="B125" s="278"/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6"/>
      <c r="N125" s="276"/>
      <c r="O125" s="275"/>
    </row>
    <row r="126" spans="1:15" s="279" customFormat="1" x14ac:dyDescent="0.2">
      <c r="A126" s="278"/>
      <c r="B126" s="278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6"/>
      <c r="N126" s="276"/>
      <c r="O126" s="275"/>
    </row>
    <row r="127" spans="1:15" s="279" customFormat="1" x14ac:dyDescent="0.2">
      <c r="A127" s="278"/>
      <c r="B127" s="278"/>
      <c r="C127" s="278"/>
      <c r="D127" s="278"/>
      <c r="E127" s="278"/>
      <c r="F127" s="278"/>
      <c r="G127" s="278"/>
      <c r="H127" s="278"/>
      <c r="I127" s="278"/>
      <c r="J127" s="278"/>
      <c r="K127" s="278"/>
      <c r="L127" s="278"/>
      <c r="M127" s="278"/>
      <c r="N127" s="278"/>
    </row>
    <row r="128" spans="1:15" s="279" customFormat="1" x14ac:dyDescent="0.2">
      <c r="A128" s="278"/>
      <c r="B128" s="278"/>
      <c r="C128" s="278"/>
      <c r="D128" s="278"/>
      <c r="E128" s="278"/>
      <c r="F128" s="278"/>
      <c r="G128" s="278"/>
      <c r="H128" s="278"/>
      <c r="I128" s="278"/>
      <c r="J128" s="278"/>
      <c r="K128" s="278"/>
      <c r="L128" s="278"/>
      <c r="M128" s="278"/>
      <c r="N128" s="278"/>
    </row>
    <row r="129" spans="1:14" s="275" customFormat="1" x14ac:dyDescent="0.2">
      <c r="A129" s="276"/>
      <c r="B129" s="276"/>
      <c r="C129" s="276"/>
      <c r="D129" s="276"/>
      <c r="E129" s="276"/>
      <c r="F129" s="276"/>
      <c r="G129" s="276"/>
      <c r="H129" s="276"/>
      <c r="I129" s="276"/>
      <c r="J129" s="276"/>
      <c r="K129" s="276"/>
      <c r="L129" s="276"/>
      <c r="M129" s="276"/>
      <c r="N129" s="276"/>
    </row>
    <row r="130" spans="1:14" s="275" customFormat="1" x14ac:dyDescent="0.2">
      <c r="A130" s="276"/>
      <c r="B130" s="813"/>
      <c r="C130" s="813"/>
      <c r="D130" s="813"/>
      <c r="E130" s="813"/>
      <c r="F130" s="813"/>
      <c r="G130" s="813"/>
      <c r="H130" s="813"/>
      <c r="I130" s="813"/>
      <c r="J130" s="813"/>
      <c r="K130" s="813"/>
      <c r="L130" s="813"/>
      <c r="M130" s="813"/>
      <c r="N130" s="813"/>
    </row>
    <row r="131" spans="1:14" s="275" customFormat="1" x14ac:dyDescent="0.2">
      <c r="A131" s="276"/>
      <c r="B131" s="813"/>
      <c r="C131" s="813"/>
      <c r="D131" s="813"/>
      <c r="E131" s="813"/>
      <c r="F131" s="813"/>
      <c r="G131" s="813"/>
      <c r="H131" s="813"/>
      <c r="I131" s="813"/>
      <c r="J131" s="813"/>
      <c r="K131" s="813"/>
      <c r="L131" s="813"/>
      <c r="M131" s="813"/>
      <c r="N131" s="813"/>
    </row>
    <row r="132" spans="1:14" s="275" customFormat="1" x14ac:dyDescent="0.2">
      <c r="A132" s="276"/>
      <c r="B132" s="813"/>
      <c r="C132" s="813"/>
      <c r="D132" s="813"/>
      <c r="E132" s="813"/>
      <c r="F132" s="813"/>
      <c r="G132" s="813"/>
      <c r="H132" s="813"/>
      <c r="I132" s="813"/>
      <c r="J132" s="813"/>
      <c r="K132" s="813"/>
      <c r="L132" s="813"/>
      <c r="M132" s="813"/>
      <c r="N132" s="813"/>
    </row>
    <row r="133" spans="1:14" s="275" customFormat="1" x14ac:dyDescent="0.2">
      <c r="A133" s="276"/>
      <c r="B133" s="813"/>
      <c r="C133" s="813"/>
      <c r="D133" s="813"/>
      <c r="E133" s="813"/>
      <c r="F133" s="813"/>
      <c r="G133" s="813"/>
      <c r="H133" s="813"/>
      <c r="I133" s="813"/>
      <c r="J133" s="813"/>
      <c r="K133" s="813"/>
      <c r="L133" s="813"/>
      <c r="M133" s="813"/>
      <c r="N133" s="813"/>
    </row>
    <row r="134" spans="1:14" s="275" customFormat="1" x14ac:dyDescent="0.2">
      <c r="A134" s="276"/>
      <c r="B134" s="813"/>
      <c r="C134" s="813"/>
      <c r="D134" s="813"/>
      <c r="E134" s="813"/>
      <c r="F134" s="813"/>
      <c r="G134" s="813"/>
      <c r="H134" s="813"/>
      <c r="I134" s="813"/>
      <c r="J134" s="813"/>
      <c r="K134" s="813"/>
      <c r="L134" s="813"/>
      <c r="M134" s="813"/>
      <c r="N134" s="813"/>
    </row>
    <row r="135" spans="1:14" s="275" customFormat="1" x14ac:dyDescent="0.2">
      <c r="A135" s="276"/>
      <c r="B135" s="813"/>
      <c r="C135" s="813"/>
      <c r="D135" s="813"/>
      <c r="E135" s="813"/>
      <c r="F135" s="813"/>
      <c r="G135" s="813"/>
      <c r="H135" s="813"/>
      <c r="I135" s="813"/>
      <c r="J135" s="813"/>
      <c r="K135" s="813"/>
      <c r="L135" s="813"/>
      <c r="M135" s="813"/>
      <c r="N135" s="813"/>
    </row>
    <row r="136" spans="1:14" s="275" customFormat="1" x14ac:dyDescent="0.2">
      <c r="A136" s="276"/>
      <c r="B136" s="813"/>
      <c r="C136" s="813"/>
      <c r="D136" s="813"/>
      <c r="E136" s="813"/>
      <c r="F136" s="813"/>
      <c r="G136" s="813"/>
      <c r="H136" s="813"/>
      <c r="I136" s="813"/>
      <c r="J136" s="813"/>
      <c r="K136" s="813"/>
      <c r="L136" s="813"/>
      <c r="M136" s="813"/>
      <c r="N136" s="813"/>
    </row>
    <row r="137" spans="1:14" s="275" customFormat="1" x14ac:dyDescent="0.2">
      <c r="A137" s="276"/>
      <c r="B137" s="813"/>
      <c r="C137" s="813"/>
      <c r="D137" s="813"/>
      <c r="E137" s="813"/>
      <c r="F137" s="813"/>
      <c r="G137" s="813"/>
      <c r="H137" s="813"/>
      <c r="I137" s="813"/>
      <c r="J137" s="813"/>
      <c r="K137" s="813"/>
      <c r="L137" s="813"/>
      <c r="M137" s="813"/>
      <c r="N137" s="813"/>
    </row>
    <row r="138" spans="1:14" s="275" customFormat="1" x14ac:dyDescent="0.2">
      <c r="A138" s="276"/>
      <c r="B138" s="813"/>
      <c r="C138" s="813"/>
      <c r="D138" s="813"/>
      <c r="E138" s="813"/>
      <c r="F138" s="813"/>
      <c r="G138" s="813"/>
      <c r="H138" s="813"/>
      <c r="I138" s="813"/>
      <c r="J138" s="813"/>
      <c r="K138" s="813"/>
      <c r="L138" s="813"/>
      <c r="M138" s="813"/>
      <c r="N138" s="813"/>
    </row>
    <row r="139" spans="1:14" s="275" customFormat="1" x14ac:dyDescent="0.2">
      <c r="A139" s="276"/>
      <c r="B139" s="276"/>
      <c r="C139" s="276"/>
      <c r="D139" s="276"/>
      <c r="E139" s="276"/>
      <c r="F139" s="276"/>
      <c r="G139" s="276"/>
      <c r="H139" s="276"/>
      <c r="I139" s="276"/>
      <c r="J139" s="276"/>
      <c r="K139" s="276"/>
      <c r="L139" s="276"/>
      <c r="M139" s="276"/>
      <c r="N139" s="276"/>
    </row>
    <row r="140" spans="1:14" s="275" customFormat="1" x14ac:dyDescent="0.2">
      <c r="A140" s="276"/>
      <c r="B140" s="276"/>
      <c r="C140" s="276"/>
      <c r="D140" s="276"/>
      <c r="E140" s="276"/>
      <c r="F140" s="276"/>
      <c r="G140" s="276"/>
      <c r="H140" s="276"/>
      <c r="I140" s="276"/>
      <c r="J140" s="276"/>
      <c r="K140" s="276"/>
      <c r="L140" s="276"/>
      <c r="M140" s="276"/>
      <c r="N140" s="276"/>
    </row>
    <row r="141" spans="1:14" s="275" customFormat="1" x14ac:dyDescent="0.2">
      <c r="A141" s="276"/>
      <c r="B141" s="276"/>
      <c r="C141" s="276"/>
      <c r="D141" s="276"/>
      <c r="E141" s="276"/>
      <c r="F141" s="276"/>
      <c r="G141" s="276"/>
      <c r="H141" s="276"/>
      <c r="I141" s="276"/>
      <c r="J141" s="276"/>
      <c r="K141" s="276"/>
      <c r="L141" s="276"/>
      <c r="M141" s="276"/>
      <c r="N141" s="276"/>
    </row>
    <row r="142" spans="1:14" s="275" customFormat="1" x14ac:dyDescent="0.2">
      <c r="A142" s="276"/>
      <c r="B142" s="276"/>
      <c r="C142" s="276"/>
      <c r="D142" s="276"/>
      <c r="E142" s="276"/>
      <c r="F142" s="276"/>
      <c r="G142" s="276"/>
      <c r="H142" s="276"/>
      <c r="I142" s="276"/>
      <c r="J142" s="276"/>
      <c r="K142" s="276"/>
      <c r="L142" s="276"/>
      <c r="M142" s="276"/>
      <c r="N142" s="276"/>
    </row>
    <row r="143" spans="1:14" s="275" customFormat="1" x14ac:dyDescent="0.2">
      <c r="A143" s="276"/>
      <c r="B143" s="276"/>
      <c r="C143" s="276"/>
      <c r="D143" s="276"/>
      <c r="E143" s="276"/>
      <c r="F143" s="276"/>
      <c r="G143" s="276"/>
      <c r="H143" s="276"/>
      <c r="I143" s="276"/>
      <c r="J143" s="276"/>
      <c r="K143" s="276"/>
      <c r="L143" s="276"/>
      <c r="M143" s="276"/>
      <c r="N143" s="276"/>
    </row>
    <row r="144" spans="1:14" s="275" customFormat="1" x14ac:dyDescent="0.2">
      <c r="A144" s="276"/>
      <c r="B144" s="276"/>
      <c r="C144" s="276"/>
      <c r="D144" s="276"/>
      <c r="E144" s="276"/>
      <c r="F144" s="276"/>
      <c r="G144" s="276"/>
      <c r="H144" s="276"/>
      <c r="I144" s="276"/>
      <c r="J144" s="276"/>
      <c r="K144" s="276"/>
      <c r="L144" s="276"/>
      <c r="M144" s="276"/>
      <c r="N144" s="276"/>
    </row>
    <row r="145" spans="1:14" s="275" customFormat="1" x14ac:dyDescent="0.2">
      <c r="A145" s="276"/>
      <c r="B145" s="276"/>
      <c r="C145" s="276"/>
      <c r="D145" s="276"/>
      <c r="E145" s="276"/>
      <c r="F145" s="276"/>
      <c r="G145" s="276"/>
      <c r="H145" s="276"/>
      <c r="I145" s="276"/>
      <c r="J145" s="276"/>
      <c r="K145" s="276"/>
      <c r="L145" s="276"/>
      <c r="M145" s="276"/>
      <c r="N145" s="276"/>
    </row>
    <row r="146" spans="1:14" s="275" customFormat="1" x14ac:dyDescent="0.2">
      <c r="A146" s="276"/>
      <c r="B146" s="276"/>
      <c r="C146" s="276"/>
      <c r="D146" s="276"/>
      <c r="E146" s="276"/>
      <c r="F146" s="276"/>
      <c r="G146" s="276"/>
      <c r="H146" s="276"/>
      <c r="I146" s="276"/>
      <c r="J146" s="276"/>
      <c r="K146" s="276"/>
      <c r="L146" s="276"/>
      <c r="M146" s="276"/>
      <c r="N146" s="276"/>
    </row>
    <row r="147" spans="1:14" s="275" customFormat="1" x14ac:dyDescent="0.2">
      <c r="A147" s="276"/>
      <c r="B147" s="276"/>
      <c r="C147" s="276"/>
      <c r="D147" s="276"/>
      <c r="E147" s="276"/>
      <c r="F147" s="276"/>
      <c r="G147" s="276"/>
      <c r="H147" s="276"/>
      <c r="I147" s="276"/>
      <c r="J147" s="276"/>
      <c r="K147" s="276"/>
      <c r="L147" s="276"/>
      <c r="M147" s="276"/>
      <c r="N147" s="276"/>
    </row>
    <row r="148" spans="1:14" s="275" customFormat="1" x14ac:dyDescent="0.2">
      <c r="A148" s="276"/>
      <c r="B148" s="276"/>
      <c r="C148" s="276"/>
      <c r="D148" s="276"/>
      <c r="E148" s="276"/>
      <c r="F148" s="276"/>
      <c r="G148" s="276"/>
      <c r="H148" s="276"/>
      <c r="I148" s="276"/>
      <c r="J148" s="276"/>
      <c r="K148" s="276"/>
      <c r="L148" s="276"/>
      <c r="M148" s="276"/>
      <c r="N148" s="276"/>
    </row>
    <row r="149" spans="1:14" s="275" customFormat="1" x14ac:dyDescent="0.2">
      <c r="A149" s="276"/>
      <c r="B149" s="276"/>
      <c r="C149" s="276"/>
      <c r="D149" s="276"/>
      <c r="E149" s="276"/>
      <c r="F149" s="276"/>
      <c r="G149" s="276"/>
      <c r="H149" s="276"/>
      <c r="I149" s="276"/>
      <c r="J149" s="276"/>
      <c r="K149" s="276"/>
      <c r="L149" s="276"/>
      <c r="M149" s="276"/>
      <c r="N149" s="276"/>
    </row>
    <row r="150" spans="1:14" s="275" customFormat="1" x14ac:dyDescent="0.2">
      <c r="A150" s="276"/>
      <c r="B150" s="276"/>
      <c r="C150" s="276"/>
      <c r="D150" s="276"/>
      <c r="E150" s="276"/>
      <c r="F150" s="276"/>
      <c r="G150" s="276"/>
      <c r="H150" s="276"/>
      <c r="I150" s="276"/>
      <c r="J150" s="276"/>
      <c r="K150" s="276"/>
      <c r="L150" s="276"/>
      <c r="M150" s="276"/>
      <c r="N150" s="276"/>
    </row>
    <row r="151" spans="1:14" s="275" customFormat="1" x14ac:dyDescent="0.2">
      <c r="A151" s="276"/>
      <c r="B151" s="276"/>
      <c r="C151" s="276"/>
      <c r="D151" s="276"/>
      <c r="E151" s="276"/>
      <c r="F151" s="276"/>
      <c r="G151" s="276"/>
      <c r="H151" s="276"/>
      <c r="I151" s="276"/>
      <c r="J151" s="276"/>
      <c r="K151" s="276"/>
      <c r="L151" s="276"/>
      <c r="M151" s="276"/>
      <c r="N151" s="276"/>
    </row>
    <row r="152" spans="1:14" s="275" customFormat="1" x14ac:dyDescent="0.2">
      <c r="A152" s="276"/>
      <c r="B152" s="276"/>
      <c r="C152" s="276"/>
      <c r="D152" s="276"/>
      <c r="E152" s="276"/>
      <c r="F152" s="276"/>
      <c r="G152" s="276"/>
      <c r="H152" s="276"/>
      <c r="I152" s="276"/>
      <c r="J152" s="276"/>
      <c r="K152" s="276"/>
      <c r="L152" s="276"/>
      <c r="M152" s="276"/>
      <c r="N152" s="276"/>
    </row>
    <row r="153" spans="1:14" s="275" customFormat="1" x14ac:dyDescent="0.2">
      <c r="A153" s="276"/>
      <c r="B153" s="276"/>
      <c r="C153" s="276"/>
      <c r="D153" s="276"/>
      <c r="E153" s="276"/>
      <c r="F153" s="276"/>
      <c r="G153" s="276"/>
      <c r="H153" s="276"/>
      <c r="I153" s="276"/>
      <c r="J153" s="276"/>
      <c r="K153" s="276"/>
      <c r="L153" s="276"/>
      <c r="M153" s="276"/>
      <c r="N153" s="276"/>
    </row>
    <row r="154" spans="1:14" s="275" customFormat="1" x14ac:dyDescent="0.2">
      <c r="A154" s="276"/>
      <c r="B154" s="276"/>
      <c r="C154" s="276"/>
      <c r="D154" s="276"/>
      <c r="E154" s="276"/>
      <c r="F154" s="276"/>
      <c r="G154" s="276"/>
      <c r="H154" s="276"/>
      <c r="I154" s="276"/>
      <c r="J154" s="276"/>
      <c r="K154" s="276"/>
      <c r="L154" s="276"/>
      <c r="M154" s="276"/>
      <c r="N154" s="276"/>
    </row>
    <row r="155" spans="1:14" s="275" customFormat="1" x14ac:dyDescent="0.2">
      <c r="A155" s="276"/>
      <c r="B155" s="276"/>
      <c r="C155" s="276"/>
      <c r="D155" s="276"/>
      <c r="E155" s="276"/>
      <c r="F155" s="276"/>
      <c r="G155" s="276"/>
      <c r="H155" s="276"/>
      <c r="I155" s="276"/>
      <c r="J155" s="276"/>
      <c r="K155" s="276"/>
      <c r="L155" s="276"/>
      <c r="M155" s="276"/>
      <c r="N155" s="276"/>
    </row>
    <row r="156" spans="1:14" s="275" customFormat="1" x14ac:dyDescent="0.2">
      <c r="A156" s="276"/>
      <c r="B156" s="276"/>
      <c r="C156" s="276"/>
      <c r="D156" s="276"/>
      <c r="E156" s="276"/>
      <c r="F156" s="276"/>
      <c r="G156" s="276"/>
      <c r="H156" s="276"/>
      <c r="I156" s="276"/>
      <c r="J156" s="276"/>
      <c r="K156" s="276"/>
      <c r="L156" s="276"/>
      <c r="M156" s="276"/>
      <c r="N156" s="276"/>
    </row>
    <row r="157" spans="1:14" s="275" customFormat="1" x14ac:dyDescent="0.2">
      <c r="A157" s="276"/>
      <c r="B157" s="276"/>
      <c r="C157" s="276"/>
      <c r="D157" s="276"/>
      <c r="E157" s="276"/>
      <c r="F157" s="276"/>
      <c r="G157" s="276"/>
      <c r="H157" s="276"/>
      <c r="I157" s="276"/>
      <c r="J157" s="276"/>
      <c r="K157" s="276"/>
      <c r="L157" s="276"/>
      <c r="M157" s="276"/>
      <c r="N157" s="276"/>
    </row>
    <row r="158" spans="1:14" s="275" customFormat="1" x14ac:dyDescent="0.2">
      <c r="A158" s="276"/>
      <c r="B158" s="276"/>
      <c r="C158" s="276"/>
      <c r="D158" s="276"/>
      <c r="E158" s="276"/>
      <c r="F158" s="276"/>
      <c r="G158" s="276"/>
      <c r="H158" s="276"/>
      <c r="I158" s="276"/>
      <c r="J158" s="276"/>
      <c r="K158" s="276"/>
      <c r="L158" s="276"/>
      <c r="M158" s="276"/>
      <c r="N158" s="276"/>
    </row>
    <row r="159" spans="1:14" s="275" customFormat="1" x14ac:dyDescent="0.2">
      <c r="A159" s="276"/>
      <c r="B159" s="276"/>
      <c r="C159" s="276"/>
      <c r="D159" s="276"/>
      <c r="E159" s="276"/>
      <c r="F159" s="276"/>
      <c r="G159" s="276"/>
      <c r="H159" s="276"/>
      <c r="I159" s="276"/>
      <c r="J159" s="276"/>
      <c r="K159" s="276"/>
      <c r="L159" s="276"/>
      <c r="M159" s="276"/>
      <c r="N159" s="276"/>
    </row>
    <row r="160" spans="1:14" s="275" customFormat="1" x14ac:dyDescent="0.2">
      <c r="A160" s="276"/>
      <c r="B160" s="276"/>
      <c r="C160" s="276"/>
      <c r="D160" s="276"/>
      <c r="E160" s="276"/>
      <c r="F160" s="276"/>
      <c r="G160" s="276"/>
      <c r="H160" s="276"/>
      <c r="I160" s="276"/>
      <c r="J160" s="276"/>
      <c r="K160" s="276"/>
      <c r="L160" s="276"/>
      <c r="M160" s="276"/>
      <c r="N160" s="276"/>
    </row>
    <row r="161" spans="1:14" s="275" customFormat="1" x14ac:dyDescent="0.2">
      <c r="A161" s="276"/>
      <c r="B161" s="276"/>
      <c r="C161" s="276"/>
      <c r="D161" s="276"/>
      <c r="E161" s="276"/>
      <c r="F161" s="276"/>
      <c r="G161" s="276"/>
      <c r="H161" s="276"/>
      <c r="I161" s="276"/>
      <c r="J161" s="276"/>
      <c r="K161" s="276"/>
      <c r="L161" s="276"/>
      <c r="M161" s="276"/>
      <c r="N161" s="276"/>
    </row>
    <row r="162" spans="1:14" s="275" customFormat="1" x14ac:dyDescent="0.2">
      <c r="A162" s="276"/>
      <c r="B162" s="276"/>
      <c r="C162" s="276"/>
      <c r="D162" s="276"/>
      <c r="E162" s="276"/>
      <c r="F162" s="276"/>
      <c r="G162" s="276"/>
      <c r="H162" s="276"/>
      <c r="I162" s="276"/>
      <c r="J162" s="276"/>
      <c r="K162" s="276"/>
      <c r="L162" s="276"/>
      <c r="M162" s="276"/>
      <c r="N162" s="276"/>
    </row>
    <row r="163" spans="1:14" s="275" customFormat="1" x14ac:dyDescent="0.2">
      <c r="A163" s="276"/>
      <c r="B163" s="276"/>
      <c r="C163" s="276"/>
      <c r="D163" s="276"/>
      <c r="E163" s="276"/>
      <c r="F163" s="276"/>
      <c r="G163" s="276"/>
      <c r="H163" s="276"/>
      <c r="I163" s="276"/>
      <c r="J163" s="276"/>
      <c r="K163" s="276"/>
      <c r="L163" s="276"/>
      <c r="M163" s="276"/>
      <c r="N163" s="276"/>
    </row>
    <row r="164" spans="1:14" s="275" customFormat="1" x14ac:dyDescent="0.2">
      <c r="A164" s="276"/>
      <c r="B164" s="276"/>
      <c r="C164" s="276"/>
      <c r="D164" s="276"/>
      <c r="E164" s="276"/>
      <c r="F164" s="276"/>
      <c r="G164" s="276"/>
      <c r="H164" s="276"/>
      <c r="I164" s="276"/>
      <c r="J164" s="276"/>
      <c r="K164" s="276"/>
      <c r="L164" s="276"/>
      <c r="M164" s="276"/>
      <c r="N164" s="276"/>
    </row>
    <row r="165" spans="1:14" s="275" customFormat="1" x14ac:dyDescent="0.2">
      <c r="A165" s="276"/>
      <c r="B165" s="276"/>
      <c r="C165" s="276"/>
      <c r="D165" s="276"/>
      <c r="E165" s="276"/>
      <c r="F165" s="276"/>
      <c r="G165" s="276"/>
      <c r="H165" s="276"/>
      <c r="I165" s="276"/>
      <c r="J165" s="276"/>
      <c r="K165" s="276"/>
      <c r="L165" s="276"/>
      <c r="M165" s="276"/>
      <c r="N165" s="276"/>
    </row>
    <row r="166" spans="1:14" s="275" customFormat="1" x14ac:dyDescent="0.2">
      <c r="A166" s="276"/>
      <c r="B166" s="276"/>
      <c r="C166" s="276"/>
      <c r="D166" s="276"/>
      <c r="E166" s="276"/>
      <c r="F166" s="276"/>
      <c r="G166" s="276"/>
      <c r="H166" s="276"/>
      <c r="I166" s="276"/>
      <c r="J166" s="276"/>
      <c r="K166" s="276"/>
      <c r="L166" s="276"/>
      <c r="M166" s="276"/>
      <c r="N166" s="276"/>
    </row>
    <row r="167" spans="1:14" s="275" customFormat="1" x14ac:dyDescent="0.2">
      <c r="A167" s="276"/>
      <c r="B167" s="276"/>
      <c r="C167" s="276"/>
      <c r="D167" s="276"/>
      <c r="E167" s="276"/>
      <c r="F167" s="276"/>
      <c r="G167" s="276"/>
      <c r="H167" s="276"/>
      <c r="I167" s="276"/>
      <c r="J167" s="276"/>
      <c r="K167" s="276"/>
      <c r="L167" s="276"/>
      <c r="M167" s="276"/>
      <c r="N167" s="276"/>
    </row>
    <row r="168" spans="1:14" s="275" customFormat="1" x14ac:dyDescent="0.2">
      <c r="A168" s="276"/>
      <c r="B168" s="276"/>
      <c r="C168" s="276"/>
      <c r="D168" s="276"/>
      <c r="E168" s="276"/>
      <c r="F168" s="276"/>
      <c r="G168" s="276"/>
      <c r="H168" s="276"/>
      <c r="I168" s="276"/>
      <c r="J168" s="276"/>
      <c r="K168" s="276"/>
      <c r="L168" s="276"/>
      <c r="M168" s="276"/>
      <c r="N168" s="276"/>
    </row>
    <row r="169" spans="1:14" s="275" customFormat="1" x14ac:dyDescent="0.2">
      <c r="A169" s="276"/>
      <c r="B169" s="276"/>
      <c r="C169" s="276"/>
      <c r="D169" s="276"/>
      <c r="E169" s="276"/>
      <c r="F169" s="276"/>
      <c r="G169" s="276"/>
      <c r="H169" s="276"/>
      <c r="I169" s="276"/>
      <c r="J169" s="276"/>
      <c r="K169" s="276"/>
      <c r="L169" s="276"/>
      <c r="M169" s="276"/>
      <c r="N169" s="276"/>
    </row>
    <row r="170" spans="1:14" s="275" customFormat="1" x14ac:dyDescent="0.2">
      <c r="A170" s="276"/>
      <c r="B170" s="276"/>
      <c r="C170" s="276"/>
      <c r="D170" s="276"/>
      <c r="E170" s="276"/>
      <c r="F170" s="276"/>
      <c r="G170" s="276"/>
      <c r="H170" s="276"/>
      <c r="I170" s="276"/>
      <c r="J170" s="276"/>
      <c r="K170" s="276"/>
      <c r="L170" s="276"/>
      <c r="M170" s="276"/>
      <c r="N170" s="276"/>
    </row>
    <row r="171" spans="1:14" s="275" customFormat="1" x14ac:dyDescent="0.2">
      <c r="A171" s="276"/>
      <c r="B171" s="276"/>
      <c r="C171" s="276"/>
      <c r="D171" s="276"/>
      <c r="E171" s="276"/>
      <c r="F171" s="276"/>
      <c r="G171" s="276"/>
      <c r="H171" s="276"/>
      <c r="I171" s="276"/>
      <c r="J171" s="276"/>
      <c r="K171" s="276"/>
      <c r="L171" s="276"/>
      <c r="M171" s="276"/>
      <c r="N171" s="276"/>
    </row>
    <row r="172" spans="1:14" s="275" customFormat="1" x14ac:dyDescent="0.2">
      <c r="A172" s="276"/>
      <c r="B172" s="276"/>
      <c r="C172" s="276"/>
      <c r="D172" s="276"/>
      <c r="E172" s="276"/>
      <c r="F172" s="276"/>
      <c r="G172" s="276"/>
      <c r="H172" s="276"/>
      <c r="I172" s="276"/>
      <c r="J172" s="276"/>
      <c r="K172" s="276"/>
      <c r="L172" s="276"/>
      <c r="M172" s="276"/>
      <c r="N172" s="276"/>
    </row>
    <row r="173" spans="1:14" s="275" customFormat="1" x14ac:dyDescent="0.2">
      <c r="A173" s="276"/>
      <c r="B173" s="276"/>
      <c r="C173" s="276"/>
      <c r="D173" s="276"/>
      <c r="E173" s="276"/>
      <c r="F173" s="276"/>
      <c r="G173" s="276"/>
      <c r="H173" s="276"/>
      <c r="I173" s="276"/>
      <c r="J173" s="276"/>
      <c r="K173" s="276"/>
      <c r="L173" s="276"/>
      <c r="M173" s="276"/>
      <c r="N173" s="276"/>
    </row>
    <row r="174" spans="1:14" s="275" customFormat="1" x14ac:dyDescent="0.2">
      <c r="A174" s="276"/>
      <c r="B174" s="276"/>
      <c r="C174" s="276"/>
      <c r="D174" s="276"/>
      <c r="E174" s="276"/>
      <c r="F174" s="276"/>
      <c r="G174" s="276"/>
      <c r="H174" s="276"/>
      <c r="I174" s="276"/>
      <c r="J174" s="276"/>
      <c r="K174" s="276"/>
      <c r="L174" s="276"/>
      <c r="M174" s="276"/>
      <c r="N174" s="276"/>
    </row>
    <row r="175" spans="1:14" s="275" customFormat="1" x14ac:dyDescent="0.2">
      <c r="A175" s="276"/>
      <c r="B175" s="276"/>
      <c r="C175" s="276"/>
      <c r="D175" s="276"/>
      <c r="E175" s="276"/>
      <c r="F175" s="276"/>
      <c r="G175" s="276"/>
      <c r="H175" s="276"/>
      <c r="I175" s="276"/>
      <c r="J175" s="276"/>
      <c r="K175" s="276"/>
      <c r="L175" s="276"/>
      <c r="M175" s="276"/>
      <c r="N175" s="276"/>
    </row>
    <row r="176" spans="1:14" s="275" customFormat="1" x14ac:dyDescent="0.2">
      <c r="A176" s="276"/>
      <c r="B176" s="276"/>
      <c r="C176" s="276"/>
      <c r="D176" s="276"/>
      <c r="E176" s="276"/>
      <c r="F176" s="276"/>
      <c r="G176" s="276"/>
      <c r="H176" s="276"/>
      <c r="I176" s="276"/>
      <c r="J176" s="276"/>
      <c r="K176" s="276"/>
      <c r="L176" s="276"/>
      <c r="M176" s="276"/>
      <c r="N176" s="276"/>
    </row>
    <row r="177" spans="1:14" s="275" customFormat="1" x14ac:dyDescent="0.2">
      <c r="A177" s="276"/>
      <c r="B177" s="276"/>
      <c r="C177" s="276"/>
      <c r="D177" s="276"/>
      <c r="E177" s="276"/>
      <c r="F177" s="276"/>
      <c r="G177" s="276"/>
      <c r="H177" s="276"/>
      <c r="I177" s="276"/>
      <c r="J177" s="276"/>
      <c r="K177" s="276"/>
      <c r="L177" s="276"/>
      <c r="M177" s="276"/>
      <c r="N177" s="276"/>
    </row>
    <row r="178" spans="1:14" s="275" customFormat="1" x14ac:dyDescent="0.2">
      <c r="A178" s="276"/>
      <c r="B178" s="276"/>
      <c r="C178" s="276"/>
      <c r="D178" s="276"/>
      <c r="E178" s="276"/>
      <c r="F178" s="276"/>
      <c r="G178" s="276"/>
      <c r="H178" s="276"/>
      <c r="I178" s="276"/>
      <c r="J178" s="276"/>
      <c r="K178" s="276"/>
      <c r="L178" s="276"/>
      <c r="M178" s="276"/>
      <c r="N178" s="276"/>
    </row>
    <row r="179" spans="1:14" s="275" customFormat="1" x14ac:dyDescent="0.2">
      <c r="A179" s="276"/>
      <c r="B179" s="276"/>
      <c r="C179" s="276"/>
      <c r="D179" s="276"/>
      <c r="E179" s="276"/>
      <c r="F179" s="276"/>
      <c r="G179" s="276"/>
      <c r="H179" s="276"/>
      <c r="I179" s="276"/>
      <c r="J179" s="276"/>
      <c r="K179" s="276"/>
      <c r="L179" s="276"/>
      <c r="M179" s="276"/>
      <c r="N179" s="276"/>
    </row>
    <row r="180" spans="1:14" s="275" customFormat="1" x14ac:dyDescent="0.2">
      <c r="A180" s="276"/>
      <c r="B180" s="276"/>
      <c r="C180" s="276"/>
      <c r="D180" s="276"/>
      <c r="E180" s="276"/>
      <c r="F180" s="276"/>
      <c r="G180" s="276"/>
      <c r="H180" s="276"/>
      <c r="I180" s="276"/>
      <c r="J180" s="276"/>
      <c r="K180" s="276"/>
      <c r="L180" s="276"/>
      <c r="M180" s="276"/>
      <c r="N180" s="276"/>
    </row>
    <row r="181" spans="1:14" s="275" customFormat="1" x14ac:dyDescent="0.2">
      <c r="A181" s="276"/>
      <c r="B181" s="276"/>
      <c r="C181" s="276"/>
      <c r="D181" s="276"/>
      <c r="E181" s="276"/>
      <c r="F181" s="276"/>
      <c r="G181" s="276"/>
      <c r="H181" s="276"/>
      <c r="I181" s="276"/>
      <c r="J181" s="276"/>
      <c r="K181" s="276"/>
      <c r="L181" s="276"/>
      <c r="M181" s="276"/>
      <c r="N181" s="276"/>
    </row>
    <row r="182" spans="1:14" s="275" customFormat="1" x14ac:dyDescent="0.2">
      <c r="A182" s="276"/>
      <c r="B182" s="276"/>
      <c r="C182" s="276"/>
      <c r="D182" s="276"/>
      <c r="E182" s="276"/>
      <c r="F182" s="276"/>
      <c r="G182" s="276"/>
      <c r="H182" s="276"/>
      <c r="I182" s="276"/>
      <c r="J182" s="276"/>
      <c r="K182" s="276"/>
      <c r="L182" s="276"/>
      <c r="M182" s="276"/>
      <c r="N182" s="276"/>
    </row>
    <row r="183" spans="1:14" s="275" customFormat="1" x14ac:dyDescent="0.2">
      <c r="A183" s="276"/>
      <c r="B183" s="276"/>
      <c r="C183" s="276"/>
      <c r="D183" s="276"/>
      <c r="E183" s="276"/>
      <c r="F183" s="276"/>
      <c r="G183" s="276"/>
      <c r="H183" s="276"/>
      <c r="I183" s="276"/>
      <c r="J183" s="276"/>
      <c r="K183" s="276"/>
      <c r="L183" s="276"/>
      <c r="M183" s="276"/>
      <c r="N183" s="276"/>
    </row>
    <row r="184" spans="1:14" s="275" customFormat="1" x14ac:dyDescent="0.2">
      <c r="A184" s="276"/>
      <c r="B184" s="276"/>
      <c r="C184" s="276"/>
      <c r="D184" s="276"/>
      <c r="E184" s="276"/>
      <c r="F184" s="276"/>
      <c r="G184" s="276"/>
      <c r="H184" s="276"/>
      <c r="I184" s="276"/>
      <c r="J184" s="276"/>
      <c r="K184" s="276"/>
      <c r="L184" s="276"/>
      <c r="M184" s="276"/>
      <c r="N184" s="276"/>
    </row>
    <row r="185" spans="1:14" s="275" customFormat="1" x14ac:dyDescent="0.2">
      <c r="A185" s="276"/>
      <c r="B185" s="276"/>
      <c r="C185" s="276"/>
      <c r="D185" s="276"/>
      <c r="E185" s="276"/>
      <c r="F185" s="276"/>
      <c r="G185" s="276"/>
      <c r="H185" s="276"/>
      <c r="I185" s="276"/>
      <c r="J185" s="276"/>
      <c r="K185" s="276"/>
      <c r="L185" s="276"/>
      <c r="M185" s="276"/>
      <c r="N185" s="276"/>
    </row>
    <row r="186" spans="1:14" s="275" customFormat="1" x14ac:dyDescent="0.2">
      <c r="A186" s="276"/>
      <c r="B186" s="276"/>
      <c r="C186" s="276"/>
      <c r="D186" s="276"/>
      <c r="E186" s="276"/>
      <c r="F186" s="276"/>
      <c r="G186" s="276"/>
      <c r="H186" s="276"/>
      <c r="I186" s="276"/>
      <c r="J186" s="276"/>
      <c r="K186" s="276"/>
      <c r="L186" s="276"/>
      <c r="M186" s="276"/>
      <c r="N186" s="276"/>
    </row>
    <row r="187" spans="1:14" s="275" customFormat="1" x14ac:dyDescent="0.2">
      <c r="A187" s="276"/>
      <c r="B187" s="276"/>
      <c r="C187" s="276"/>
      <c r="D187" s="276"/>
      <c r="E187" s="276"/>
      <c r="F187" s="276"/>
      <c r="G187" s="276"/>
      <c r="H187" s="276"/>
      <c r="I187" s="276"/>
      <c r="J187" s="276"/>
      <c r="K187" s="276"/>
      <c r="L187" s="276"/>
      <c r="M187" s="276"/>
      <c r="N187" s="276"/>
    </row>
    <row r="188" spans="1:14" s="275" customFormat="1" x14ac:dyDescent="0.2">
      <c r="A188" s="276"/>
      <c r="B188" s="276"/>
      <c r="C188" s="276"/>
      <c r="D188" s="276"/>
      <c r="E188" s="276"/>
      <c r="F188" s="276"/>
      <c r="G188" s="276"/>
      <c r="H188" s="276"/>
      <c r="I188" s="276"/>
      <c r="J188" s="276"/>
      <c r="K188" s="276"/>
      <c r="L188" s="276"/>
      <c r="M188" s="276"/>
      <c r="N188" s="276"/>
    </row>
    <row r="189" spans="1:14" s="275" customFormat="1" x14ac:dyDescent="0.2">
      <c r="A189" s="276"/>
      <c r="B189" s="276"/>
      <c r="C189" s="276"/>
      <c r="D189" s="276"/>
      <c r="E189" s="276"/>
      <c r="F189" s="276"/>
      <c r="G189" s="276"/>
      <c r="H189" s="276"/>
      <c r="I189" s="276"/>
      <c r="J189" s="276"/>
      <c r="K189" s="276"/>
      <c r="L189" s="276"/>
      <c r="M189" s="276"/>
      <c r="N189" s="276"/>
    </row>
    <row r="190" spans="1:14" s="275" customFormat="1" x14ac:dyDescent="0.2">
      <c r="A190" s="276"/>
      <c r="B190" s="276"/>
      <c r="C190" s="276"/>
      <c r="D190" s="276"/>
      <c r="E190" s="276"/>
      <c r="F190" s="276"/>
      <c r="G190" s="276"/>
      <c r="H190" s="276"/>
      <c r="I190" s="276"/>
      <c r="J190" s="276"/>
      <c r="K190" s="276"/>
      <c r="L190" s="276"/>
      <c r="M190" s="276"/>
      <c r="N190" s="276"/>
    </row>
    <row r="191" spans="1:14" s="275" customFormat="1" x14ac:dyDescent="0.2">
      <c r="A191" s="276"/>
      <c r="B191" s="276"/>
      <c r="C191" s="276"/>
      <c r="D191" s="276"/>
      <c r="E191" s="276"/>
      <c r="F191" s="276"/>
      <c r="G191" s="276"/>
      <c r="H191" s="276"/>
      <c r="I191" s="276"/>
      <c r="J191" s="276"/>
      <c r="K191" s="276"/>
      <c r="L191" s="276"/>
      <c r="M191" s="276"/>
      <c r="N191" s="276"/>
    </row>
    <row r="192" spans="1:14" s="275" customFormat="1" x14ac:dyDescent="0.2">
      <c r="A192" s="276"/>
      <c r="B192" s="276"/>
      <c r="C192" s="276"/>
      <c r="D192" s="276"/>
      <c r="E192" s="276"/>
      <c r="F192" s="276"/>
      <c r="G192" s="276"/>
      <c r="H192" s="276"/>
      <c r="I192" s="276"/>
      <c r="J192" s="276"/>
      <c r="K192" s="276"/>
      <c r="L192" s="276"/>
      <c r="M192" s="276"/>
      <c r="N192" s="276"/>
    </row>
    <row r="193" spans="1:14" s="275" customFormat="1" x14ac:dyDescent="0.2">
      <c r="A193" s="276"/>
      <c r="B193" s="276"/>
      <c r="C193" s="276"/>
      <c r="D193" s="276"/>
      <c r="E193" s="276"/>
      <c r="F193" s="276"/>
      <c r="G193" s="276"/>
      <c r="H193" s="276"/>
      <c r="I193" s="276"/>
      <c r="J193" s="276"/>
      <c r="K193" s="276"/>
      <c r="L193" s="276"/>
      <c r="M193" s="276"/>
      <c r="N193" s="276"/>
    </row>
    <row r="194" spans="1:14" s="275" customFormat="1" x14ac:dyDescent="0.2">
      <c r="A194" s="276"/>
      <c r="B194" s="276"/>
      <c r="C194" s="276"/>
      <c r="D194" s="276"/>
      <c r="E194" s="276"/>
      <c r="F194" s="276"/>
      <c r="G194" s="276"/>
      <c r="H194" s="276"/>
      <c r="I194" s="276"/>
      <c r="J194" s="276"/>
      <c r="K194" s="276"/>
      <c r="L194" s="276"/>
      <c r="M194" s="276"/>
      <c r="N194" s="276"/>
    </row>
    <row r="195" spans="1:14" s="275" customFormat="1" x14ac:dyDescent="0.2">
      <c r="A195" s="276"/>
      <c r="B195" s="276"/>
      <c r="C195" s="276"/>
      <c r="D195" s="276"/>
      <c r="E195" s="276"/>
      <c r="F195" s="276"/>
      <c r="G195" s="276"/>
      <c r="H195" s="276"/>
      <c r="I195" s="276"/>
      <c r="J195" s="276"/>
      <c r="K195" s="276"/>
      <c r="L195" s="276"/>
      <c r="M195" s="276"/>
      <c r="N195" s="276"/>
    </row>
    <row r="196" spans="1:14" s="275" customFormat="1" x14ac:dyDescent="0.2">
      <c r="A196" s="276"/>
      <c r="B196" s="276"/>
      <c r="C196" s="276"/>
      <c r="D196" s="276"/>
      <c r="E196" s="276"/>
      <c r="F196" s="276"/>
      <c r="G196" s="276"/>
      <c r="H196" s="276"/>
      <c r="I196" s="276"/>
      <c r="J196" s="276"/>
      <c r="K196" s="276"/>
      <c r="L196" s="276"/>
      <c r="M196" s="276"/>
      <c r="N196" s="276"/>
    </row>
    <row r="197" spans="1:14" s="275" customFormat="1" x14ac:dyDescent="0.2">
      <c r="A197" s="276"/>
      <c r="B197" s="276"/>
      <c r="C197" s="276"/>
      <c r="D197" s="276"/>
      <c r="E197" s="276"/>
      <c r="F197" s="276"/>
      <c r="G197" s="276"/>
      <c r="H197" s="276"/>
      <c r="I197" s="276"/>
      <c r="J197" s="276"/>
      <c r="K197" s="276"/>
      <c r="L197" s="276"/>
      <c r="M197" s="276"/>
      <c r="N197" s="276"/>
    </row>
    <row r="198" spans="1:14" s="275" customFormat="1" x14ac:dyDescent="0.2">
      <c r="A198" s="276"/>
      <c r="B198" s="276"/>
      <c r="C198" s="276"/>
      <c r="D198" s="276"/>
      <c r="E198" s="276"/>
      <c r="F198" s="276"/>
      <c r="G198" s="276"/>
      <c r="H198" s="276"/>
      <c r="I198" s="276"/>
      <c r="J198" s="276"/>
      <c r="K198" s="276"/>
      <c r="L198" s="276"/>
      <c r="M198" s="276"/>
      <c r="N198" s="276"/>
    </row>
    <row r="199" spans="1:14" s="275" customFormat="1" x14ac:dyDescent="0.2">
      <c r="A199" s="276"/>
      <c r="B199" s="276"/>
      <c r="C199" s="276"/>
      <c r="D199" s="276"/>
      <c r="E199" s="276"/>
      <c r="F199" s="276"/>
      <c r="G199" s="276"/>
      <c r="H199" s="276"/>
      <c r="I199" s="276"/>
      <c r="J199" s="276"/>
      <c r="K199" s="276"/>
      <c r="L199" s="276"/>
      <c r="M199" s="276"/>
      <c r="N199" s="276"/>
    </row>
    <row r="200" spans="1:14" s="275" customFormat="1" x14ac:dyDescent="0.2">
      <c r="A200" s="276"/>
      <c r="B200" s="276"/>
      <c r="C200" s="276"/>
      <c r="D200" s="276"/>
      <c r="E200" s="276"/>
      <c r="F200" s="276"/>
      <c r="G200" s="276"/>
      <c r="H200" s="276"/>
      <c r="I200" s="276"/>
      <c r="J200" s="276"/>
      <c r="K200" s="276"/>
      <c r="L200" s="276"/>
      <c r="M200" s="276"/>
      <c r="N200" s="276"/>
    </row>
    <row r="201" spans="1:14" s="275" customFormat="1" x14ac:dyDescent="0.2">
      <c r="A201" s="276"/>
      <c r="B201" s="276"/>
      <c r="C201" s="276"/>
      <c r="D201" s="276"/>
      <c r="E201" s="276"/>
      <c r="F201" s="276"/>
      <c r="G201" s="276"/>
      <c r="H201" s="276"/>
      <c r="I201" s="276"/>
      <c r="J201" s="276"/>
      <c r="K201" s="276"/>
      <c r="L201" s="276"/>
      <c r="M201" s="276"/>
      <c r="N201" s="276"/>
    </row>
    <row r="202" spans="1:14" s="275" customFormat="1" x14ac:dyDescent="0.2">
      <c r="A202" s="276"/>
      <c r="B202" s="276"/>
      <c r="C202" s="276"/>
      <c r="D202" s="276"/>
      <c r="E202" s="276"/>
      <c r="F202" s="276"/>
      <c r="G202" s="276"/>
      <c r="H202" s="276"/>
      <c r="I202" s="276"/>
      <c r="J202" s="276"/>
      <c r="K202" s="276"/>
      <c r="L202" s="276"/>
      <c r="M202" s="276"/>
      <c r="N202" s="276"/>
    </row>
    <row r="203" spans="1:14" s="275" customFormat="1" x14ac:dyDescent="0.2">
      <c r="A203" s="276"/>
      <c r="B203" s="276"/>
      <c r="C203" s="276"/>
      <c r="D203" s="276"/>
      <c r="E203" s="276"/>
      <c r="F203" s="276"/>
      <c r="G203" s="276"/>
      <c r="H203" s="276"/>
      <c r="I203" s="276"/>
      <c r="J203" s="276"/>
      <c r="K203" s="276"/>
      <c r="L203" s="276"/>
      <c r="M203" s="276"/>
      <c r="N203" s="276"/>
    </row>
    <row r="204" spans="1:14" s="275" customFormat="1" x14ac:dyDescent="0.2">
      <c r="A204" s="276"/>
      <c r="B204" s="276"/>
      <c r="C204" s="276"/>
      <c r="D204" s="276"/>
      <c r="E204" s="276"/>
      <c r="F204" s="276"/>
      <c r="G204" s="276"/>
      <c r="H204" s="276"/>
      <c r="I204" s="276"/>
      <c r="J204" s="276"/>
      <c r="K204" s="276"/>
      <c r="L204" s="276"/>
      <c r="M204" s="276"/>
      <c r="N204" s="276"/>
    </row>
    <row r="205" spans="1:14" s="275" customFormat="1" x14ac:dyDescent="0.2">
      <c r="A205" s="276"/>
      <c r="B205" s="276"/>
      <c r="C205" s="276"/>
      <c r="D205" s="276"/>
      <c r="E205" s="276"/>
      <c r="F205" s="276"/>
      <c r="G205" s="276"/>
      <c r="H205" s="276"/>
      <c r="I205" s="276"/>
      <c r="J205" s="276"/>
      <c r="K205" s="276"/>
      <c r="L205" s="276"/>
      <c r="M205" s="276"/>
      <c r="N205" s="276"/>
    </row>
    <row r="206" spans="1:14" s="275" customFormat="1" x14ac:dyDescent="0.2">
      <c r="A206" s="276"/>
      <c r="B206" s="276"/>
      <c r="C206" s="276"/>
      <c r="D206" s="276"/>
      <c r="E206" s="276"/>
      <c r="F206" s="276"/>
      <c r="G206" s="276"/>
      <c r="H206" s="276"/>
      <c r="I206" s="276"/>
      <c r="J206" s="276"/>
      <c r="K206" s="276"/>
      <c r="L206" s="276"/>
      <c r="M206" s="276"/>
      <c r="N206" s="276"/>
    </row>
    <row r="207" spans="1:14" s="275" customFormat="1" x14ac:dyDescent="0.2">
      <c r="A207" s="276"/>
      <c r="B207" s="276"/>
      <c r="C207" s="276"/>
      <c r="D207" s="276"/>
      <c r="E207" s="276"/>
      <c r="F207" s="276"/>
      <c r="G207" s="276"/>
      <c r="H207" s="276"/>
      <c r="I207" s="276"/>
      <c r="J207" s="276"/>
      <c r="K207" s="276"/>
      <c r="L207" s="276"/>
      <c r="M207" s="276"/>
      <c r="N207" s="276"/>
    </row>
    <row r="208" spans="1:14" s="275" customFormat="1" x14ac:dyDescent="0.2">
      <c r="A208" s="276"/>
      <c r="B208" s="276"/>
      <c r="C208" s="276"/>
      <c r="D208" s="276"/>
      <c r="E208" s="276"/>
      <c r="F208" s="276"/>
      <c r="G208" s="276"/>
      <c r="H208" s="276"/>
      <c r="I208" s="276"/>
      <c r="J208" s="276"/>
      <c r="K208" s="276"/>
      <c r="L208" s="276"/>
      <c r="M208" s="276"/>
      <c r="N208" s="276"/>
    </row>
    <row r="209" spans="1:14" s="275" customFormat="1" x14ac:dyDescent="0.2">
      <c r="A209" s="276"/>
      <c r="B209" s="276"/>
      <c r="C209" s="276"/>
      <c r="D209" s="276"/>
      <c r="E209" s="276"/>
      <c r="F209" s="276"/>
      <c r="G209" s="276"/>
      <c r="H209" s="276"/>
      <c r="I209" s="276"/>
      <c r="J209" s="276"/>
      <c r="K209" s="276"/>
      <c r="L209" s="276"/>
      <c r="M209" s="276"/>
      <c r="N209" s="276"/>
    </row>
    <row r="210" spans="1:14" s="275" customFormat="1" x14ac:dyDescent="0.2">
      <c r="A210" s="276"/>
      <c r="B210" s="276"/>
      <c r="C210" s="276"/>
      <c r="D210" s="276"/>
      <c r="E210" s="276"/>
      <c r="F210" s="276"/>
      <c r="G210" s="276"/>
      <c r="H210" s="276"/>
      <c r="I210" s="276"/>
      <c r="J210" s="276"/>
      <c r="K210" s="276"/>
      <c r="L210" s="276"/>
      <c r="M210" s="276"/>
      <c r="N210" s="276"/>
    </row>
    <row r="211" spans="1:14" s="275" customFormat="1" x14ac:dyDescent="0.2">
      <c r="A211" s="276"/>
      <c r="B211" s="276"/>
      <c r="C211" s="276"/>
      <c r="D211" s="276"/>
      <c r="E211" s="276"/>
      <c r="F211" s="276"/>
      <c r="G211" s="276"/>
      <c r="H211" s="276"/>
      <c r="I211" s="276"/>
      <c r="J211" s="276"/>
      <c r="K211" s="276"/>
      <c r="L211" s="276"/>
      <c r="M211" s="276"/>
      <c r="N211" s="276"/>
    </row>
    <row r="212" spans="1:14" s="275" customFormat="1" x14ac:dyDescent="0.2">
      <c r="A212" s="276"/>
      <c r="B212" s="276"/>
      <c r="C212" s="276"/>
      <c r="D212" s="276"/>
      <c r="E212" s="276"/>
      <c r="F212" s="276"/>
      <c r="G212" s="276"/>
      <c r="H212" s="276"/>
      <c r="I212" s="276"/>
      <c r="J212" s="276"/>
      <c r="K212" s="276"/>
      <c r="L212" s="276"/>
      <c r="M212" s="276"/>
      <c r="N212" s="276"/>
    </row>
    <row r="213" spans="1:14" s="275" customFormat="1" x14ac:dyDescent="0.2">
      <c r="A213" s="276"/>
      <c r="B213" s="276"/>
      <c r="C213" s="276"/>
      <c r="D213" s="276"/>
      <c r="E213" s="276"/>
      <c r="F213" s="276"/>
      <c r="G213" s="276"/>
      <c r="H213" s="276"/>
      <c r="I213" s="276"/>
      <c r="J213" s="276"/>
      <c r="K213" s="276"/>
      <c r="L213" s="276"/>
      <c r="M213" s="276"/>
      <c r="N213" s="276"/>
    </row>
    <row r="214" spans="1:14" s="275" customFormat="1" x14ac:dyDescent="0.2">
      <c r="A214" s="276"/>
      <c r="B214" s="276"/>
      <c r="C214" s="276"/>
      <c r="D214" s="276"/>
      <c r="E214" s="276"/>
      <c r="F214" s="276"/>
      <c r="G214" s="276"/>
      <c r="H214" s="276"/>
      <c r="I214" s="276"/>
      <c r="J214" s="276"/>
      <c r="K214" s="276"/>
      <c r="L214" s="276"/>
      <c r="M214" s="276"/>
      <c r="N214" s="276"/>
    </row>
    <row r="215" spans="1:14" s="275" customFormat="1" x14ac:dyDescent="0.2">
      <c r="A215" s="276"/>
      <c r="B215" s="276"/>
      <c r="C215" s="276"/>
      <c r="D215" s="276"/>
      <c r="E215" s="276"/>
      <c r="F215" s="276"/>
      <c r="G215" s="276"/>
      <c r="H215" s="276"/>
      <c r="I215" s="276"/>
      <c r="J215" s="276"/>
      <c r="K215" s="276"/>
      <c r="L215" s="276"/>
      <c r="M215" s="276"/>
      <c r="N215" s="276"/>
    </row>
    <row r="216" spans="1:14" s="275" customFormat="1" x14ac:dyDescent="0.2">
      <c r="A216" s="276"/>
      <c r="B216" s="276"/>
      <c r="C216" s="276"/>
      <c r="D216" s="276"/>
      <c r="E216" s="276"/>
      <c r="F216" s="276"/>
      <c r="G216" s="276"/>
      <c r="H216" s="276"/>
      <c r="I216" s="276"/>
      <c r="J216" s="276"/>
      <c r="K216" s="276"/>
      <c r="L216" s="276"/>
      <c r="M216" s="276"/>
      <c r="N216" s="276"/>
    </row>
    <row r="217" spans="1:14" s="275" customFormat="1" x14ac:dyDescent="0.2">
      <c r="A217" s="276"/>
      <c r="B217" s="276"/>
      <c r="C217" s="276"/>
      <c r="D217" s="276"/>
      <c r="E217" s="276"/>
      <c r="F217" s="276"/>
      <c r="G217" s="276"/>
      <c r="H217" s="276"/>
      <c r="I217" s="276"/>
      <c r="J217" s="276"/>
      <c r="K217" s="276"/>
      <c r="L217" s="276"/>
      <c r="M217" s="276"/>
      <c r="N217" s="276"/>
    </row>
    <row r="218" spans="1:14" s="275" customFormat="1" x14ac:dyDescent="0.2">
      <c r="A218" s="276"/>
      <c r="B218" s="276"/>
      <c r="C218" s="276"/>
      <c r="D218" s="276"/>
      <c r="E218" s="276"/>
      <c r="F218" s="276"/>
      <c r="G218" s="276"/>
      <c r="H218" s="276"/>
      <c r="I218" s="276"/>
      <c r="J218" s="276"/>
      <c r="K218" s="276"/>
      <c r="L218" s="276"/>
      <c r="M218" s="276"/>
      <c r="N218" s="276"/>
    </row>
    <row r="219" spans="1:14" s="275" customFormat="1" x14ac:dyDescent="0.2">
      <c r="A219" s="276"/>
      <c r="B219" s="276"/>
      <c r="C219" s="276"/>
      <c r="D219" s="276"/>
      <c r="E219" s="276"/>
      <c r="F219" s="276"/>
      <c r="G219" s="276"/>
      <c r="H219" s="276"/>
      <c r="I219" s="276"/>
      <c r="J219" s="276"/>
      <c r="K219" s="276"/>
      <c r="L219" s="276"/>
      <c r="M219" s="276"/>
      <c r="N219" s="276"/>
    </row>
    <row r="220" spans="1:14" s="275" customFormat="1" x14ac:dyDescent="0.2">
      <c r="A220" s="276"/>
      <c r="B220" s="276"/>
      <c r="C220" s="276"/>
      <c r="D220" s="276"/>
      <c r="E220" s="276"/>
      <c r="F220" s="276"/>
      <c r="G220" s="276"/>
      <c r="H220" s="276"/>
      <c r="I220" s="276"/>
      <c r="J220" s="276"/>
      <c r="K220" s="276"/>
      <c r="L220" s="276"/>
      <c r="M220" s="276"/>
      <c r="N220" s="276"/>
    </row>
    <row r="221" spans="1:14" s="275" customFormat="1" x14ac:dyDescent="0.2">
      <c r="A221" s="276"/>
      <c r="B221" s="276"/>
      <c r="C221" s="276"/>
      <c r="D221" s="276"/>
      <c r="E221" s="276"/>
      <c r="F221" s="276"/>
      <c r="G221" s="276"/>
      <c r="H221" s="276"/>
      <c r="I221" s="276"/>
      <c r="J221" s="276"/>
      <c r="K221" s="276"/>
      <c r="L221" s="276"/>
      <c r="M221" s="276"/>
      <c r="N221" s="276"/>
    </row>
    <row r="222" spans="1:14" s="275" customFormat="1" x14ac:dyDescent="0.2">
      <c r="A222" s="276"/>
      <c r="B222" s="276"/>
      <c r="C222" s="276"/>
      <c r="D222" s="276"/>
      <c r="E222" s="276"/>
      <c r="F222" s="276"/>
      <c r="G222" s="276"/>
      <c r="H222" s="276"/>
      <c r="I222" s="276"/>
      <c r="J222" s="276"/>
      <c r="K222" s="276"/>
      <c r="L222" s="276"/>
      <c r="M222" s="276"/>
      <c r="N222" s="276"/>
    </row>
    <row r="223" spans="1:14" s="275" customFormat="1" x14ac:dyDescent="0.2">
      <c r="A223" s="276"/>
      <c r="B223" s="276"/>
      <c r="C223" s="276"/>
      <c r="D223" s="276"/>
      <c r="E223" s="276"/>
      <c r="F223" s="276"/>
      <c r="G223" s="276"/>
      <c r="H223" s="276"/>
      <c r="I223" s="276"/>
      <c r="J223" s="276"/>
      <c r="K223" s="276"/>
      <c r="L223" s="276"/>
      <c r="M223" s="276"/>
      <c r="N223" s="276"/>
    </row>
    <row r="224" spans="1:14" s="275" customFormat="1" x14ac:dyDescent="0.2">
      <c r="A224" s="276"/>
      <c r="B224" s="276"/>
      <c r="C224" s="276"/>
      <c r="D224" s="276"/>
      <c r="E224" s="276"/>
      <c r="F224" s="276"/>
      <c r="G224" s="276"/>
      <c r="H224" s="276"/>
      <c r="I224" s="276"/>
      <c r="J224" s="276"/>
      <c r="K224" s="276"/>
      <c r="L224" s="276"/>
      <c r="M224" s="276"/>
      <c r="N224" s="276"/>
    </row>
    <row r="225" spans="1:14" s="275" customFormat="1" x14ac:dyDescent="0.2">
      <c r="A225" s="276"/>
      <c r="B225" s="276"/>
      <c r="C225" s="276"/>
      <c r="D225" s="276"/>
      <c r="E225" s="276"/>
      <c r="F225" s="276"/>
      <c r="G225" s="276"/>
      <c r="H225" s="276"/>
      <c r="I225" s="276"/>
      <c r="J225" s="276"/>
      <c r="K225" s="276"/>
      <c r="L225" s="276"/>
      <c r="M225" s="276"/>
      <c r="N225" s="276"/>
    </row>
    <row r="226" spans="1:14" s="275" customFormat="1" x14ac:dyDescent="0.2">
      <c r="A226" s="276"/>
      <c r="B226" s="276"/>
      <c r="C226" s="276"/>
      <c r="D226" s="276"/>
      <c r="E226" s="276"/>
      <c r="F226" s="276"/>
      <c r="G226" s="276"/>
      <c r="H226" s="276"/>
      <c r="I226" s="276"/>
      <c r="J226" s="276"/>
      <c r="K226" s="276"/>
      <c r="L226" s="276"/>
      <c r="M226" s="276"/>
      <c r="N226" s="276"/>
    </row>
    <row r="227" spans="1:14" s="275" customFormat="1" x14ac:dyDescent="0.2">
      <c r="A227" s="276"/>
      <c r="B227" s="276"/>
      <c r="C227" s="276"/>
      <c r="D227" s="276"/>
      <c r="E227" s="276"/>
      <c r="F227" s="276"/>
      <c r="G227" s="276"/>
      <c r="H227" s="276"/>
      <c r="I227" s="276"/>
      <c r="J227" s="276"/>
      <c r="K227" s="276"/>
      <c r="L227" s="276"/>
      <c r="M227" s="276"/>
      <c r="N227" s="276"/>
    </row>
    <row r="228" spans="1:14" s="275" customFormat="1" x14ac:dyDescent="0.2">
      <c r="A228" s="276"/>
      <c r="B228" s="276"/>
      <c r="C228" s="276"/>
      <c r="D228" s="276"/>
      <c r="E228" s="276"/>
      <c r="F228" s="276"/>
      <c r="G228" s="276"/>
      <c r="H228" s="276"/>
      <c r="I228" s="276"/>
      <c r="J228" s="276"/>
      <c r="K228" s="276"/>
      <c r="L228" s="276"/>
      <c r="M228" s="276"/>
      <c r="N228" s="276"/>
    </row>
    <row r="229" spans="1:14" s="275" customFormat="1" x14ac:dyDescent="0.2">
      <c r="A229" s="276"/>
      <c r="B229" s="276"/>
      <c r="C229" s="276"/>
      <c r="D229" s="276"/>
      <c r="E229" s="276"/>
      <c r="F229" s="276"/>
      <c r="G229" s="276"/>
      <c r="H229" s="276"/>
      <c r="I229" s="276"/>
      <c r="J229" s="276"/>
      <c r="K229" s="276"/>
      <c r="L229" s="276"/>
      <c r="M229" s="276"/>
      <c r="N229" s="276"/>
    </row>
    <row r="230" spans="1:14" s="275" customFormat="1" x14ac:dyDescent="0.2">
      <c r="A230" s="276"/>
      <c r="B230" s="276"/>
      <c r="C230" s="276"/>
      <c r="D230" s="276"/>
      <c r="E230" s="276"/>
      <c r="F230" s="276"/>
      <c r="G230" s="276"/>
      <c r="H230" s="276"/>
      <c r="I230" s="276"/>
      <c r="J230" s="276"/>
      <c r="K230" s="276"/>
      <c r="L230" s="276"/>
      <c r="M230" s="276"/>
      <c r="N230" s="276"/>
    </row>
    <row r="231" spans="1:14" s="275" customFormat="1" x14ac:dyDescent="0.2">
      <c r="A231" s="276"/>
      <c r="B231" s="276"/>
      <c r="C231" s="276"/>
      <c r="D231" s="276"/>
      <c r="E231" s="276"/>
      <c r="F231" s="276"/>
      <c r="G231" s="276"/>
      <c r="H231" s="276"/>
      <c r="I231" s="276"/>
      <c r="J231" s="276"/>
      <c r="K231" s="276"/>
      <c r="L231" s="276"/>
      <c r="M231" s="276"/>
      <c r="N231" s="276"/>
    </row>
    <row r="232" spans="1:14" s="275" customFormat="1" x14ac:dyDescent="0.2">
      <c r="A232" s="276"/>
      <c r="B232" s="276"/>
      <c r="C232" s="276"/>
      <c r="D232" s="276"/>
      <c r="E232" s="276"/>
      <c r="F232" s="276"/>
      <c r="G232" s="276"/>
      <c r="H232" s="276"/>
      <c r="I232" s="276"/>
      <c r="J232" s="276"/>
      <c r="K232" s="276"/>
      <c r="L232" s="276"/>
      <c r="M232" s="276"/>
      <c r="N232" s="276"/>
    </row>
    <row r="233" spans="1:14" s="275" customFormat="1" x14ac:dyDescent="0.2">
      <c r="A233" s="276"/>
      <c r="B233" s="276"/>
      <c r="C233" s="276"/>
      <c r="D233" s="276"/>
      <c r="E233" s="276"/>
      <c r="F233" s="276"/>
      <c r="G233" s="276"/>
      <c r="H233" s="276"/>
      <c r="I233" s="276"/>
      <c r="J233" s="276"/>
      <c r="K233" s="276"/>
      <c r="L233" s="276"/>
      <c r="M233" s="276"/>
      <c r="N233" s="276"/>
    </row>
    <row r="234" spans="1:14" s="275" customFormat="1" x14ac:dyDescent="0.2">
      <c r="A234" s="276"/>
      <c r="B234" s="276"/>
      <c r="C234" s="276"/>
      <c r="D234" s="276"/>
      <c r="E234" s="276"/>
      <c r="F234" s="276"/>
      <c r="G234" s="276"/>
      <c r="H234" s="276"/>
      <c r="I234" s="276"/>
      <c r="J234" s="276"/>
      <c r="K234" s="276"/>
      <c r="L234" s="276"/>
      <c r="M234" s="276"/>
      <c r="N234" s="276"/>
    </row>
    <row r="235" spans="1:14" s="275" customFormat="1" x14ac:dyDescent="0.2">
      <c r="A235" s="276"/>
      <c r="B235" s="276"/>
      <c r="C235" s="276"/>
      <c r="D235" s="276"/>
      <c r="E235" s="276"/>
      <c r="F235" s="276"/>
      <c r="G235" s="276"/>
      <c r="H235" s="276"/>
      <c r="I235" s="276"/>
      <c r="J235" s="276"/>
      <c r="K235" s="276"/>
      <c r="L235" s="276"/>
      <c r="M235" s="276"/>
      <c r="N235" s="276"/>
    </row>
    <row r="236" spans="1:14" s="275" customFormat="1" x14ac:dyDescent="0.2">
      <c r="A236" s="276"/>
      <c r="B236" s="276"/>
      <c r="C236" s="276"/>
      <c r="D236" s="276"/>
      <c r="E236" s="276"/>
      <c r="F236" s="276"/>
      <c r="G236" s="276"/>
      <c r="H236" s="276"/>
      <c r="I236" s="276"/>
      <c r="J236" s="276"/>
      <c r="K236" s="276"/>
      <c r="L236" s="276"/>
      <c r="M236" s="276"/>
      <c r="N236" s="276"/>
    </row>
    <row r="237" spans="1:14" s="275" customFormat="1" x14ac:dyDescent="0.2">
      <c r="A237" s="276"/>
      <c r="B237" s="276"/>
      <c r="C237" s="276"/>
      <c r="D237" s="276"/>
      <c r="E237" s="276"/>
      <c r="F237" s="276"/>
      <c r="G237" s="276"/>
      <c r="H237" s="276"/>
      <c r="I237" s="276"/>
      <c r="J237" s="276"/>
      <c r="K237" s="276"/>
      <c r="L237" s="276"/>
      <c r="M237" s="276"/>
      <c r="N237" s="276"/>
    </row>
    <row r="238" spans="1:14" s="275" customFormat="1" x14ac:dyDescent="0.2">
      <c r="A238" s="276"/>
      <c r="B238" s="276"/>
      <c r="C238" s="276"/>
      <c r="D238" s="276"/>
      <c r="E238" s="276"/>
      <c r="F238" s="276"/>
      <c r="G238" s="276"/>
      <c r="H238" s="276"/>
      <c r="I238" s="276"/>
      <c r="J238" s="276"/>
      <c r="K238" s="276"/>
      <c r="L238" s="276"/>
      <c r="M238" s="276"/>
      <c r="N238" s="276"/>
    </row>
    <row r="239" spans="1:14" s="275" customFormat="1" x14ac:dyDescent="0.2">
      <c r="A239" s="276"/>
      <c r="B239" s="276"/>
      <c r="C239" s="276"/>
      <c r="D239" s="276"/>
      <c r="E239" s="276"/>
      <c r="F239" s="276"/>
      <c r="G239" s="276"/>
      <c r="H239" s="276"/>
      <c r="I239" s="276"/>
      <c r="J239" s="276"/>
      <c r="K239" s="276"/>
      <c r="L239" s="276"/>
      <c r="M239" s="276"/>
      <c r="N239" s="276"/>
    </row>
    <row r="240" spans="1:14" s="275" customFormat="1" x14ac:dyDescent="0.2">
      <c r="A240" s="276"/>
      <c r="B240" s="276"/>
      <c r="C240" s="276"/>
      <c r="D240" s="276"/>
      <c r="E240" s="276"/>
      <c r="F240" s="276"/>
      <c r="G240" s="276"/>
      <c r="H240" s="276"/>
      <c r="I240" s="276"/>
      <c r="J240" s="276"/>
      <c r="K240" s="276"/>
      <c r="L240" s="276"/>
      <c r="M240" s="276"/>
      <c r="N240" s="276"/>
    </row>
    <row r="241" spans="1:14" s="275" customFormat="1" x14ac:dyDescent="0.2">
      <c r="A241" s="276"/>
      <c r="B241" s="276"/>
      <c r="C241" s="276"/>
      <c r="D241" s="276"/>
      <c r="E241" s="276"/>
      <c r="F241" s="276"/>
      <c r="G241" s="276"/>
      <c r="H241" s="276"/>
      <c r="I241" s="276"/>
      <c r="J241" s="276"/>
      <c r="K241" s="276"/>
      <c r="L241" s="276"/>
      <c r="M241" s="276"/>
      <c r="N241" s="276"/>
    </row>
    <row r="242" spans="1:14" s="275" customFormat="1" x14ac:dyDescent="0.2">
      <c r="A242" s="276"/>
      <c r="B242" s="276"/>
      <c r="C242" s="276"/>
      <c r="D242" s="276"/>
      <c r="E242" s="276"/>
      <c r="F242" s="276"/>
      <c r="G242" s="276"/>
      <c r="H242" s="276"/>
      <c r="I242" s="276"/>
      <c r="J242" s="276"/>
      <c r="K242" s="276"/>
      <c r="L242" s="276"/>
      <c r="M242" s="276"/>
      <c r="N242" s="276"/>
    </row>
    <row r="243" spans="1:14" s="275" customFormat="1" x14ac:dyDescent="0.2">
      <c r="A243" s="276"/>
      <c r="B243" s="276"/>
      <c r="C243" s="276"/>
      <c r="D243" s="276"/>
      <c r="E243" s="276"/>
      <c r="F243" s="276"/>
      <c r="G243" s="276"/>
      <c r="H243" s="276"/>
      <c r="I243" s="276"/>
      <c r="J243" s="276"/>
      <c r="K243" s="276"/>
      <c r="L243" s="276"/>
      <c r="M243" s="276"/>
      <c r="N243" s="276"/>
    </row>
    <row r="244" spans="1:14" s="275" customFormat="1" x14ac:dyDescent="0.2">
      <c r="A244" s="276"/>
      <c r="B244" s="276"/>
      <c r="C244" s="276"/>
      <c r="D244" s="276"/>
      <c r="E244" s="276"/>
      <c r="F244" s="276"/>
      <c r="G244" s="276"/>
      <c r="H244" s="276"/>
      <c r="I244" s="276"/>
      <c r="J244" s="276"/>
      <c r="K244" s="276"/>
      <c r="L244" s="276"/>
      <c r="M244" s="276"/>
      <c r="N244" s="276"/>
    </row>
    <row r="245" spans="1:14" s="275" customFormat="1" x14ac:dyDescent="0.2">
      <c r="A245" s="276"/>
      <c r="B245" s="276"/>
      <c r="C245" s="276"/>
      <c r="D245" s="276"/>
      <c r="E245" s="276"/>
      <c r="F245" s="276"/>
      <c r="G245" s="276"/>
      <c r="H245" s="276"/>
      <c r="I245" s="276"/>
      <c r="J245" s="276"/>
      <c r="K245" s="276"/>
      <c r="L245" s="276"/>
      <c r="M245" s="276"/>
      <c r="N245" s="276"/>
    </row>
    <row r="246" spans="1:14" s="275" customFormat="1" x14ac:dyDescent="0.2">
      <c r="A246" s="276"/>
      <c r="B246" s="276"/>
      <c r="C246" s="276"/>
      <c r="D246" s="276"/>
      <c r="E246" s="276"/>
      <c r="F246" s="276"/>
      <c r="G246" s="276"/>
      <c r="H246" s="276"/>
      <c r="I246" s="276"/>
      <c r="J246" s="276"/>
      <c r="K246" s="276"/>
      <c r="L246" s="276"/>
      <c r="M246" s="276"/>
      <c r="N246" s="276"/>
    </row>
    <row r="247" spans="1:14" s="275" customFormat="1" x14ac:dyDescent="0.2">
      <c r="A247" s="276"/>
      <c r="B247" s="276"/>
      <c r="C247" s="276"/>
      <c r="D247" s="276"/>
      <c r="E247" s="276"/>
      <c r="F247" s="276"/>
      <c r="G247" s="276"/>
      <c r="H247" s="276"/>
      <c r="I247" s="276"/>
      <c r="J247" s="276"/>
      <c r="K247" s="276"/>
      <c r="L247" s="276"/>
      <c r="M247" s="276"/>
      <c r="N247" s="276"/>
    </row>
    <row r="248" spans="1:14" s="275" customFormat="1" x14ac:dyDescent="0.2">
      <c r="A248" s="276"/>
      <c r="B248" s="276"/>
      <c r="C248" s="276"/>
      <c r="D248" s="276"/>
      <c r="E248" s="276"/>
      <c r="F248" s="276"/>
      <c r="G248" s="276"/>
      <c r="H248" s="276"/>
      <c r="I248" s="276"/>
      <c r="J248" s="276"/>
      <c r="K248" s="276"/>
      <c r="L248" s="276"/>
      <c r="M248" s="276"/>
      <c r="N248" s="276"/>
    </row>
    <row r="249" spans="1:14" s="275" customFormat="1" x14ac:dyDescent="0.2">
      <c r="A249" s="276"/>
      <c r="B249" s="276"/>
      <c r="C249" s="276"/>
      <c r="D249" s="276"/>
      <c r="E249" s="276"/>
      <c r="F249" s="276"/>
      <c r="G249" s="276"/>
      <c r="H249" s="276"/>
      <c r="I249" s="276"/>
      <c r="J249" s="276"/>
      <c r="K249" s="276"/>
      <c r="L249" s="276"/>
      <c r="M249" s="276"/>
      <c r="N249" s="276"/>
    </row>
    <row r="250" spans="1:14" s="275" customFormat="1" x14ac:dyDescent="0.2">
      <c r="A250" s="276"/>
      <c r="B250" s="276"/>
      <c r="C250" s="276"/>
      <c r="D250" s="276"/>
      <c r="E250" s="276"/>
      <c r="F250" s="276"/>
      <c r="G250" s="276"/>
      <c r="H250" s="276"/>
      <c r="I250" s="276"/>
      <c r="J250" s="276"/>
      <c r="K250" s="276"/>
      <c r="L250" s="276"/>
      <c r="M250" s="276"/>
      <c r="N250" s="276"/>
    </row>
    <row r="251" spans="1:14" s="275" customFormat="1" x14ac:dyDescent="0.2">
      <c r="A251" s="276"/>
      <c r="B251" s="276"/>
      <c r="C251" s="276"/>
      <c r="D251" s="276"/>
      <c r="E251" s="276"/>
      <c r="F251" s="276"/>
      <c r="G251" s="276"/>
      <c r="H251" s="276"/>
      <c r="I251" s="276"/>
      <c r="J251" s="276"/>
      <c r="K251" s="276"/>
      <c r="L251" s="276"/>
      <c r="M251" s="276"/>
      <c r="N251" s="276"/>
    </row>
    <row r="252" spans="1:14" s="275" customFormat="1" x14ac:dyDescent="0.2">
      <c r="A252" s="276"/>
      <c r="B252" s="276"/>
      <c r="C252" s="276"/>
      <c r="D252" s="276"/>
      <c r="E252" s="276"/>
      <c r="F252" s="276"/>
      <c r="G252" s="276"/>
      <c r="H252" s="276"/>
      <c r="I252" s="276"/>
      <c r="J252" s="276"/>
      <c r="K252" s="276"/>
      <c r="L252" s="276"/>
      <c r="M252" s="276"/>
      <c r="N252" s="276"/>
    </row>
    <row r="253" spans="1:14" x14ac:dyDescent="0.2">
      <c r="A253" s="282"/>
      <c r="B253" s="282"/>
      <c r="C253" s="282"/>
      <c r="D253" s="282"/>
      <c r="E253" s="282"/>
      <c r="F253" s="282"/>
      <c r="G253" s="282"/>
      <c r="H253" s="282"/>
      <c r="I253" s="282"/>
      <c r="J253" s="282"/>
      <c r="K253" s="282"/>
      <c r="L253" s="282"/>
      <c r="M253" s="282"/>
      <c r="N253" s="282"/>
    </row>
    <row r="254" spans="1:14" x14ac:dyDescent="0.2">
      <c r="A254" s="282"/>
      <c r="B254" s="282"/>
      <c r="C254" s="282"/>
      <c r="D254" s="282"/>
      <c r="E254" s="282"/>
      <c r="F254" s="282"/>
      <c r="G254" s="282"/>
      <c r="H254" s="282"/>
      <c r="I254" s="282"/>
      <c r="J254" s="282"/>
      <c r="K254" s="282"/>
      <c r="L254" s="282"/>
      <c r="M254" s="282"/>
      <c r="N254" s="282"/>
    </row>
    <row r="255" spans="1:14" x14ac:dyDescent="0.2">
      <c r="A255" s="282"/>
      <c r="B255" s="282"/>
      <c r="C255" s="282"/>
      <c r="D255" s="282"/>
      <c r="E255" s="282"/>
      <c r="F255" s="282"/>
      <c r="G255" s="282"/>
      <c r="H255" s="282"/>
      <c r="I255" s="282"/>
      <c r="J255" s="282"/>
      <c r="K255" s="282"/>
      <c r="L255" s="282"/>
      <c r="M255" s="282"/>
      <c r="N255" s="282"/>
    </row>
    <row r="256" spans="1:14" x14ac:dyDescent="0.2">
      <c r="A256" s="282"/>
      <c r="B256" s="282"/>
      <c r="C256" s="282"/>
      <c r="D256" s="282"/>
      <c r="E256" s="282"/>
      <c r="F256" s="282"/>
      <c r="G256" s="282"/>
      <c r="H256" s="282"/>
      <c r="I256" s="282"/>
      <c r="J256" s="282"/>
      <c r="K256" s="282"/>
      <c r="L256" s="282"/>
      <c r="M256" s="282"/>
      <c r="N256" s="282"/>
    </row>
    <row r="257" spans="1:14" x14ac:dyDescent="0.2">
      <c r="A257" s="282"/>
      <c r="B257" s="282"/>
      <c r="C257" s="282"/>
      <c r="D257" s="282"/>
      <c r="E257" s="282"/>
      <c r="F257" s="282"/>
      <c r="G257" s="282"/>
      <c r="H257" s="282"/>
      <c r="I257" s="282"/>
      <c r="J257" s="282"/>
      <c r="K257" s="282"/>
      <c r="L257" s="282"/>
      <c r="M257" s="282"/>
      <c r="N257" s="282"/>
    </row>
    <row r="258" spans="1:14" x14ac:dyDescent="0.2">
      <c r="A258" s="282"/>
      <c r="B258" s="282"/>
      <c r="C258" s="282"/>
      <c r="D258" s="282"/>
      <c r="E258" s="282"/>
      <c r="F258" s="282"/>
      <c r="G258" s="282"/>
      <c r="H258" s="282"/>
      <c r="I258" s="282"/>
      <c r="J258" s="282"/>
      <c r="K258" s="282"/>
      <c r="L258" s="282"/>
      <c r="M258" s="282"/>
      <c r="N258" s="282"/>
    </row>
    <row r="259" spans="1:14" x14ac:dyDescent="0.2">
      <c r="A259" s="282"/>
      <c r="B259" s="282"/>
      <c r="C259" s="282"/>
      <c r="D259" s="282"/>
      <c r="E259" s="282"/>
      <c r="F259" s="282"/>
      <c r="G259" s="282"/>
      <c r="H259" s="282"/>
      <c r="I259" s="282"/>
      <c r="J259" s="282"/>
      <c r="K259" s="282"/>
      <c r="L259" s="282"/>
      <c r="M259" s="282"/>
      <c r="N259" s="282"/>
    </row>
    <row r="260" spans="1:14" x14ac:dyDescent="0.2">
      <c r="A260" s="282"/>
      <c r="B260" s="282"/>
      <c r="C260" s="282"/>
      <c r="D260" s="282"/>
      <c r="E260" s="282"/>
      <c r="F260" s="282"/>
      <c r="G260" s="282"/>
      <c r="H260" s="282"/>
      <c r="I260" s="282"/>
      <c r="J260" s="282"/>
      <c r="K260" s="282"/>
      <c r="L260" s="282"/>
      <c r="M260" s="282"/>
      <c r="N260" s="282"/>
    </row>
    <row r="261" spans="1:14" x14ac:dyDescent="0.2">
      <c r="A261" s="282"/>
      <c r="B261" s="282"/>
      <c r="C261" s="282"/>
      <c r="D261" s="282"/>
      <c r="E261" s="282"/>
      <c r="F261" s="282"/>
      <c r="G261" s="282"/>
      <c r="H261" s="282"/>
      <c r="I261" s="282"/>
      <c r="J261" s="282"/>
      <c r="K261" s="282"/>
      <c r="L261" s="282"/>
      <c r="M261" s="282"/>
      <c r="N261" s="282"/>
    </row>
    <row r="262" spans="1:14" x14ac:dyDescent="0.2">
      <c r="A262" s="282"/>
      <c r="B262" s="282"/>
      <c r="C262" s="282"/>
      <c r="D262" s="282"/>
      <c r="E262" s="282"/>
      <c r="F262" s="282"/>
      <c r="G262" s="282"/>
      <c r="H262" s="282"/>
      <c r="I262" s="282"/>
      <c r="J262" s="282"/>
      <c r="K262" s="282"/>
      <c r="L262" s="282"/>
      <c r="M262" s="282"/>
      <c r="N262" s="282"/>
    </row>
    <row r="263" spans="1:14" x14ac:dyDescent="0.2">
      <c r="A263" s="282"/>
      <c r="B263" s="282"/>
      <c r="C263" s="282"/>
      <c r="D263" s="282"/>
      <c r="E263" s="282"/>
      <c r="F263" s="282"/>
      <c r="G263" s="282"/>
      <c r="H263" s="282"/>
      <c r="I263" s="282"/>
      <c r="J263" s="282"/>
      <c r="K263" s="282"/>
      <c r="L263" s="282"/>
      <c r="M263" s="282"/>
      <c r="N263" s="282"/>
    </row>
    <row r="264" spans="1:14" x14ac:dyDescent="0.2">
      <c r="A264" s="282"/>
      <c r="B264" s="282"/>
      <c r="C264" s="282"/>
      <c r="D264" s="282"/>
      <c r="E264" s="282"/>
      <c r="F264" s="282"/>
      <c r="G264" s="282"/>
      <c r="H264" s="282"/>
      <c r="I264" s="282"/>
      <c r="J264" s="282"/>
      <c r="K264" s="282"/>
      <c r="L264" s="282"/>
      <c r="M264" s="282"/>
      <c r="N264" s="282"/>
    </row>
    <row r="265" spans="1:14" x14ac:dyDescent="0.2">
      <c r="A265" s="282"/>
      <c r="B265" s="282"/>
      <c r="C265" s="282"/>
      <c r="D265" s="282"/>
      <c r="E265" s="282"/>
      <c r="F265" s="282"/>
      <c r="G265" s="282"/>
      <c r="H265" s="282"/>
      <c r="I265" s="282"/>
      <c r="J265" s="282"/>
      <c r="K265" s="282"/>
      <c r="L265" s="282"/>
      <c r="M265" s="282"/>
      <c r="N265" s="282"/>
    </row>
    <row r="266" spans="1:14" x14ac:dyDescent="0.2">
      <c r="A266" s="282"/>
      <c r="B266" s="282"/>
      <c r="C266" s="282"/>
      <c r="D266" s="282"/>
      <c r="E266" s="282"/>
      <c r="F266" s="282"/>
      <c r="G266" s="282"/>
      <c r="H266" s="282"/>
      <c r="I266" s="282"/>
      <c r="J266" s="282"/>
      <c r="K266" s="282"/>
      <c r="L266" s="282"/>
      <c r="M266" s="282"/>
      <c r="N266" s="282"/>
    </row>
    <row r="267" spans="1:14" x14ac:dyDescent="0.2">
      <c r="A267" s="282"/>
      <c r="B267" s="282"/>
      <c r="C267" s="282"/>
      <c r="D267" s="282"/>
      <c r="E267" s="282"/>
      <c r="F267" s="282"/>
      <c r="G267" s="282"/>
      <c r="H267" s="282"/>
      <c r="I267" s="282"/>
      <c r="J267" s="282"/>
      <c r="K267" s="282"/>
      <c r="L267" s="282"/>
      <c r="M267" s="282"/>
      <c r="N267" s="282"/>
    </row>
    <row r="268" spans="1:14" x14ac:dyDescent="0.2">
      <c r="A268" s="282"/>
      <c r="B268" s="282"/>
      <c r="C268" s="282"/>
      <c r="D268" s="282"/>
      <c r="E268" s="282"/>
      <c r="F268" s="282"/>
      <c r="G268" s="282"/>
      <c r="H268" s="282"/>
      <c r="I268" s="282"/>
      <c r="J268" s="282"/>
      <c r="K268" s="282"/>
      <c r="L268" s="282"/>
      <c r="M268" s="282"/>
      <c r="N268" s="282"/>
    </row>
    <row r="269" spans="1:14" x14ac:dyDescent="0.2">
      <c r="A269" s="282"/>
      <c r="B269" s="282"/>
      <c r="C269" s="282"/>
      <c r="D269" s="282"/>
      <c r="E269" s="282"/>
      <c r="F269" s="282"/>
      <c r="G269" s="282"/>
      <c r="H269" s="282"/>
      <c r="I269" s="282"/>
      <c r="J269" s="282"/>
      <c r="K269" s="282"/>
      <c r="L269" s="282"/>
      <c r="M269" s="282"/>
      <c r="N269" s="282"/>
    </row>
    <row r="270" spans="1:14" x14ac:dyDescent="0.2">
      <c r="A270" s="282"/>
      <c r="B270" s="282"/>
      <c r="C270" s="282"/>
      <c r="D270" s="282"/>
      <c r="E270" s="282"/>
      <c r="F270" s="282"/>
      <c r="G270" s="282"/>
      <c r="H270" s="282"/>
      <c r="I270" s="282"/>
      <c r="J270" s="282"/>
      <c r="K270" s="282"/>
      <c r="L270" s="282"/>
      <c r="M270" s="282"/>
      <c r="N270" s="282"/>
    </row>
    <row r="271" spans="1:14" x14ac:dyDescent="0.2">
      <c r="A271" s="282"/>
      <c r="B271" s="282"/>
      <c r="C271" s="282"/>
      <c r="D271" s="282"/>
      <c r="E271" s="282"/>
      <c r="F271" s="282"/>
      <c r="G271" s="282"/>
      <c r="H271" s="282"/>
      <c r="I271" s="282"/>
      <c r="J271" s="282"/>
      <c r="K271" s="282"/>
      <c r="L271" s="282"/>
      <c r="M271" s="282"/>
      <c r="N271" s="282"/>
    </row>
    <row r="272" spans="1:14" x14ac:dyDescent="0.2">
      <c r="A272" s="282"/>
      <c r="B272" s="282"/>
      <c r="C272" s="282"/>
      <c r="D272" s="282"/>
      <c r="E272" s="282"/>
      <c r="F272" s="282"/>
      <c r="G272" s="282"/>
      <c r="H272" s="282"/>
      <c r="I272" s="282"/>
      <c r="J272" s="282"/>
      <c r="K272" s="282"/>
      <c r="L272" s="282"/>
      <c r="M272" s="282"/>
      <c r="N272" s="282"/>
    </row>
    <row r="273" spans="1:14" x14ac:dyDescent="0.2">
      <c r="A273" s="282"/>
      <c r="B273" s="282"/>
      <c r="C273" s="282"/>
      <c r="D273" s="282"/>
      <c r="E273" s="282"/>
      <c r="F273" s="282"/>
      <c r="G273" s="282"/>
      <c r="H273" s="282"/>
      <c r="I273" s="282"/>
      <c r="J273" s="282"/>
      <c r="K273" s="282"/>
      <c r="L273" s="282"/>
      <c r="M273" s="282"/>
      <c r="N273" s="282"/>
    </row>
    <row r="274" spans="1:14" x14ac:dyDescent="0.2">
      <c r="A274" s="282"/>
      <c r="B274" s="282"/>
      <c r="C274" s="282"/>
      <c r="D274" s="282"/>
      <c r="E274" s="282"/>
      <c r="F274" s="282"/>
      <c r="G274" s="282"/>
      <c r="H274" s="282"/>
      <c r="I274" s="282"/>
      <c r="J274" s="282"/>
      <c r="K274" s="282"/>
      <c r="L274" s="282"/>
      <c r="M274" s="282"/>
      <c r="N274" s="282"/>
    </row>
    <row r="275" spans="1:14" x14ac:dyDescent="0.2">
      <c r="A275" s="282"/>
      <c r="B275" s="282"/>
      <c r="C275" s="282"/>
      <c r="D275" s="282"/>
      <c r="E275" s="282"/>
      <c r="F275" s="282"/>
      <c r="G275" s="282"/>
      <c r="H275" s="282"/>
      <c r="I275" s="282"/>
      <c r="J275" s="282"/>
      <c r="K275" s="282"/>
      <c r="L275" s="282"/>
      <c r="M275" s="282"/>
      <c r="N275" s="282"/>
    </row>
    <row r="276" spans="1:14" x14ac:dyDescent="0.2">
      <c r="A276" s="282"/>
      <c r="B276" s="282"/>
      <c r="C276" s="282"/>
      <c r="D276" s="282"/>
      <c r="E276" s="282"/>
      <c r="F276" s="282"/>
      <c r="G276" s="282"/>
      <c r="H276" s="282"/>
      <c r="I276" s="282"/>
      <c r="J276" s="282"/>
      <c r="K276" s="282"/>
      <c r="L276" s="282"/>
      <c r="M276" s="282"/>
      <c r="N276" s="282"/>
    </row>
    <row r="278" spans="1:14" ht="50.1" customHeight="1" x14ac:dyDescent="0.2">
      <c r="A278" s="814" t="s">
        <v>38</v>
      </c>
      <c r="B278" s="814"/>
      <c r="C278" s="814"/>
      <c r="D278" s="814"/>
      <c r="E278" s="814"/>
      <c r="F278" s="814"/>
      <c r="G278" s="814"/>
      <c r="H278" s="814"/>
      <c r="I278" s="814"/>
      <c r="J278" s="814"/>
      <c r="K278" s="814"/>
      <c r="L278" s="814"/>
      <c r="M278" s="814"/>
      <c r="N278" s="814"/>
    </row>
    <row r="279" spans="1:14" ht="24.95" customHeight="1" x14ac:dyDescent="0.35">
      <c r="A279" s="283"/>
      <c r="B279" s="283"/>
      <c r="C279" s="283"/>
      <c r="D279" s="283"/>
      <c r="E279" s="283"/>
      <c r="F279" s="283"/>
      <c r="G279" s="283"/>
      <c r="H279" s="283"/>
      <c r="I279" s="283"/>
      <c r="J279" s="283"/>
      <c r="K279" s="283"/>
      <c r="L279" s="283"/>
      <c r="M279" s="283"/>
      <c r="N279" s="283"/>
    </row>
    <row r="280" spans="1:14" ht="50.1" customHeight="1" x14ac:dyDescent="0.2">
      <c r="A280" s="808" t="s">
        <v>39</v>
      </c>
      <c r="B280" s="808"/>
      <c r="C280" s="808"/>
      <c r="D280" s="808"/>
      <c r="E280" s="808"/>
      <c r="F280" s="808"/>
      <c r="G280" s="808"/>
      <c r="H280" s="808"/>
      <c r="I280" s="808"/>
      <c r="J280" s="808"/>
      <c r="K280" s="808"/>
      <c r="L280" s="808"/>
      <c r="M280" s="808"/>
      <c r="N280" s="808"/>
    </row>
    <row r="281" spans="1:14" ht="20.100000000000001" customHeight="1" x14ac:dyDescent="0.2"/>
    <row r="282" spans="1:14" s="377" customFormat="1" ht="24.95" customHeight="1" x14ac:dyDescent="0.25">
      <c r="A282" s="745" t="s">
        <v>442</v>
      </c>
      <c r="B282" s="745"/>
      <c r="C282" s="745"/>
      <c r="D282" s="745"/>
      <c r="E282" s="745"/>
      <c r="F282" s="745"/>
      <c r="G282" s="373"/>
      <c r="H282" s="373"/>
      <c r="I282" s="373"/>
      <c r="J282" s="373"/>
      <c r="K282" s="373"/>
      <c r="L282" s="373"/>
      <c r="M282" s="744" t="s">
        <v>643</v>
      </c>
      <c r="N282" s="744"/>
    </row>
    <row r="283" spans="1:14" ht="20.100000000000001" customHeight="1" x14ac:dyDescent="0.25">
      <c r="A283" s="284"/>
      <c r="B283" s="284"/>
      <c r="C283" s="284"/>
      <c r="D283" s="284"/>
      <c r="E283" s="284"/>
      <c r="F283" s="284"/>
      <c r="M283" s="285"/>
      <c r="N283" s="285"/>
    </row>
    <row r="284" spans="1:14" s="377" customFormat="1" ht="24.95" customHeight="1" x14ac:dyDescent="0.25">
      <c r="A284" s="745" t="s">
        <v>443</v>
      </c>
      <c r="B284" s="745"/>
      <c r="C284" s="745"/>
      <c r="D284" s="745"/>
      <c r="E284" s="745"/>
      <c r="F284" s="745"/>
      <c r="G284" s="373"/>
      <c r="H284" s="373"/>
      <c r="I284" s="373"/>
      <c r="J284" s="373"/>
      <c r="K284" s="373"/>
      <c r="L284" s="373"/>
      <c r="M284" s="744" t="s">
        <v>644</v>
      </c>
      <c r="N284" s="744"/>
    </row>
    <row r="285" spans="1:14" ht="20.100000000000001" customHeight="1" x14ac:dyDescent="0.2">
      <c r="A285" s="286" t="s">
        <v>5</v>
      </c>
      <c r="M285" s="746" t="s">
        <v>40</v>
      </c>
      <c r="N285" s="746"/>
    </row>
    <row r="286" spans="1:14" ht="20.100000000000001" customHeight="1" x14ac:dyDescent="0.2">
      <c r="A286" s="286" t="s">
        <v>6</v>
      </c>
      <c r="M286" s="746" t="s">
        <v>40</v>
      </c>
      <c r="N286" s="746"/>
    </row>
    <row r="287" spans="1:14" ht="20.100000000000001" customHeight="1" x14ac:dyDescent="0.2">
      <c r="A287" s="286" t="s">
        <v>18</v>
      </c>
      <c r="M287" s="746" t="s">
        <v>137</v>
      </c>
      <c r="N287" s="746"/>
    </row>
    <row r="288" spans="1:14" ht="20.100000000000001" customHeight="1" x14ac:dyDescent="0.2">
      <c r="A288" s="286" t="s">
        <v>7</v>
      </c>
      <c r="M288" s="746" t="s">
        <v>137</v>
      </c>
      <c r="N288" s="746"/>
    </row>
    <row r="289" spans="1:14" ht="20.100000000000001" customHeight="1" x14ac:dyDescent="0.2">
      <c r="A289" s="286" t="s">
        <v>8</v>
      </c>
      <c r="M289" s="746" t="s">
        <v>138</v>
      </c>
      <c r="N289" s="746"/>
    </row>
    <row r="290" spans="1:14" ht="20.100000000000001" customHeight="1" x14ac:dyDescent="0.2">
      <c r="A290" s="286" t="s">
        <v>9</v>
      </c>
      <c r="M290" s="746" t="s">
        <v>138</v>
      </c>
      <c r="N290" s="746"/>
    </row>
    <row r="291" spans="1:14" ht="20.100000000000001" customHeight="1" x14ac:dyDescent="0.2">
      <c r="A291" s="286" t="s">
        <v>10</v>
      </c>
      <c r="M291" s="746" t="s">
        <v>139</v>
      </c>
      <c r="N291" s="746"/>
    </row>
    <row r="292" spans="1:14" ht="20.100000000000001" customHeight="1" x14ac:dyDescent="0.2">
      <c r="A292" s="286" t="s">
        <v>11</v>
      </c>
      <c r="M292" s="746" t="s">
        <v>139</v>
      </c>
      <c r="N292" s="746"/>
    </row>
    <row r="293" spans="1:14" ht="20.100000000000001" customHeight="1" x14ac:dyDescent="0.2">
      <c r="A293" s="286" t="s">
        <v>12</v>
      </c>
      <c r="M293" s="746" t="s">
        <v>140</v>
      </c>
      <c r="N293" s="746"/>
    </row>
    <row r="294" spans="1:14" ht="20.100000000000001" customHeight="1" x14ac:dyDescent="0.2">
      <c r="A294" s="286"/>
      <c r="M294" s="374"/>
      <c r="N294" s="374"/>
    </row>
    <row r="295" spans="1:14" s="377" customFormat="1" ht="24.95" customHeight="1" x14ac:dyDescent="0.25">
      <c r="A295" s="745" t="s">
        <v>444</v>
      </c>
      <c r="B295" s="745"/>
      <c r="C295" s="745"/>
      <c r="D295" s="745"/>
      <c r="E295" s="745"/>
      <c r="F295" s="745"/>
      <c r="G295" s="373"/>
      <c r="H295" s="373"/>
      <c r="I295" s="373"/>
      <c r="J295" s="373"/>
      <c r="K295" s="373"/>
      <c r="L295" s="373"/>
      <c r="M295" s="744" t="s">
        <v>645</v>
      </c>
      <c r="N295" s="744"/>
    </row>
    <row r="296" spans="1:14" ht="20.100000000000001" customHeight="1" x14ac:dyDescent="0.25">
      <c r="A296" s="286" t="s">
        <v>41</v>
      </c>
      <c r="B296" s="287"/>
      <c r="C296" s="287"/>
      <c r="D296" s="287"/>
      <c r="E296" s="287"/>
      <c r="F296" s="287"/>
      <c r="M296" s="746" t="s">
        <v>141</v>
      </c>
      <c r="N296" s="746"/>
    </row>
    <row r="297" spans="1:14" ht="20.100000000000001" customHeight="1" x14ac:dyDescent="0.2">
      <c r="A297" s="286" t="s">
        <v>42</v>
      </c>
      <c r="M297" s="746" t="s">
        <v>141</v>
      </c>
      <c r="N297" s="746"/>
    </row>
    <row r="298" spans="1:14" ht="20.100000000000001" customHeight="1" x14ac:dyDescent="0.2">
      <c r="A298" s="286" t="s">
        <v>43</v>
      </c>
      <c r="M298" s="746" t="s">
        <v>142</v>
      </c>
      <c r="N298" s="746"/>
    </row>
    <row r="299" spans="1:14" ht="20.100000000000001" customHeight="1" x14ac:dyDescent="0.2">
      <c r="A299" s="286" t="s">
        <v>44</v>
      </c>
      <c r="M299" s="746" t="s">
        <v>142</v>
      </c>
      <c r="N299" s="746"/>
    </row>
    <row r="300" spans="1:14" ht="20.100000000000001" customHeight="1" x14ac:dyDescent="0.2">
      <c r="A300" s="286" t="s">
        <v>45</v>
      </c>
      <c r="M300" s="746" t="s">
        <v>143</v>
      </c>
      <c r="N300" s="746"/>
    </row>
    <row r="301" spans="1:14" ht="19.5" customHeight="1" x14ac:dyDescent="0.2">
      <c r="A301" s="286" t="s">
        <v>46</v>
      </c>
      <c r="M301" s="746" t="s">
        <v>143</v>
      </c>
      <c r="N301" s="746"/>
    </row>
    <row r="302" spans="1:14" ht="20.100000000000001" customHeight="1" x14ac:dyDescent="0.2">
      <c r="A302" s="286" t="s">
        <v>47</v>
      </c>
      <c r="M302" s="746" t="s">
        <v>144</v>
      </c>
      <c r="N302" s="746"/>
    </row>
    <row r="303" spans="1:14" ht="20.100000000000001" customHeight="1" x14ac:dyDescent="0.2">
      <c r="A303" s="286" t="s">
        <v>48</v>
      </c>
      <c r="M303" s="746" t="s">
        <v>144</v>
      </c>
      <c r="N303" s="746"/>
    </row>
    <row r="304" spans="1:14" ht="20.100000000000001" customHeight="1" x14ac:dyDescent="0.2">
      <c r="A304" s="286" t="s">
        <v>49</v>
      </c>
      <c r="M304" s="746" t="s">
        <v>145</v>
      </c>
      <c r="N304" s="746"/>
    </row>
    <row r="305" spans="1:14" ht="20.100000000000001" customHeight="1" x14ac:dyDescent="0.2">
      <c r="A305" s="286" t="s">
        <v>50</v>
      </c>
      <c r="M305" s="746" t="s">
        <v>145</v>
      </c>
      <c r="N305" s="746"/>
    </row>
    <row r="306" spans="1:14" ht="20.100000000000001" customHeight="1" x14ac:dyDescent="0.2">
      <c r="A306" s="286" t="s">
        <v>51</v>
      </c>
      <c r="M306" s="746" t="s">
        <v>146</v>
      </c>
      <c r="N306" s="746"/>
    </row>
    <row r="307" spans="1:14" ht="20.100000000000001" customHeight="1" x14ac:dyDescent="0.2">
      <c r="A307" s="286" t="s">
        <v>52</v>
      </c>
      <c r="M307" s="746" t="s">
        <v>146</v>
      </c>
      <c r="N307" s="746"/>
    </row>
    <row r="308" spans="1:14" ht="20.100000000000001" customHeight="1" x14ac:dyDescent="0.2">
      <c r="A308" s="286"/>
      <c r="M308" s="374"/>
      <c r="N308" s="374"/>
    </row>
    <row r="309" spans="1:14" s="377" customFormat="1" ht="24.95" customHeight="1" x14ac:dyDescent="0.25">
      <c r="A309" s="745" t="s">
        <v>449</v>
      </c>
      <c r="B309" s="745"/>
      <c r="C309" s="745"/>
      <c r="D309" s="745"/>
      <c r="E309" s="745"/>
      <c r="F309" s="745"/>
      <c r="G309" s="373"/>
      <c r="H309" s="373"/>
      <c r="I309" s="373"/>
      <c r="J309" s="373"/>
      <c r="K309" s="373"/>
      <c r="L309" s="373"/>
      <c r="M309" s="744" t="s">
        <v>646</v>
      </c>
      <c r="N309" s="744"/>
    </row>
    <row r="310" spans="1:14" ht="20.100000000000001" customHeight="1" x14ac:dyDescent="0.25">
      <c r="A310" s="288" t="s">
        <v>454</v>
      </c>
      <c r="B310" s="286"/>
      <c r="M310" s="746" t="s">
        <v>147</v>
      </c>
      <c r="N310" s="746"/>
    </row>
    <row r="311" spans="1:14" ht="20.100000000000001" customHeight="1" x14ac:dyDescent="0.25">
      <c r="A311" s="817" t="s">
        <v>423</v>
      </c>
      <c r="B311" s="816"/>
      <c r="C311" s="816"/>
      <c r="D311" s="816"/>
      <c r="E311" s="816"/>
      <c r="F311" s="816"/>
      <c r="M311" s="746" t="s">
        <v>147</v>
      </c>
      <c r="N311" s="746"/>
    </row>
    <row r="312" spans="1:14" ht="20.100000000000001" customHeight="1" x14ac:dyDescent="0.25">
      <c r="A312" s="817" t="s">
        <v>424</v>
      </c>
      <c r="B312" s="816"/>
      <c r="C312" s="816"/>
      <c r="D312" s="816"/>
      <c r="E312" s="816"/>
      <c r="F312" s="816"/>
      <c r="M312" s="746" t="s">
        <v>148</v>
      </c>
      <c r="N312" s="746"/>
    </row>
    <row r="313" spans="1:14" ht="20.100000000000001" customHeight="1" x14ac:dyDescent="0.25">
      <c r="A313" s="288" t="s">
        <v>455</v>
      </c>
      <c r="B313" s="288"/>
      <c r="C313" s="288"/>
      <c r="M313" s="746" t="s">
        <v>149</v>
      </c>
      <c r="N313" s="746"/>
    </row>
    <row r="314" spans="1:14" ht="20.100000000000001" customHeight="1" x14ac:dyDescent="0.25">
      <c r="A314" s="288" t="s">
        <v>425</v>
      </c>
      <c r="B314" s="288"/>
      <c r="C314" s="288"/>
      <c r="M314" s="746" t="s">
        <v>150</v>
      </c>
      <c r="N314" s="746"/>
    </row>
    <row r="315" spans="1:14" ht="20.100000000000001" customHeight="1" x14ac:dyDescent="0.25">
      <c r="A315" s="288" t="s">
        <v>426</v>
      </c>
      <c r="B315" s="288"/>
      <c r="C315" s="288"/>
      <c r="M315" s="746" t="s">
        <v>151</v>
      </c>
      <c r="N315" s="746"/>
    </row>
    <row r="316" spans="1:14" ht="20.100000000000001" customHeight="1" x14ac:dyDescent="0.25">
      <c r="A316" s="288" t="s">
        <v>427</v>
      </c>
      <c r="B316" s="288"/>
      <c r="C316" s="288"/>
      <c r="M316" s="746" t="s">
        <v>152</v>
      </c>
      <c r="N316" s="746"/>
    </row>
    <row r="317" spans="1:14" ht="20.100000000000001" customHeight="1" x14ac:dyDescent="0.25">
      <c r="A317" s="288" t="s">
        <v>428</v>
      </c>
      <c r="B317" s="288"/>
      <c r="C317" s="288"/>
      <c r="M317" s="746" t="s">
        <v>153</v>
      </c>
      <c r="N317" s="746"/>
    </row>
    <row r="318" spans="1:14" ht="20.100000000000001" customHeight="1" x14ac:dyDescent="0.2">
      <c r="M318" s="374"/>
      <c r="N318" s="374"/>
    </row>
    <row r="319" spans="1:14" s="377" customFormat="1" ht="24.95" customHeight="1" x14ac:dyDescent="0.25">
      <c r="A319" s="745" t="s">
        <v>448</v>
      </c>
      <c r="B319" s="745"/>
      <c r="C319" s="745"/>
      <c r="D319" s="745"/>
      <c r="E319" s="745"/>
      <c r="F319" s="745"/>
      <c r="G319" s="373"/>
      <c r="H319" s="373"/>
      <c r="I319" s="373"/>
      <c r="J319" s="373"/>
      <c r="K319" s="373"/>
      <c r="L319" s="373"/>
      <c r="M319" s="744" t="s">
        <v>647</v>
      </c>
      <c r="N319" s="744"/>
    </row>
    <row r="320" spans="1:14" ht="20.100000000000001" customHeight="1" x14ac:dyDescent="0.25">
      <c r="A320" s="816" t="s">
        <v>429</v>
      </c>
      <c r="B320" s="816"/>
      <c r="C320" s="816"/>
      <c r="D320" s="816"/>
      <c r="E320" s="816"/>
      <c r="F320" s="816"/>
      <c r="M320" s="746" t="s">
        <v>154</v>
      </c>
      <c r="N320" s="746"/>
    </row>
    <row r="321" spans="1:14" ht="20.100000000000001" customHeight="1" x14ac:dyDescent="0.25">
      <c r="A321" s="816" t="s">
        <v>430</v>
      </c>
      <c r="B321" s="816"/>
      <c r="C321" s="816"/>
      <c r="D321" s="816"/>
      <c r="E321" s="816"/>
      <c r="F321" s="816"/>
      <c r="M321" s="746" t="s">
        <v>154</v>
      </c>
      <c r="N321" s="746"/>
    </row>
    <row r="322" spans="1:14" ht="20.100000000000001" customHeight="1" x14ac:dyDescent="0.25">
      <c r="A322" s="816" t="s">
        <v>431</v>
      </c>
      <c r="B322" s="816"/>
      <c r="C322" s="816"/>
      <c r="D322" s="816"/>
      <c r="E322" s="816"/>
      <c r="F322" s="816"/>
      <c r="M322" s="746" t="s">
        <v>154</v>
      </c>
      <c r="N322" s="746"/>
    </row>
    <row r="323" spans="1:14" ht="20.100000000000001" customHeight="1" x14ac:dyDescent="0.25">
      <c r="A323" s="816" t="s">
        <v>432</v>
      </c>
      <c r="B323" s="816"/>
      <c r="C323" s="816"/>
      <c r="D323" s="816"/>
      <c r="E323" s="816"/>
      <c r="F323" s="816"/>
      <c r="M323" s="746" t="s">
        <v>155</v>
      </c>
      <c r="N323" s="746"/>
    </row>
    <row r="324" spans="1:14" ht="20.100000000000001" customHeight="1" x14ac:dyDescent="0.25">
      <c r="A324" s="816" t="s">
        <v>433</v>
      </c>
      <c r="B324" s="816"/>
      <c r="C324" s="816"/>
      <c r="D324" s="816"/>
      <c r="E324" s="816"/>
      <c r="F324" s="816"/>
      <c r="M324" s="746" t="s">
        <v>155</v>
      </c>
      <c r="N324" s="746"/>
    </row>
    <row r="325" spans="1:14" ht="24.95" customHeight="1" x14ac:dyDescent="0.2">
      <c r="M325" s="374"/>
      <c r="N325" s="374"/>
    </row>
    <row r="326" spans="1:14" s="376" customFormat="1" ht="50.1" customHeight="1" x14ac:dyDescent="0.45">
      <c r="A326" s="808" t="s">
        <v>53</v>
      </c>
      <c r="B326" s="808"/>
      <c r="C326" s="808"/>
      <c r="D326" s="808"/>
      <c r="E326" s="808"/>
      <c r="F326" s="808"/>
      <c r="G326" s="808"/>
      <c r="H326" s="808"/>
      <c r="I326" s="808"/>
      <c r="J326" s="808"/>
      <c r="K326" s="808"/>
      <c r="L326" s="808"/>
      <c r="M326" s="808"/>
      <c r="N326" s="808"/>
    </row>
    <row r="327" spans="1:14" ht="20.100000000000001" customHeight="1" x14ac:dyDescent="0.35">
      <c r="A327" s="290"/>
      <c r="B327" s="290"/>
      <c r="C327" s="290"/>
      <c r="D327" s="290"/>
      <c r="E327" s="290"/>
      <c r="F327" s="290"/>
      <c r="G327" s="290"/>
      <c r="H327" s="290"/>
      <c r="I327" s="290"/>
      <c r="J327" s="290"/>
      <c r="K327" s="290"/>
      <c r="L327" s="290"/>
      <c r="M327" s="290"/>
      <c r="N327" s="290"/>
    </row>
    <row r="328" spans="1:14" s="377" customFormat="1" ht="24.95" customHeight="1" x14ac:dyDescent="0.25">
      <c r="A328" s="745" t="s">
        <v>450</v>
      </c>
      <c r="B328" s="745"/>
      <c r="C328" s="745"/>
      <c r="D328" s="745"/>
      <c r="E328" s="745"/>
      <c r="F328" s="745"/>
      <c r="G328" s="373"/>
      <c r="H328" s="373"/>
      <c r="I328" s="373"/>
      <c r="J328" s="373"/>
      <c r="K328" s="373"/>
      <c r="L328" s="373"/>
      <c r="M328" s="744" t="s">
        <v>156</v>
      </c>
      <c r="N328" s="744"/>
    </row>
    <row r="329" spans="1:14" ht="20.100000000000001" customHeight="1" x14ac:dyDescent="0.2">
      <c r="M329" s="9"/>
      <c r="N329" s="9"/>
    </row>
    <row r="330" spans="1:14" s="377" customFormat="1" ht="24.95" customHeight="1" x14ac:dyDescent="0.25">
      <c r="A330" s="745" t="s">
        <v>451</v>
      </c>
      <c r="B330" s="745"/>
      <c r="C330" s="745"/>
      <c r="D330" s="745"/>
      <c r="E330" s="745"/>
      <c r="F330" s="745"/>
      <c r="G330" s="373"/>
      <c r="H330" s="373"/>
      <c r="I330" s="373"/>
      <c r="J330" s="373"/>
      <c r="K330" s="373"/>
      <c r="L330" s="373"/>
      <c r="M330" s="744" t="s">
        <v>648</v>
      </c>
      <c r="N330" s="744"/>
    </row>
    <row r="331" spans="1:14" ht="20.100000000000001" customHeight="1" x14ac:dyDescent="0.2">
      <c r="M331" s="9"/>
      <c r="N331" s="9"/>
    </row>
    <row r="332" spans="1:14" s="377" customFormat="1" ht="24.95" customHeight="1" x14ac:dyDescent="0.25">
      <c r="A332" s="745" t="s">
        <v>452</v>
      </c>
      <c r="B332" s="745"/>
      <c r="C332" s="745"/>
      <c r="D332" s="745"/>
      <c r="E332" s="745"/>
      <c r="F332" s="745"/>
      <c r="G332" s="373"/>
      <c r="H332" s="373"/>
      <c r="I332" s="373"/>
      <c r="J332" s="373"/>
      <c r="K332" s="373"/>
      <c r="L332" s="373"/>
      <c r="M332" s="744" t="s">
        <v>649</v>
      </c>
      <c r="N332" s="744"/>
    </row>
    <row r="333" spans="1:14" ht="20.100000000000001" customHeight="1" x14ac:dyDescent="0.25">
      <c r="A333" s="288" t="s">
        <v>550</v>
      </c>
      <c r="B333" s="289"/>
      <c r="C333" s="291"/>
      <c r="M333" s="746" t="s">
        <v>650</v>
      </c>
      <c r="N333" s="746"/>
    </row>
    <row r="334" spans="1:14" ht="20.100000000000001" customHeight="1" x14ac:dyDescent="0.25">
      <c r="A334" s="288" t="s">
        <v>434</v>
      </c>
      <c r="B334" s="288"/>
      <c r="C334" s="288"/>
      <c r="M334" s="746" t="s">
        <v>651</v>
      </c>
      <c r="N334" s="746"/>
    </row>
    <row r="335" spans="1:14" ht="20.100000000000001" customHeight="1" x14ac:dyDescent="0.25">
      <c r="A335" s="288" t="s">
        <v>435</v>
      </c>
      <c r="B335" s="288"/>
      <c r="C335" s="288"/>
      <c r="M335" s="746" t="s">
        <v>652</v>
      </c>
      <c r="N335" s="746"/>
    </row>
    <row r="336" spans="1:14" ht="20.100000000000001" customHeight="1" x14ac:dyDescent="0.25">
      <c r="A336" s="288" t="s">
        <v>436</v>
      </c>
      <c r="B336" s="288"/>
      <c r="C336" s="288"/>
      <c r="M336" s="746" t="s">
        <v>653</v>
      </c>
      <c r="N336" s="746"/>
    </row>
    <row r="337" spans="1:14" ht="20.100000000000001" customHeight="1" x14ac:dyDescent="0.25">
      <c r="A337" s="288" t="s">
        <v>437</v>
      </c>
      <c r="B337" s="288"/>
      <c r="C337" s="288"/>
      <c r="M337" s="746" t="s">
        <v>654</v>
      </c>
      <c r="N337" s="746"/>
    </row>
    <row r="338" spans="1:14" ht="20.100000000000001" customHeight="1" x14ac:dyDescent="0.25">
      <c r="A338" s="288" t="s">
        <v>438</v>
      </c>
      <c r="B338" s="288"/>
      <c r="C338" s="288"/>
      <c r="M338" s="746" t="s">
        <v>655</v>
      </c>
      <c r="N338" s="746"/>
    </row>
    <row r="339" spans="1:14" ht="20.100000000000001" customHeight="1" x14ac:dyDescent="0.2">
      <c r="M339" s="757"/>
      <c r="N339" s="757"/>
    </row>
    <row r="340" spans="1:14" s="377" customFormat="1" ht="24.95" customHeight="1" x14ac:dyDescent="0.25">
      <c r="A340" s="745" t="s">
        <v>453</v>
      </c>
      <c r="B340" s="745"/>
      <c r="C340" s="745"/>
      <c r="D340" s="745"/>
      <c r="E340" s="745"/>
      <c r="F340" s="745"/>
      <c r="G340" s="373"/>
      <c r="H340" s="373"/>
      <c r="I340" s="373"/>
      <c r="J340" s="373"/>
      <c r="K340" s="373"/>
      <c r="L340" s="373"/>
      <c r="M340" s="744" t="s">
        <v>656</v>
      </c>
      <c r="N340" s="744"/>
    </row>
    <row r="341" spans="1:14" ht="24.95" customHeight="1" x14ac:dyDescent="0.2"/>
    <row r="342" spans="1:14" s="376" customFormat="1" ht="50.1" customHeight="1" x14ac:dyDescent="0.45">
      <c r="A342" s="808" t="s">
        <v>536</v>
      </c>
      <c r="B342" s="808"/>
      <c r="C342" s="808"/>
      <c r="D342" s="808"/>
      <c r="E342" s="808"/>
      <c r="F342" s="808"/>
      <c r="G342" s="808"/>
      <c r="H342" s="808"/>
      <c r="I342" s="808"/>
      <c r="J342" s="808"/>
      <c r="K342" s="808"/>
      <c r="L342" s="808"/>
      <c r="M342" s="808"/>
      <c r="N342" s="808"/>
    </row>
    <row r="343" spans="1:14" ht="20.100000000000001" customHeight="1" x14ac:dyDescent="0.35">
      <c r="A343" s="290"/>
      <c r="B343" s="290"/>
      <c r="C343" s="290"/>
      <c r="D343" s="290"/>
      <c r="E343" s="290"/>
      <c r="F343" s="290"/>
      <c r="G343" s="290"/>
      <c r="H343" s="290"/>
      <c r="I343" s="290"/>
      <c r="J343" s="290"/>
      <c r="K343" s="290"/>
      <c r="L343" s="290"/>
      <c r="M343" s="290"/>
      <c r="N343" s="290"/>
    </row>
    <row r="344" spans="1:14" s="377" customFormat="1" ht="24.95" customHeight="1" x14ac:dyDescent="0.25">
      <c r="A344" s="745" t="s">
        <v>537</v>
      </c>
      <c r="B344" s="745"/>
      <c r="C344" s="745"/>
      <c r="D344" s="745"/>
      <c r="E344" s="745"/>
      <c r="F344" s="745"/>
      <c r="G344" s="373"/>
      <c r="H344" s="373"/>
      <c r="I344" s="373"/>
      <c r="J344" s="373"/>
      <c r="K344" s="373"/>
      <c r="L344" s="373"/>
      <c r="M344" s="744" t="s">
        <v>657</v>
      </c>
      <c r="N344" s="744"/>
    </row>
    <row r="345" spans="1:14" ht="20.100000000000001" customHeight="1" x14ac:dyDescent="0.2">
      <c r="M345" s="9"/>
      <c r="N345" s="9"/>
    </row>
    <row r="346" spans="1:14" s="377" customFormat="1" ht="24.95" customHeight="1" x14ac:dyDescent="0.25">
      <c r="A346" s="745" t="s">
        <v>538</v>
      </c>
      <c r="B346" s="745"/>
      <c r="C346" s="745"/>
      <c r="D346" s="745"/>
      <c r="E346" s="745"/>
      <c r="F346" s="745"/>
      <c r="G346" s="745"/>
      <c r="H346" s="745"/>
      <c r="I346" s="745"/>
      <c r="J346" s="745"/>
      <c r="K346" s="745"/>
      <c r="L346" s="373"/>
      <c r="M346" s="744" t="s">
        <v>658</v>
      </c>
      <c r="N346" s="744"/>
    </row>
    <row r="347" spans="1:14" ht="20.100000000000001" customHeight="1" x14ac:dyDescent="0.2">
      <c r="M347" s="9"/>
      <c r="N347" s="9"/>
    </row>
    <row r="348" spans="1:14" s="377" customFormat="1" ht="24.95" customHeight="1" x14ac:dyDescent="0.25">
      <c r="A348" s="745" t="s">
        <v>539</v>
      </c>
      <c r="B348" s="745"/>
      <c r="C348" s="745"/>
      <c r="D348" s="745"/>
      <c r="E348" s="745"/>
      <c r="F348" s="745"/>
      <c r="G348" s="373"/>
      <c r="H348" s="373"/>
      <c r="I348" s="373"/>
      <c r="J348" s="373"/>
      <c r="K348" s="373"/>
      <c r="L348" s="373"/>
      <c r="M348" s="744" t="s">
        <v>555</v>
      </c>
      <c r="N348" s="744"/>
    </row>
    <row r="349" spans="1:14" ht="20.100000000000001" customHeight="1" x14ac:dyDescent="0.2">
      <c r="M349" s="757"/>
      <c r="N349" s="757"/>
    </row>
    <row r="350" spans="1:14" s="377" customFormat="1" ht="24.95" customHeight="1" x14ac:dyDescent="0.25">
      <c r="A350" s="745" t="s">
        <v>540</v>
      </c>
      <c r="B350" s="745"/>
      <c r="C350" s="745"/>
      <c r="D350" s="745"/>
      <c r="E350" s="745"/>
      <c r="F350" s="745"/>
      <c r="G350" s="745"/>
      <c r="H350" s="745"/>
      <c r="I350" s="745"/>
      <c r="J350" s="745"/>
      <c r="K350" s="745"/>
      <c r="L350" s="373"/>
      <c r="M350" s="744" t="s">
        <v>635</v>
      </c>
      <c r="N350" s="744"/>
    </row>
    <row r="351" spans="1:14" ht="20.100000000000001" customHeight="1" x14ac:dyDescent="0.25">
      <c r="A351" s="288" t="s">
        <v>549</v>
      </c>
      <c r="B351" s="289"/>
      <c r="C351" s="291"/>
      <c r="M351" s="746" t="s">
        <v>635</v>
      </c>
      <c r="N351" s="746"/>
    </row>
    <row r="352" spans="1:14" ht="20.100000000000001" customHeight="1" x14ac:dyDescent="0.25">
      <c r="A352" s="288" t="s">
        <v>544</v>
      </c>
      <c r="B352" s="288"/>
      <c r="C352" s="288"/>
      <c r="M352" s="746" t="s">
        <v>636</v>
      </c>
      <c r="N352" s="746"/>
    </row>
    <row r="353" spans="1:14" ht="20.100000000000001" customHeight="1" x14ac:dyDescent="0.25">
      <c r="A353" s="288" t="s">
        <v>545</v>
      </c>
      <c r="B353" s="288"/>
      <c r="C353" s="288"/>
      <c r="M353" s="746" t="s">
        <v>636</v>
      </c>
      <c r="N353" s="746"/>
    </row>
    <row r="354" spans="1:14" ht="20.100000000000001" customHeight="1" x14ac:dyDescent="0.25">
      <c r="A354" s="288" t="s">
        <v>543</v>
      </c>
      <c r="B354" s="288"/>
      <c r="C354" s="288"/>
      <c r="M354" s="746" t="s">
        <v>637</v>
      </c>
      <c r="N354" s="746"/>
    </row>
    <row r="355" spans="1:14" ht="20.100000000000001" customHeight="1" x14ac:dyDescent="0.25">
      <c r="A355" s="288" t="s">
        <v>580</v>
      </c>
      <c r="B355" s="288"/>
      <c r="C355" s="288"/>
      <c r="M355" s="746" t="s">
        <v>637</v>
      </c>
      <c r="N355" s="746"/>
    </row>
    <row r="356" spans="1:14" ht="20.100000000000001" customHeight="1" x14ac:dyDescent="0.25">
      <c r="A356" s="288" t="s">
        <v>581</v>
      </c>
      <c r="B356" s="288"/>
      <c r="C356" s="288"/>
      <c r="M356" s="746" t="s">
        <v>638</v>
      </c>
      <c r="N356" s="746"/>
    </row>
    <row r="357" spans="1:14" ht="19.5" customHeight="1" x14ac:dyDescent="0.2">
      <c r="M357" s="757"/>
      <c r="N357" s="757"/>
    </row>
    <row r="358" spans="1:14" s="377" customFormat="1" ht="24.95" customHeight="1" x14ac:dyDescent="0.25">
      <c r="A358" s="745" t="s">
        <v>570</v>
      </c>
      <c r="B358" s="745"/>
      <c r="C358" s="745"/>
      <c r="D358" s="745"/>
      <c r="E358" s="745"/>
      <c r="F358" s="745"/>
      <c r="G358" s="745"/>
      <c r="H358" s="745"/>
      <c r="I358" s="745"/>
      <c r="J358" s="745"/>
      <c r="K358" s="745"/>
      <c r="L358" s="373"/>
      <c r="M358" s="744" t="s">
        <v>638</v>
      </c>
      <c r="N358" s="744"/>
    </row>
    <row r="359" spans="1:14" ht="20.100000000000001" customHeight="1" x14ac:dyDescent="0.25">
      <c r="A359" s="288"/>
      <c r="B359" s="289"/>
      <c r="C359" s="291"/>
      <c r="M359" s="746"/>
      <c r="N359" s="746"/>
    </row>
    <row r="360" spans="1:14" s="377" customFormat="1" ht="24.95" customHeight="1" x14ac:dyDescent="0.25">
      <c r="A360" s="745" t="s">
        <v>571</v>
      </c>
      <c r="B360" s="745"/>
      <c r="C360" s="745"/>
      <c r="D360" s="745"/>
      <c r="E360" s="745"/>
      <c r="F360" s="745"/>
      <c r="G360" s="745"/>
      <c r="H360" s="745"/>
      <c r="I360" s="745"/>
      <c r="J360" s="745"/>
      <c r="K360" s="745"/>
      <c r="L360" s="373"/>
      <c r="M360" s="744" t="s">
        <v>639</v>
      </c>
      <c r="N360" s="744"/>
    </row>
    <row r="361" spans="1:14" ht="19.5" customHeight="1" x14ac:dyDescent="0.25">
      <c r="A361" s="288"/>
      <c r="B361" s="289"/>
      <c r="C361" s="291"/>
      <c r="M361" s="746"/>
      <c r="N361" s="746"/>
    </row>
    <row r="362" spans="1:14" s="376" customFormat="1" ht="50.1" customHeight="1" x14ac:dyDescent="0.45">
      <c r="A362" s="808" t="s">
        <v>546</v>
      </c>
      <c r="B362" s="808"/>
      <c r="C362" s="808"/>
      <c r="D362" s="808"/>
      <c r="E362" s="808"/>
      <c r="F362" s="808"/>
      <c r="G362" s="808"/>
      <c r="H362" s="808"/>
      <c r="I362" s="808"/>
      <c r="J362" s="808"/>
      <c r="K362" s="808"/>
      <c r="L362" s="808"/>
      <c r="M362" s="808"/>
      <c r="N362" s="808"/>
    </row>
    <row r="363" spans="1:14" ht="20.100000000000001" customHeight="1" x14ac:dyDescent="0.35">
      <c r="A363" s="290"/>
      <c r="B363" s="290"/>
      <c r="C363" s="290"/>
      <c r="D363" s="290"/>
      <c r="E363" s="290"/>
      <c r="F363" s="290"/>
      <c r="G363" s="290"/>
      <c r="H363" s="290"/>
      <c r="I363" s="290"/>
      <c r="J363" s="290"/>
      <c r="K363" s="290"/>
      <c r="L363" s="290"/>
      <c r="M363" s="290"/>
      <c r="N363" s="290"/>
    </row>
    <row r="364" spans="1:14" s="377" customFormat="1" ht="24.95" customHeight="1" x14ac:dyDescent="0.25">
      <c r="A364" s="745" t="s">
        <v>547</v>
      </c>
      <c r="B364" s="745"/>
      <c r="C364" s="745"/>
      <c r="D364" s="745"/>
      <c r="E364" s="745"/>
      <c r="F364" s="745"/>
      <c r="G364" s="373"/>
      <c r="H364" s="373"/>
      <c r="I364" s="373"/>
      <c r="J364" s="373"/>
      <c r="K364" s="373"/>
      <c r="L364" s="373"/>
      <c r="M364" s="744" t="s">
        <v>640</v>
      </c>
      <c r="N364" s="744"/>
    </row>
    <row r="365" spans="1:14" ht="20.100000000000001" customHeight="1" x14ac:dyDescent="0.2">
      <c r="M365" s="9"/>
      <c r="N365" s="9"/>
    </row>
    <row r="366" spans="1:14" s="377" customFormat="1" ht="24.95" customHeight="1" x14ac:dyDescent="0.25">
      <c r="A366" s="745" t="s">
        <v>548</v>
      </c>
      <c r="B366" s="745"/>
      <c r="C366" s="745"/>
      <c r="D366" s="745"/>
      <c r="E366" s="745"/>
      <c r="F366" s="745"/>
      <c r="G366" s="373"/>
      <c r="H366" s="373"/>
      <c r="I366" s="373"/>
      <c r="J366" s="373"/>
      <c r="K366" s="373"/>
      <c r="L366" s="373"/>
      <c r="M366" s="744" t="s">
        <v>641</v>
      </c>
      <c r="N366" s="744"/>
    </row>
    <row r="367" spans="1:14" ht="20.100000000000001" customHeight="1" x14ac:dyDescent="0.2">
      <c r="M367" s="9"/>
      <c r="N367" s="9"/>
    </row>
    <row r="368" spans="1:14" s="376" customFormat="1" ht="50.1" customHeight="1" x14ac:dyDescent="0.45">
      <c r="A368" s="808" t="s">
        <v>541</v>
      </c>
      <c r="B368" s="808"/>
      <c r="C368" s="808"/>
      <c r="D368" s="808"/>
      <c r="E368" s="808"/>
      <c r="F368" s="808"/>
      <c r="G368" s="808"/>
      <c r="H368" s="808"/>
      <c r="I368" s="808"/>
      <c r="J368" s="808"/>
      <c r="K368" s="808"/>
      <c r="L368" s="808"/>
      <c r="M368" s="808"/>
      <c r="N368" s="808"/>
    </row>
    <row r="369" spans="1:14" ht="20.100000000000001" customHeight="1" x14ac:dyDescent="0.4">
      <c r="A369" s="292"/>
      <c r="B369" s="292"/>
      <c r="C369" s="292"/>
      <c r="D369" s="292"/>
      <c r="E369" s="292"/>
      <c r="F369" s="292"/>
      <c r="G369" s="292"/>
      <c r="H369" s="292"/>
      <c r="I369" s="292"/>
      <c r="J369" s="292"/>
      <c r="K369" s="292"/>
      <c r="L369" s="292"/>
      <c r="M369" s="292"/>
      <c r="N369" s="292"/>
    </row>
    <row r="370" spans="1:14" s="377" customFormat="1" ht="24.95" customHeight="1" x14ac:dyDescent="0.25">
      <c r="A370" s="745" t="s">
        <v>446</v>
      </c>
      <c r="B370" s="745"/>
      <c r="C370" s="745"/>
      <c r="D370" s="745"/>
      <c r="E370" s="745"/>
      <c r="F370" s="745"/>
      <c r="G370" s="373"/>
      <c r="H370" s="373"/>
      <c r="I370" s="373"/>
      <c r="J370" s="373"/>
      <c r="K370" s="373"/>
      <c r="L370" s="373"/>
      <c r="M370" s="744" t="s">
        <v>642</v>
      </c>
      <c r="N370" s="744"/>
    </row>
    <row r="371" spans="1:14" ht="24.95" customHeight="1" x14ac:dyDescent="0.2">
      <c r="M371" s="9"/>
      <c r="N371" s="9"/>
    </row>
    <row r="372" spans="1:14" s="377" customFormat="1" ht="24.95" customHeight="1" x14ac:dyDescent="0.25">
      <c r="A372" s="745" t="s">
        <v>447</v>
      </c>
      <c r="B372" s="745"/>
      <c r="C372" s="745"/>
      <c r="D372" s="745"/>
      <c r="E372" s="745"/>
      <c r="F372" s="745"/>
      <c r="G372" s="373"/>
      <c r="H372" s="373"/>
      <c r="I372" s="373"/>
      <c r="J372" s="373"/>
      <c r="K372" s="373"/>
      <c r="L372" s="373"/>
      <c r="M372" s="744" t="s">
        <v>659</v>
      </c>
      <c r="N372" s="744"/>
    </row>
    <row r="373" spans="1:14" ht="24.95" customHeight="1" x14ac:dyDescent="0.25">
      <c r="A373" s="288" t="s">
        <v>439</v>
      </c>
      <c r="B373" s="289"/>
      <c r="C373" s="291"/>
      <c r="M373" s="746" t="s">
        <v>659</v>
      </c>
      <c r="N373" s="746"/>
    </row>
    <row r="374" spans="1:14" ht="24.95" customHeight="1" x14ac:dyDescent="0.25">
      <c r="A374" s="288" t="s">
        <v>440</v>
      </c>
      <c r="B374" s="286"/>
      <c r="C374" s="291"/>
      <c r="M374" s="746" t="s">
        <v>660</v>
      </c>
      <c r="N374" s="746"/>
    </row>
    <row r="375" spans="1:14" ht="24.95" customHeight="1" x14ac:dyDescent="0.25">
      <c r="A375" s="288"/>
      <c r="B375" s="289"/>
      <c r="C375" s="291"/>
      <c r="M375" s="757"/>
      <c r="N375" s="757"/>
    </row>
    <row r="376" spans="1:14" s="377" customFormat="1" ht="24.95" customHeight="1" x14ac:dyDescent="0.25">
      <c r="A376" s="745" t="s">
        <v>445</v>
      </c>
      <c r="B376" s="745"/>
      <c r="C376" s="745"/>
      <c r="D376" s="745"/>
      <c r="E376" s="745"/>
      <c r="F376" s="745"/>
      <c r="G376" s="373"/>
      <c r="H376" s="373"/>
      <c r="I376" s="373"/>
      <c r="J376" s="373"/>
      <c r="K376" s="373"/>
      <c r="L376" s="373"/>
      <c r="M376" s="744" t="s">
        <v>660</v>
      </c>
      <c r="N376" s="744"/>
    </row>
    <row r="377" spans="1:14" ht="24.95" customHeight="1" x14ac:dyDescent="0.25">
      <c r="A377" s="288"/>
      <c r="B377" s="289"/>
      <c r="C377" s="291"/>
      <c r="M377" s="757"/>
      <c r="N377" s="757"/>
    </row>
    <row r="378" spans="1:14" ht="50.1" customHeight="1" x14ac:dyDescent="0.2">
      <c r="A378" s="808" t="s">
        <v>39</v>
      </c>
      <c r="B378" s="808"/>
      <c r="C378" s="808"/>
      <c r="D378" s="808"/>
      <c r="E378" s="808"/>
      <c r="F378" s="808"/>
      <c r="G378" s="808"/>
      <c r="H378" s="808"/>
      <c r="I378" s="808"/>
      <c r="J378" s="808"/>
      <c r="K378" s="808"/>
      <c r="L378" s="808"/>
      <c r="M378" s="808"/>
      <c r="N378" s="808"/>
    </row>
    <row r="379" spans="1:14" ht="24.95" customHeight="1" x14ac:dyDescent="0.2"/>
    <row r="380" spans="1:14" ht="39.950000000000003" customHeight="1" x14ac:dyDescent="0.2">
      <c r="A380" s="808" t="s">
        <v>456</v>
      </c>
      <c r="B380" s="808"/>
      <c r="C380" s="808"/>
      <c r="D380" s="808"/>
      <c r="E380" s="808"/>
      <c r="F380" s="808"/>
      <c r="G380" s="808"/>
      <c r="H380" s="808"/>
      <c r="I380" s="808"/>
      <c r="J380" s="808"/>
      <c r="K380" s="808"/>
      <c r="L380" s="808"/>
      <c r="M380" s="808"/>
      <c r="N380" s="808"/>
    </row>
    <row r="381" spans="1:14" ht="20.100000000000001" customHeight="1" x14ac:dyDescent="0.2"/>
    <row r="382" spans="1:14" ht="24.95" customHeight="1" x14ac:dyDescent="0.4">
      <c r="A382" s="818" t="s">
        <v>609</v>
      </c>
      <c r="B382" s="818"/>
      <c r="C382" s="818"/>
      <c r="D382" s="818"/>
      <c r="E382" s="818"/>
      <c r="F382" s="818"/>
      <c r="G382" s="818"/>
      <c r="H382" s="818"/>
      <c r="I382" s="818"/>
      <c r="J382" s="818"/>
      <c r="K382" s="818"/>
      <c r="L382" s="818"/>
      <c r="M382" s="818"/>
      <c r="N382" s="818"/>
    </row>
    <row r="383" spans="1:14" ht="24.95" customHeight="1" x14ac:dyDescent="0.2"/>
    <row r="384" spans="1:14" ht="24.95" customHeight="1" x14ac:dyDescent="0.2">
      <c r="E384" s="416" t="s">
        <v>29</v>
      </c>
      <c r="F384" s="416"/>
      <c r="G384" s="417"/>
      <c r="H384" s="809">
        <f>'M.V. CyL'!C9</f>
        <v>6746526</v>
      </c>
      <c r="I384" s="809"/>
    </row>
    <row r="385" spans="1:10" ht="24.95" customHeight="1" x14ac:dyDescent="0.2">
      <c r="E385" s="418" t="s">
        <v>30</v>
      </c>
      <c r="F385" s="418"/>
      <c r="G385" s="419"/>
      <c r="H385" s="810">
        <f>'M.V. CyL'!C10</f>
        <v>2291802</v>
      </c>
      <c r="I385" s="810"/>
    </row>
    <row r="386" spans="1:10" ht="24.95" customHeight="1" x14ac:dyDescent="0.2">
      <c r="E386" s="420" t="s">
        <v>0</v>
      </c>
      <c r="F386" s="420"/>
      <c r="G386" s="421"/>
      <c r="H386" s="811">
        <f>SUM(H384:I385)</f>
        <v>9038328</v>
      </c>
      <c r="I386" s="811"/>
    </row>
    <row r="387" spans="1:10" ht="24.95" customHeight="1" x14ac:dyDescent="0.2">
      <c r="E387" s="418" t="s">
        <v>33</v>
      </c>
      <c r="F387" s="418"/>
      <c r="G387" s="419"/>
      <c r="H387" s="809">
        <f>'M.V. CyL'!C12</f>
        <v>11364642</v>
      </c>
      <c r="I387" s="809"/>
    </row>
    <row r="388" spans="1:10" ht="24.95" customHeight="1" x14ac:dyDescent="0.2">
      <c r="E388" s="418" t="s">
        <v>34</v>
      </c>
      <c r="F388" s="418"/>
      <c r="G388" s="419"/>
      <c r="H388" s="810">
        <f>'M.V. CyL'!C13</f>
        <v>3361128</v>
      </c>
      <c r="I388" s="810"/>
    </row>
    <row r="389" spans="1:10" ht="24.95" customHeight="1" x14ac:dyDescent="0.2">
      <c r="E389" s="420" t="s">
        <v>1</v>
      </c>
      <c r="F389" s="420"/>
      <c r="G389" s="421"/>
      <c r="H389" s="811">
        <f>SUM(H387:I388)</f>
        <v>14725770</v>
      </c>
      <c r="I389" s="811"/>
    </row>
    <row r="390" spans="1:10" ht="24.95" customHeight="1" x14ac:dyDescent="0.2">
      <c r="E390" s="420" t="s">
        <v>2</v>
      </c>
      <c r="F390" s="420"/>
      <c r="G390" s="421"/>
      <c r="H390" s="420"/>
      <c r="I390" s="422">
        <f>'M.V. CyL'!C14</f>
        <v>0.26328626774929537</v>
      </c>
    </row>
    <row r="391" spans="1:10" ht="24.95" customHeight="1" x14ac:dyDescent="0.2">
      <c r="E391" s="423" t="s">
        <v>3</v>
      </c>
      <c r="F391" s="423"/>
      <c r="G391" s="424"/>
      <c r="H391" s="423"/>
      <c r="I391" s="425">
        <f>'M.V. CyL'!C15</f>
        <v>1.6292581990828392</v>
      </c>
    </row>
    <row r="392" spans="1:10" ht="24.95" customHeight="1" x14ac:dyDescent="0.2">
      <c r="E392" s="416" t="s">
        <v>55</v>
      </c>
      <c r="F392" s="416"/>
      <c r="G392" s="417"/>
      <c r="H392" s="416"/>
      <c r="I392" s="435">
        <f>'M.V. CyL'!C16</f>
        <v>1.6845176317411361</v>
      </c>
    </row>
    <row r="393" spans="1:10" ht="24.95" customHeight="1" x14ac:dyDescent="0.2">
      <c r="E393" s="426" t="s">
        <v>56</v>
      </c>
      <c r="F393" s="426"/>
      <c r="G393" s="427"/>
      <c r="H393" s="426"/>
      <c r="I393" s="434">
        <f>'M.V. CyL'!C17</f>
        <v>1.4665874277097237</v>
      </c>
    </row>
    <row r="394" spans="1:10" ht="24.95" customHeight="1" x14ac:dyDescent="0.25">
      <c r="A394" s="286"/>
      <c r="B394" s="286"/>
      <c r="C394" s="273"/>
      <c r="D394" s="273"/>
      <c r="E394" s="3"/>
      <c r="G394" s="293"/>
      <c r="H394" s="293"/>
      <c r="I394" s="293"/>
    </row>
    <row r="395" spans="1:10" ht="24.95" customHeight="1" x14ac:dyDescent="0.25">
      <c r="C395" s="273"/>
      <c r="D395" s="273"/>
      <c r="E395" s="273"/>
      <c r="F395" s="273"/>
      <c r="G395" s="273"/>
      <c r="H395" s="273"/>
      <c r="I395" s="273"/>
      <c r="J395" s="273"/>
    </row>
    <row r="396" spans="1:10" ht="24.95" customHeight="1" x14ac:dyDescent="0.2">
      <c r="C396" s="2"/>
      <c r="D396" s="2"/>
      <c r="E396" s="1"/>
    </row>
    <row r="397" spans="1:10" ht="24.95" customHeight="1" x14ac:dyDescent="0.25">
      <c r="A397" s="294"/>
      <c r="B397" s="294"/>
      <c r="C397" s="294"/>
      <c r="D397" s="294"/>
      <c r="E397" s="294"/>
      <c r="F397" s="294"/>
      <c r="G397" s="294"/>
      <c r="H397" s="294"/>
      <c r="I397" s="294"/>
      <c r="J397" s="294"/>
    </row>
    <row r="398" spans="1:10" ht="24.95" customHeight="1" x14ac:dyDescent="0.2">
      <c r="C398" s="2"/>
      <c r="D398" s="2"/>
      <c r="E398" s="1"/>
    </row>
    <row r="399" spans="1:10" ht="24.95" customHeight="1" x14ac:dyDescent="0.2">
      <c r="C399" s="2"/>
      <c r="D399" s="2"/>
      <c r="E399" s="1"/>
    </row>
    <row r="400" spans="1:10" ht="24.95" customHeight="1" x14ac:dyDescent="0.2">
      <c r="C400" s="2"/>
      <c r="D400" s="2"/>
      <c r="E400" s="1"/>
    </row>
    <row r="401" spans="3:5" ht="24.95" customHeight="1" x14ac:dyDescent="0.2">
      <c r="C401" s="2"/>
      <c r="D401" s="2"/>
      <c r="E401" s="1"/>
    </row>
    <row r="402" spans="3:5" ht="24.95" customHeight="1" x14ac:dyDescent="0.2">
      <c r="C402" s="2"/>
      <c r="D402" s="2"/>
      <c r="E402" s="1"/>
    </row>
    <row r="403" spans="3:5" ht="24.95" customHeight="1" x14ac:dyDescent="0.2">
      <c r="C403" s="2"/>
      <c r="D403" s="2"/>
      <c r="E403" s="1"/>
    </row>
    <row r="404" spans="3:5" ht="24.95" customHeight="1" x14ac:dyDescent="0.2">
      <c r="C404" s="2"/>
      <c r="D404" s="2"/>
      <c r="E404" s="1"/>
    </row>
    <row r="405" spans="3:5" ht="24.95" customHeight="1" x14ac:dyDescent="0.2">
      <c r="C405" s="2"/>
      <c r="D405" s="2"/>
      <c r="E405" s="1"/>
    </row>
    <row r="406" spans="3:5" ht="24.95" customHeight="1" x14ac:dyDescent="0.2">
      <c r="C406" s="2"/>
      <c r="D406" s="2"/>
      <c r="E406" s="1"/>
    </row>
    <row r="407" spans="3:5" ht="24.95" customHeight="1" x14ac:dyDescent="0.2">
      <c r="C407" s="2"/>
      <c r="D407" s="2"/>
      <c r="E407" s="1"/>
    </row>
    <row r="408" spans="3:5" ht="24.95" customHeight="1" x14ac:dyDescent="0.2">
      <c r="C408" s="2"/>
      <c r="D408" s="2"/>
      <c r="E408" s="1"/>
    </row>
    <row r="409" spans="3:5" ht="24.95" customHeight="1" x14ac:dyDescent="0.2">
      <c r="C409" s="2"/>
      <c r="D409" s="2"/>
      <c r="E409" s="1"/>
    </row>
    <row r="410" spans="3:5" ht="24.95" customHeight="1" x14ac:dyDescent="0.2">
      <c r="C410" s="2"/>
      <c r="D410" s="2"/>
      <c r="E410" s="1"/>
    </row>
    <row r="411" spans="3:5" ht="24.95" customHeight="1" x14ac:dyDescent="0.2">
      <c r="C411" s="2"/>
      <c r="D411" s="2"/>
      <c r="E411" s="1"/>
    </row>
    <row r="412" spans="3:5" ht="24.95" customHeight="1" x14ac:dyDescent="0.2">
      <c r="C412" s="2"/>
      <c r="D412" s="2"/>
      <c r="E412" s="1"/>
    </row>
    <row r="413" spans="3:5" ht="24.95" customHeight="1" x14ac:dyDescent="0.2">
      <c r="C413" s="2"/>
      <c r="D413" s="2"/>
      <c r="E413" s="1"/>
    </row>
    <row r="414" spans="3:5" ht="24.95" customHeight="1" x14ac:dyDescent="0.2">
      <c r="C414" s="2"/>
      <c r="D414" s="2"/>
      <c r="E414" s="1"/>
    </row>
    <row r="415" spans="3:5" ht="24.95" customHeight="1" x14ac:dyDescent="0.2">
      <c r="C415" s="2"/>
      <c r="D415" s="2"/>
      <c r="E415" s="1"/>
    </row>
    <row r="416" spans="3:5" ht="24.95" customHeight="1" x14ac:dyDescent="0.2">
      <c r="C416" s="2"/>
      <c r="D416" s="2"/>
      <c r="E416" s="1"/>
    </row>
    <row r="417" spans="3:5" ht="24.95" customHeight="1" x14ac:dyDescent="0.2">
      <c r="C417" s="2"/>
      <c r="D417" s="2"/>
      <c r="E417" s="1"/>
    </row>
    <row r="418" spans="3:5" ht="24.95" customHeight="1" x14ac:dyDescent="0.2">
      <c r="C418" s="2"/>
      <c r="D418" s="2"/>
      <c r="E418" s="1"/>
    </row>
    <row r="419" spans="3:5" ht="24.95" customHeight="1" x14ac:dyDescent="0.2">
      <c r="C419" s="2"/>
      <c r="D419" s="2"/>
      <c r="E419" s="1"/>
    </row>
    <row r="420" spans="3:5" ht="24.95" customHeight="1" x14ac:dyDescent="0.2">
      <c r="C420" s="2"/>
      <c r="D420" s="2"/>
      <c r="E420" s="1"/>
    </row>
    <row r="421" spans="3:5" ht="24.95" customHeight="1" x14ac:dyDescent="0.2">
      <c r="C421" s="2"/>
      <c r="D421" s="2"/>
      <c r="E421" s="1"/>
    </row>
    <row r="422" spans="3:5" ht="24.95" customHeight="1" x14ac:dyDescent="0.2">
      <c r="C422" s="2"/>
      <c r="D422" s="2"/>
      <c r="E422" s="1"/>
    </row>
    <row r="423" spans="3:5" ht="24.95" customHeight="1" x14ac:dyDescent="0.2">
      <c r="C423" s="2"/>
      <c r="D423" s="2"/>
      <c r="E423" s="1"/>
    </row>
    <row r="424" spans="3:5" ht="24.95" customHeight="1" x14ac:dyDescent="0.2">
      <c r="C424" s="2"/>
      <c r="D424" s="2"/>
      <c r="E424" s="1"/>
    </row>
    <row r="425" spans="3:5" ht="24.95" customHeight="1" x14ac:dyDescent="0.2">
      <c r="C425" s="2"/>
      <c r="D425" s="2"/>
      <c r="E425" s="1"/>
    </row>
    <row r="426" spans="3:5" ht="24.95" customHeight="1" x14ac:dyDescent="0.2">
      <c r="C426" s="2"/>
      <c r="D426" s="2"/>
      <c r="E426" s="1"/>
    </row>
    <row r="427" spans="3:5" ht="24.95" customHeight="1" x14ac:dyDescent="0.2">
      <c r="C427" s="2"/>
      <c r="D427" s="2"/>
      <c r="E427" s="1"/>
    </row>
    <row r="428" spans="3:5" ht="24.95" customHeight="1" x14ac:dyDescent="0.2">
      <c r="C428" s="2"/>
      <c r="D428" s="2"/>
      <c r="E428" s="1"/>
    </row>
    <row r="429" spans="3:5" ht="24.95" customHeight="1" x14ac:dyDescent="0.2">
      <c r="C429" s="2"/>
      <c r="D429" s="2"/>
      <c r="E429" s="1"/>
    </row>
    <row r="430" spans="3:5" ht="24.95" customHeight="1" x14ac:dyDescent="0.2">
      <c r="C430" s="2"/>
      <c r="D430" s="2"/>
      <c r="E430" s="1"/>
    </row>
    <row r="431" spans="3:5" ht="24.95" customHeight="1" x14ac:dyDescent="0.2">
      <c r="C431" s="2"/>
      <c r="D431" s="2"/>
      <c r="E431" s="1"/>
    </row>
    <row r="432" spans="3:5" ht="24.95" customHeight="1" x14ac:dyDescent="0.2">
      <c r="C432" s="2"/>
      <c r="D432" s="2"/>
      <c r="E432" s="1"/>
    </row>
    <row r="433" spans="1:14" ht="24.95" customHeight="1" x14ac:dyDescent="0.2">
      <c r="C433" s="2"/>
      <c r="D433" s="2"/>
      <c r="E433" s="1"/>
    </row>
    <row r="434" spans="1:14" ht="24.95" customHeight="1" x14ac:dyDescent="0.2">
      <c r="C434" s="2"/>
      <c r="D434" s="2"/>
      <c r="E434" s="1"/>
    </row>
    <row r="435" spans="1:14" ht="24.95" customHeight="1" x14ac:dyDescent="0.2">
      <c r="C435" s="2"/>
      <c r="D435" s="2"/>
      <c r="E435" s="1"/>
    </row>
    <row r="436" spans="1:14" ht="24.95" customHeight="1" x14ac:dyDescent="0.2">
      <c r="C436" s="2"/>
      <c r="D436" s="2"/>
      <c r="E436" s="1"/>
    </row>
    <row r="437" spans="1:14" ht="24.95" customHeight="1" x14ac:dyDescent="0.2">
      <c r="C437" s="2"/>
      <c r="D437" s="2"/>
      <c r="E437" s="1"/>
    </row>
    <row r="438" spans="1:14" ht="24.95" customHeight="1" x14ac:dyDescent="0.2">
      <c r="C438" s="2"/>
      <c r="D438" s="2"/>
      <c r="E438" s="1"/>
    </row>
    <row r="439" spans="1:14" ht="24.95" customHeight="1" x14ac:dyDescent="0.2">
      <c r="C439" s="2"/>
      <c r="D439" s="2"/>
      <c r="E439" s="1"/>
    </row>
    <row r="440" spans="1:14" ht="24.95" customHeight="1" x14ac:dyDescent="0.2">
      <c r="C440" s="2"/>
      <c r="D440" s="2"/>
      <c r="E440" s="1"/>
    </row>
    <row r="441" spans="1:14" ht="24.95" customHeight="1" x14ac:dyDescent="0.2">
      <c r="C441" s="2"/>
      <c r="D441" s="2"/>
      <c r="E441" s="1"/>
    </row>
    <row r="442" spans="1:14" ht="24.95" customHeight="1" x14ac:dyDescent="0.2">
      <c r="C442" s="2"/>
      <c r="D442" s="2"/>
      <c r="E442" s="1"/>
    </row>
    <row r="443" spans="1:14" ht="24.95" customHeight="1" x14ac:dyDescent="0.2">
      <c r="C443" s="2"/>
      <c r="D443" s="2"/>
      <c r="E443" s="1"/>
    </row>
    <row r="444" spans="1:14" ht="24.95" customHeight="1" x14ac:dyDescent="0.2">
      <c r="C444" s="2"/>
      <c r="D444" s="2"/>
      <c r="E444" s="1"/>
    </row>
    <row r="445" spans="1:14" ht="24.95" customHeight="1" x14ac:dyDescent="0.2">
      <c r="C445" s="2"/>
      <c r="D445" s="2"/>
      <c r="E445" s="1"/>
    </row>
    <row r="446" spans="1:14" ht="24.95" customHeight="1" x14ac:dyDescent="0.2">
      <c r="C446" s="2"/>
      <c r="D446" s="2"/>
      <c r="E446" s="1"/>
      <c r="N446" s="4"/>
    </row>
    <row r="447" spans="1:14" s="377" customFormat="1" ht="50.1" customHeight="1" x14ac:dyDescent="0.2">
      <c r="A447" s="808" t="s">
        <v>457</v>
      </c>
      <c r="B447" s="808"/>
      <c r="C447" s="808"/>
      <c r="D447" s="808"/>
      <c r="E447" s="808"/>
      <c r="F447" s="808"/>
      <c r="G447" s="808"/>
      <c r="H447" s="808"/>
      <c r="I447" s="808"/>
      <c r="J447" s="808"/>
      <c r="K447" s="808"/>
      <c r="L447" s="808"/>
      <c r="M447" s="808"/>
      <c r="N447" s="808"/>
    </row>
    <row r="448" spans="1:14" ht="24.95" customHeight="1" x14ac:dyDescent="0.4">
      <c r="A448" s="295"/>
      <c r="B448" s="296"/>
      <c r="C448" s="296"/>
      <c r="D448" s="296"/>
      <c r="E448" s="296"/>
      <c r="F448" s="296"/>
      <c r="G448" s="296"/>
      <c r="H448" s="296"/>
      <c r="I448" s="296"/>
      <c r="J448" s="296"/>
      <c r="K448" s="296"/>
      <c r="L448" s="296"/>
      <c r="M448" s="296"/>
      <c r="N448" s="296"/>
    </row>
    <row r="449" spans="1:14" ht="30" customHeight="1" x14ac:dyDescent="0.4">
      <c r="A449" s="749" t="s">
        <v>5</v>
      </c>
      <c r="B449" s="749"/>
      <c r="C449" s="749"/>
      <c r="D449" s="749"/>
      <c r="E449" s="749"/>
      <c r="F449" s="749"/>
      <c r="G449" s="749"/>
      <c r="H449" s="749"/>
      <c r="I449" s="749"/>
      <c r="J449" s="749"/>
      <c r="K449" s="749"/>
      <c r="L449" s="749"/>
      <c r="M449" s="749"/>
      <c r="N449" s="749"/>
    </row>
    <row r="450" spans="1:14" ht="24.95" customHeight="1" x14ac:dyDescent="0.3">
      <c r="A450" s="297"/>
      <c r="B450" s="297"/>
      <c r="C450" s="297"/>
      <c r="D450" s="297"/>
      <c r="E450" s="297"/>
      <c r="F450" s="297"/>
      <c r="G450" s="297"/>
      <c r="H450" s="297"/>
      <c r="I450" s="297"/>
      <c r="J450" s="297"/>
      <c r="K450" s="297"/>
      <c r="L450" s="297"/>
      <c r="M450" s="297"/>
      <c r="N450" s="297"/>
    </row>
    <row r="451" spans="1:14" ht="24.95" customHeight="1" x14ac:dyDescent="0.2">
      <c r="A451" s="416" t="s">
        <v>29</v>
      </c>
      <c r="B451" s="416"/>
      <c r="C451" s="417"/>
      <c r="D451" s="428">
        <f>'M.V. CyL'!C23</f>
        <v>790125</v>
      </c>
      <c r="E451" s="298"/>
    </row>
    <row r="452" spans="1:14" ht="24.95" customHeight="1" x14ac:dyDescent="0.2">
      <c r="A452" s="418" t="s">
        <v>30</v>
      </c>
      <c r="B452" s="418"/>
      <c r="C452" s="419"/>
      <c r="D452" s="430">
        <f>'M.V. CyL'!C24</f>
        <v>96118</v>
      </c>
      <c r="E452" s="298"/>
    </row>
    <row r="453" spans="1:14" ht="24.95" customHeight="1" x14ac:dyDescent="0.25">
      <c r="A453" s="420" t="s">
        <v>0</v>
      </c>
      <c r="B453" s="420"/>
      <c r="C453" s="421"/>
      <c r="D453" s="429">
        <f>SUM(D451:D452)</f>
        <v>886243</v>
      </c>
      <c r="E453" s="299"/>
    </row>
    <row r="454" spans="1:14" ht="24.95" customHeight="1" x14ac:dyDescent="0.2">
      <c r="A454" s="418" t="s">
        <v>33</v>
      </c>
      <c r="B454" s="418"/>
      <c r="C454" s="419"/>
      <c r="D454" s="428">
        <f>'M.V. CyL'!C26</f>
        <v>1314223</v>
      </c>
      <c r="E454" s="298"/>
    </row>
    <row r="455" spans="1:14" ht="24.95" customHeight="1" x14ac:dyDescent="0.2">
      <c r="A455" s="418" t="s">
        <v>34</v>
      </c>
      <c r="B455" s="418"/>
      <c r="C455" s="419"/>
      <c r="D455" s="430">
        <f>'M.V. CyL'!C27</f>
        <v>152319</v>
      </c>
      <c r="E455" s="298"/>
    </row>
    <row r="456" spans="1:14" ht="24.95" customHeight="1" x14ac:dyDescent="0.25">
      <c r="A456" s="420" t="s">
        <v>1</v>
      </c>
      <c r="B456" s="420"/>
      <c r="C456" s="421"/>
      <c r="D456" s="429">
        <f>SUM(D454:D455)</f>
        <v>1466542</v>
      </c>
      <c r="E456" s="299"/>
    </row>
    <row r="457" spans="1:14" ht="24.95" customHeight="1" x14ac:dyDescent="0.25">
      <c r="A457" s="420" t="s">
        <v>2</v>
      </c>
      <c r="B457" s="420"/>
      <c r="C457" s="421"/>
      <c r="D457" s="436">
        <f>'M.V. CyL'!$C$28</f>
        <v>0.18555560858414563</v>
      </c>
      <c r="E457" s="300"/>
    </row>
    <row r="458" spans="1:14" ht="24.95" customHeight="1" x14ac:dyDescent="0.25">
      <c r="A458" s="423" t="s">
        <v>3</v>
      </c>
      <c r="B458" s="423"/>
      <c r="C458" s="424"/>
      <c r="D458" s="431">
        <f>D456/D453</f>
        <v>1.6547854256676779</v>
      </c>
      <c r="E458" s="301"/>
    </row>
    <row r="459" spans="1:14" ht="24.95" customHeight="1" x14ac:dyDescent="0.2">
      <c r="A459" s="416" t="s">
        <v>55</v>
      </c>
      <c r="B459" s="416"/>
      <c r="C459" s="417"/>
      <c r="D459" s="432">
        <f>D454/D451</f>
        <v>1.6633102357221958</v>
      </c>
      <c r="E459" s="6"/>
    </row>
    <row r="460" spans="1:14" ht="24.95" customHeight="1" x14ac:dyDescent="0.2">
      <c r="A460" s="426" t="s">
        <v>56</v>
      </c>
      <c r="B460" s="426"/>
      <c r="C460" s="427"/>
      <c r="D460" s="433">
        <f>D455/D452</f>
        <v>1.584708379283797</v>
      </c>
      <c r="E460" s="6"/>
    </row>
    <row r="461" spans="1:14" ht="24.95" customHeight="1" x14ac:dyDescent="0.2">
      <c r="A461" s="302"/>
      <c r="B461" s="302"/>
      <c r="C461" s="302"/>
      <c r="D461" s="5"/>
      <c r="E461" s="6"/>
    </row>
    <row r="462" spans="1:14" ht="24.95" customHeight="1" x14ac:dyDescent="0.2"/>
    <row r="463" spans="1:14" ht="24.95" customHeight="1" x14ac:dyDescent="0.2">
      <c r="B463" s="437" t="s">
        <v>41</v>
      </c>
      <c r="C463" s="437" t="s">
        <v>42</v>
      </c>
      <c r="D463" s="437" t="s">
        <v>43</v>
      </c>
      <c r="E463" s="437" t="s">
        <v>44</v>
      </c>
      <c r="F463" s="437" t="s">
        <v>45</v>
      </c>
      <c r="G463" s="437" t="s">
        <v>46</v>
      </c>
      <c r="H463" s="437" t="s">
        <v>47</v>
      </c>
      <c r="I463" s="437" t="s">
        <v>57</v>
      </c>
      <c r="J463" s="437" t="s">
        <v>49</v>
      </c>
      <c r="K463" s="437" t="s">
        <v>50</v>
      </c>
      <c r="L463" s="437" t="s">
        <v>51</v>
      </c>
      <c r="M463" s="437" t="s">
        <v>52</v>
      </c>
      <c r="N463" s="437" t="s">
        <v>13</v>
      </c>
    </row>
    <row r="464" spans="1:14" ht="24.95" customHeight="1" x14ac:dyDescent="0.2">
      <c r="A464" s="438" t="s">
        <v>4</v>
      </c>
      <c r="B464" s="439">
        <f>'M.V. PROV'!C35</f>
        <v>41897</v>
      </c>
      <c r="C464" s="439">
        <f>'M.V. PROV'!D35</f>
        <v>55903</v>
      </c>
      <c r="D464" s="439">
        <f>'M.V. PROV'!E35</f>
        <v>52352</v>
      </c>
      <c r="E464" s="439">
        <f>'M.V. PROV'!F35</f>
        <v>76050</v>
      </c>
      <c r="F464" s="439">
        <f>'M.V. PROV'!G35</f>
        <v>89994</v>
      </c>
      <c r="G464" s="439">
        <f>'M.V. PROV'!H35</f>
        <v>84071</v>
      </c>
      <c r="H464" s="439">
        <f>'M.V. PROV'!I35</f>
        <v>77226</v>
      </c>
      <c r="I464" s="439">
        <f>'M.V. PROV'!J35</f>
        <v>120763</v>
      </c>
      <c r="J464" s="439">
        <f>'M.V. PROV'!K35</f>
        <v>77471</v>
      </c>
      <c r="K464" s="439">
        <f>'M.V. PROV'!L35</f>
        <v>80755</v>
      </c>
      <c r="L464" s="439">
        <f>'M.V. PROV'!M35</f>
        <v>64210</v>
      </c>
      <c r="M464" s="439">
        <f>'M.V. PROV'!N35</f>
        <v>65551</v>
      </c>
      <c r="N464" s="439">
        <f>SUM(B464:M464)</f>
        <v>886243</v>
      </c>
    </row>
    <row r="465" spans="1:14" ht="24.95" customHeight="1" x14ac:dyDescent="0.2">
      <c r="A465" s="438" t="s">
        <v>37</v>
      </c>
      <c r="B465" s="439">
        <f>'M.V. PROV'!C36</f>
        <v>62404</v>
      </c>
      <c r="C465" s="439">
        <f>'M.V. PROV'!D36</f>
        <v>89018</v>
      </c>
      <c r="D465" s="439">
        <f>'M.V. PROV'!E36</f>
        <v>82911</v>
      </c>
      <c r="E465" s="439">
        <f>'M.V. PROV'!F36</f>
        <v>129833</v>
      </c>
      <c r="F465" s="439">
        <f>'M.V. PROV'!G36</f>
        <v>137216</v>
      </c>
      <c r="G465" s="439">
        <f>'M.V. PROV'!H36</f>
        <v>132049</v>
      </c>
      <c r="H465" s="439">
        <f>'M.V. PROV'!I36</f>
        <v>145763</v>
      </c>
      <c r="I465" s="439">
        <f>'M.V. PROV'!J36</f>
        <v>212734</v>
      </c>
      <c r="J465" s="439">
        <f>'M.V. PROV'!K36</f>
        <v>130638</v>
      </c>
      <c r="K465" s="439">
        <f>'M.V. PROV'!L36</f>
        <v>128097</v>
      </c>
      <c r="L465" s="439">
        <f>'M.V. PROV'!M36</f>
        <v>101210</v>
      </c>
      <c r="M465" s="439">
        <f>'M.V. PROV'!N36</f>
        <v>114669</v>
      </c>
      <c r="N465" s="439">
        <f>SUM(B465:M465)</f>
        <v>1466542</v>
      </c>
    </row>
    <row r="466" spans="1:14" ht="24.95" customHeight="1" x14ac:dyDescent="0.2">
      <c r="A466" s="438" t="s">
        <v>114</v>
      </c>
      <c r="B466" s="440">
        <f>'M.V. PROV'!C37</f>
        <v>9.6299999999999997E-2</v>
      </c>
      <c r="C466" s="440">
        <f>'M.V. PROV'!D37</f>
        <v>1.59</v>
      </c>
      <c r="D466" s="440">
        <f>'M.V. PROV'!E37</f>
        <v>0.1305</v>
      </c>
      <c r="E466" s="440">
        <f>'M.V. PROV'!F37</f>
        <v>0.2122</v>
      </c>
      <c r="F466" s="440">
        <f>'M.V. PROV'!G37</f>
        <v>0.19500000000000001</v>
      </c>
      <c r="G466" s="440">
        <f>'M.V. PROV'!H37</f>
        <v>0.1875</v>
      </c>
      <c r="H466" s="440">
        <f>'M.V. PROV'!I37</f>
        <v>0.20380000000000001</v>
      </c>
      <c r="I466" s="440">
        <f>'M.V. PROV'!J37</f>
        <v>0.29370000000000002</v>
      </c>
      <c r="J466" s="440">
        <f>'M.V. PROV'!K37</f>
        <v>0.20100000000000001</v>
      </c>
      <c r="K466" s="440">
        <f>'M.V. PROV'!L37</f>
        <v>0.18690000000000001</v>
      </c>
      <c r="L466" s="440">
        <f>'M.V. PROV'!M37</f>
        <v>0.16979980920000001</v>
      </c>
      <c r="M466" s="440">
        <f>'M.V. PROV'!N37</f>
        <v>0.1906573258</v>
      </c>
      <c r="N466" s="440">
        <f>D457</f>
        <v>0.18555560858414563</v>
      </c>
    </row>
    <row r="467" spans="1:14" ht="24.95" customHeight="1" x14ac:dyDescent="0.2">
      <c r="A467" s="438" t="s">
        <v>3</v>
      </c>
      <c r="B467" s="441">
        <f>'M.V. PROV'!C38</f>
        <v>1.49</v>
      </c>
      <c r="C467" s="441">
        <f>'M.V. PROV'!D38</f>
        <v>1.54</v>
      </c>
      <c r="D467" s="441">
        <f>'M.V. PROV'!E38</f>
        <v>1.58</v>
      </c>
      <c r="E467" s="441">
        <f>'M.V. PROV'!F38</f>
        <v>1.71</v>
      </c>
      <c r="F467" s="441">
        <f>'M.V. PROV'!G38</f>
        <v>1.52</v>
      </c>
      <c r="G467" s="441">
        <f>'M.V. PROV'!H38</f>
        <v>1.57</v>
      </c>
      <c r="H467" s="441">
        <f>'M.V. PROV'!I38</f>
        <v>1.89</v>
      </c>
      <c r="I467" s="441">
        <f>'M.V. PROV'!J38</f>
        <v>1.76</v>
      </c>
      <c r="J467" s="441">
        <f>'M.V. PROV'!K38</f>
        <v>1.69</v>
      </c>
      <c r="K467" s="441">
        <f>'M.V. PROV'!L38</f>
        <v>1.59</v>
      </c>
      <c r="L467" s="441">
        <f>'M.V. PROV'!M38</f>
        <v>1.5762342314280999</v>
      </c>
      <c r="M467" s="441">
        <f>'M.V. PROV'!N38</f>
        <v>1.7493096977925999</v>
      </c>
      <c r="N467" s="441">
        <f t="shared" ref="N467" si="0">N465/N464</f>
        <v>1.6547854256676779</v>
      </c>
    </row>
    <row r="468" spans="1:14" ht="24.95" customHeight="1" x14ac:dyDescent="0.2">
      <c r="A468" s="303"/>
      <c r="B468" s="304"/>
      <c r="C468" s="304"/>
      <c r="D468" s="304"/>
      <c r="E468" s="304"/>
      <c r="F468" s="304"/>
      <c r="G468" s="304"/>
      <c r="H468" s="304"/>
      <c r="I468" s="304"/>
      <c r="J468" s="304"/>
      <c r="K468" s="304"/>
      <c r="L468" s="304"/>
      <c r="M468" s="304"/>
      <c r="N468" s="305"/>
    </row>
    <row r="469" spans="1:14" ht="24.95" customHeight="1" x14ac:dyDescent="0.2"/>
    <row r="470" spans="1:14" ht="24.95" customHeight="1" x14ac:dyDescent="0.2"/>
    <row r="471" spans="1:14" ht="24.95" customHeight="1" x14ac:dyDescent="0.2"/>
    <row r="472" spans="1:14" ht="24.95" customHeight="1" x14ac:dyDescent="0.2"/>
    <row r="473" spans="1:14" ht="24.95" customHeight="1" x14ac:dyDescent="0.2"/>
    <row r="474" spans="1:14" ht="24.95" customHeight="1" x14ac:dyDescent="0.2"/>
    <row r="475" spans="1:14" ht="24.95" customHeight="1" x14ac:dyDescent="0.2"/>
    <row r="476" spans="1:14" ht="24.95" customHeight="1" x14ac:dyDescent="0.2"/>
    <row r="477" spans="1:14" ht="24.95" customHeight="1" x14ac:dyDescent="0.2"/>
    <row r="478" spans="1:14" ht="24.95" customHeight="1" x14ac:dyDescent="0.2"/>
    <row r="479" spans="1:14" ht="24.95" customHeight="1" x14ac:dyDescent="0.2"/>
    <row r="480" spans="1:14" ht="24.95" customHeight="1" x14ac:dyDescent="0.2"/>
    <row r="481" spans="1:14" ht="24.95" customHeight="1" x14ac:dyDescent="0.2"/>
    <row r="482" spans="1:14" ht="24.95" customHeight="1" x14ac:dyDescent="0.2"/>
    <row r="483" spans="1:14" ht="30" customHeight="1" x14ac:dyDescent="0.4">
      <c r="A483" s="749" t="s">
        <v>6</v>
      </c>
      <c r="B483" s="749"/>
      <c r="C483" s="749"/>
      <c r="D483" s="749"/>
      <c r="E483" s="749"/>
      <c r="F483" s="749"/>
      <c r="G483" s="749"/>
      <c r="H483" s="749"/>
      <c r="I483" s="749"/>
      <c r="J483" s="749"/>
      <c r="K483" s="749"/>
      <c r="L483" s="749"/>
      <c r="M483" s="749"/>
      <c r="N483" s="749"/>
    </row>
    <row r="484" spans="1:14" ht="24.95" customHeight="1" x14ac:dyDescent="0.2"/>
    <row r="485" spans="1:14" ht="24.95" customHeight="1" x14ac:dyDescent="0.2">
      <c r="A485" s="416" t="s">
        <v>29</v>
      </c>
      <c r="B485" s="416"/>
      <c r="C485" s="417"/>
      <c r="D485" s="428">
        <f>'M.V. CyL'!D23</f>
        <v>1035888</v>
      </c>
    </row>
    <row r="486" spans="1:14" ht="24.95" customHeight="1" x14ac:dyDescent="0.2">
      <c r="A486" s="418" t="s">
        <v>30</v>
      </c>
      <c r="B486" s="418"/>
      <c r="C486" s="419"/>
      <c r="D486" s="430">
        <f>'M.V. CyL'!D24</f>
        <v>617092</v>
      </c>
    </row>
    <row r="487" spans="1:14" ht="24.95" customHeight="1" x14ac:dyDescent="0.2">
      <c r="A487" s="420" t="s">
        <v>0</v>
      </c>
      <c r="B487" s="420"/>
      <c r="C487" s="421"/>
      <c r="D487" s="429">
        <f>SUM(D485:D486)</f>
        <v>1652980</v>
      </c>
    </row>
    <row r="488" spans="1:14" ht="24.95" customHeight="1" x14ac:dyDescent="0.2">
      <c r="A488" s="418" t="s">
        <v>33</v>
      </c>
      <c r="B488" s="418"/>
      <c r="C488" s="419"/>
      <c r="D488" s="428">
        <f>'M.V. CyL'!D26</f>
        <v>1692919</v>
      </c>
    </row>
    <row r="489" spans="1:14" ht="24.95" customHeight="1" x14ac:dyDescent="0.2">
      <c r="A489" s="418" t="s">
        <v>34</v>
      </c>
      <c r="B489" s="418"/>
      <c r="C489" s="419"/>
      <c r="D489" s="430">
        <f>'M.V. CyL'!D27</f>
        <v>838270</v>
      </c>
    </row>
    <row r="490" spans="1:14" ht="24.95" customHeight="1" x14ac:dyDescent="0.2">
      <c r="A490" s="420" t="s">
        <v>58</v>
      </c>
      <c r="B490" s="420"/>
      <c r="C490" s="421"/>
      <c r="D490" s="442">
        <f>SUM(D488:D489)</f>
        <v>2531189</v>
      </c>
    </row>
    <row r="491" spans="1:14" ht="24.95" customHeight="1" x14ac:dyDescent="0.2">
      <c r="A491" s="420" t="s">
        <v>2</v>
      </c>
      <c r="B491" s="420"/>
      <c r="C491" s="421"/>
      <c r="D491" s="436">
        <f>'M.V. CyL'!D28</f>
        <v>0.28477435979401844</v>
      </c>
    </row>
    <row r="492" spans="1:14" ht="24.95" customHeight="1" x14ac:dyDescent="0.2">
      <c r="A492" s="423" t="s">
        <v>3</v>
      </c>
      <c r="B492" s="423"/>
      <c r="C492" s="424"/>
      <c r="D492" s="431">
        <f>D490/D487</f>
        <v>1.531288339846822</v>
      </c>
    </row>
    <row r="493" spans="1:14" ht="24.95" customHeight="1" x14ac:dyDescent="0.2">
      <c r="A493" s="416" t="s">
        <v>55</v>
      </c>
      <c r="B493" s="416"/>
      <c r="C493" s="417"/>
      <c r="D493" s="432">
        <f>D488/D485</f>
        <v>1.6342683765040236</v>
      </c>
    </row>
    <row r="494" spans="1:14" ht="24.95" customHeight="1" x14ac:dyDescent="0.2">
      <c r="A494" s="426" t="s">
        <v>56</v>
      </c>
      <c r="B494" s="426"/>
      <c r="C494" s="427"/>
      <c r="D494" s="433">
        <f>D489/D486</f>
        <v>1.3584198142254316</v>
      </c>
    </row>
    <row r="495" spans="1:14" ht="24.95" customHeight="1" x14ac:dyDescent="0.25">
      <c r="A495" s="306"/>
      <c r="B495" s="306"/>
      <c r="C495" s="7"/>
      <c r="D495" s="6"/>
    </row>
    <row r="496" spans="1:14" ht="24.95" customHeight="1" x14ac:dyDescent="0.2"/>
    <row r="497" spans="1:14" ht="24.95" customHeight="1" x14ac:dyDescent="0.2">
      <c r="B497" s="437" t="s">
        <v>41</v>
      </c>
      <c r="C497" s="437" t="s">
        <v>42</v>
      </c>
      <c r="D497" s="437" t="s">
        <v>43</v>
      </c>
      <c r="E497" s="437" t="s">
        <v>44</v>
      </c>
      <c r="F497" s="437" t="s">
        <v>45</v>
      </c>
      <c r="G497" s="437" t="s">
        <v>46</v>
      </c>
      <c r="H497" s="437" t="s">
        <v>47</v>
      </c>
      <c r="I497" s="437" t="s">
        <v>57</v>
      </c>
      <c r="J497" s="437" t="s">
        <v>49</v>
      </c>
      <c r="K497" s="437" t="s">
        <v>50</v>
      </c>
      <c r="L497" s="437" t="s">
        <v>51</v>
      </c>
      <c r="M497" s="437" t="s">
        <v>52</v>
      </c>
      <c r="N497" s="437" t="s">
        <v>13</v>
      </c>
    </row>
    <row r="498" spans="1:14" ht="24.95" customHeight="1" x14ac:dyDescent="0.2">
      <c r="A498" s="438" t="s">
        <v>4</v>
      </c>
      <c r="B498" s="439">
        <f>'M.V. PROV'!C87</f>
        <v>64260</v>
      </c>
      <c r="C498" s="439">
        <f>'M.V. PROV'!D87</f>
        <v>80074</v>
      </c>
      <c r="D498" s="439">
        <f>'M.V. PROV'!E87</f>
        <v>91722</v>
      </c>
      <c r="E498" s="439">
        <f>'M.V. PROV'!F87</f>
        <v>150197</v>
      </c>
      <c r="F498" s="439">
        <f>'M.V. PROV'!G87</f>
        <v>170241</v>
      </c>
      <c r="G498" s="439">
        <f>'M.V. PROV'!H87</f>
        <v>154604</v>
      </c>
      <c r="H498" s="439">
        <f>'M.V. PROV'!I87</f>
        <v>177297</v>
      </c>
      <c r="I498" s="439">
        <f>'M.V. PROV'!J87</f>
        <v>214551</v>
      </c>
      <c r="J498" s="439">
        <f>'M.V. PROV'!K87</f>
        <v>171673</v>
      </c>
      <c r="K498" s="439">
        <f>'M.V. PROV'!L87</f>
        <v>157630</v>
      </c>
      <c r="L498" s="439">
        <f>'M.V. PROV'!M87</f>
        <v>111479</v>
      </c>
      <c r="M498" s="439">
        <f>'M.V. PROV'!N87</f>
        <v>109252</v>
      </c>
      <c r="N498" s="439">
        <f>SUM(B498:M498)</f>
        <v>1652980</v>
      </c>
    </row>
    <row r="499" spans="1:14" ht="24.95" customHeight="1" x14ac:dyDescent="0.2">
      <c r="A499" s="438" t="s">
        <v>37</v>
      </c>
      <c r="B499" s="439">
        <f>'M.V. PROV'!C88</f>
        <v>95695</v>
      </c>
      <c r="C499" s="439">
        <f>'M.V. PROV'!D88</f>
        <v>114407</v>
      </c>
      <c r="D499" s="439">
        <f>'M.V. PROV'!E88</f>
        <v>137104</v>
      </c>
      <c r="E499" s="439">
        <f>'M.V. PROV'!F88</f>
        <v>229899</v>
      </c>
      <c r="F499" s="439">
        <f>'M.V. PROV'!G88</f>
        <v>241767</v>
      </c>
      <c r="G499" s="439">
        <f>'M.V. PROV'!H88</f>
        <v>222632</v>
      </c>
      <c r="H499" s="439">
        <f>'M.V. PROV'!I88</f>
        <v>297202</v>
      </c>
      <c r="I499" s="439">
        <f>'M.V. PROV'!J88</f>
        <v>367025</v>
      </c>
      <c r="J499" s="439">
        <f>'M.V. PROV'!K88</f>
        <v>259190</v>
      </c>
      <c r="K499" s="439">
        <f>'M.V. PROV'!L88</f>
        <v>228953</v>
      </c>
      <c r="L499" s="439">
        <f>'M.V. PROV'!M88</f>
        <v>166907</v>
      </c>
      <c r="M499" s="439">
        <f>'M.V. PROV'!N88</f>
        <v>170408</v>
      </c>
      <c r="N499" s="439">
        <f>SUM(B499:M499)</f>
        <v>2531189</v>
      </c>
    </row>
    <row r="500" spans="1:14" ht="24.95" customHeight="1" x14ac:dyDescent="0.2">
      <c r="A500" s="438" t="s">
        <v>114</v>
      </c>
      <c r="B500" s="440">
        <f>'M.V. PROV'!C89</f>
        <v>0.14499999999999999</v>
      </c>
      <c r="C500" s="440">
        <f>'M.V. PROV'!D89</f>
        <v>0.18379999999999999</v>
      </c>
      <c r="D500" s="440">
        <f>'M.V. PROV'!E89</f>
        <v>0.19009999999999999</v>
      </c>
      <c r="E500" s="440">
        <f>'M.V. PROV'!F89</f>
        <v>0.30420000000000003</v>
      </c>
      <c r="F500" s="440">
        <f>'M.V. PROV'!G89</f>
        <v>0.29720000000000002</v>
      </c>
      <c r="G500" s="440">
        <f>'M.V. PROV'!H89</f>
        <v>0.27779999999999999</v>
      </c>
      <c r="H500" s="440">
        <f>'M.V. PROV'!I89</f>
        <v>0.36709999999999998</v>
      </c>
      <c r="I500" s="440">
        <f>'M.V. PROV'!J89</f>
        <v>0.44280000000000003</v>
      </c>
      <c r="J500" s="440">
        <f>'M.V. PROV'!K89</f>
        <v>0.3241</v>
      </c>
      <c r="K500" s="440">
        <f>'M.V. PROV'!L89</f>
        <v>0.29670000000000002</v>
      </c>
      <c r="L500" s="440">
        <f>'M.V. PROV'!M89</f>
        <v>0.25571066609999998</v>
      </c>
      <c r="M500" s="440">
        <f>'M.V. PROV'!N89</f>
        <v>0.26249200760000002</v>
      </c>
      <c r="N500" s="440">
        <f>D491</f>
        <v>0.28477435979401844</v>
      </c>
    </row>
    <row r="501" spans="1:14" ht="24.95" customHeight="1" x14ac:dyDescent="0.2">
      <c r="A501" s="438" t="s">
        <v>3</v>
      </c>
      <c r="B501" s="441">
        <f>'M.V. PROV'!C90</f>
        <v>1.49</v>
      </c>
      <c r="C501" s="441">
        <f>'M.V. PROV'!D90</f>
        <v>1.43</v>
      </c>
      <c r="D501" s="441">
        <f>'M.V. PROV'!E90</f>
        <v>1.49</v>
      </c>
      <c r="E501" s="441">
        <f>'M.V. PROV'!F90</f>
        <v>1.53</v>
      </c>
      <c r="F501" s="441">
        <f>'M.V. PROV'!G90</f>
        <v>1.42</v>
      </c>
      <c r="G501" s="441">
        <f>'M.V. PROV'!H90</f>
        <v>1.44</v>
      </c>
      <c r="H501" s="441">
        <f>'M.V. PROV'!I90</f>
        <v>1.68</v>
      </c>
      <c r="I501" s="441">
        <f>'M.V. PROV'!J90</f>
        <v>1.71</v>
      </c>
      <c r="J501" s="441">
        <f>'M.V. PROV'!K90</f>
        <v>1.51</v>
      </c>
      <c r="K501" s="441">
        <f>'M.V. PROV'!L90</f>
        <v>1.45</v>
      </c>
      <c r="L501" s="441">
        <f>'M.V. PROV'!M90</f>
        <v>1.4972057517559001</v>
      </c>
      <c r="M501" s="441">
        <f>'M.V. PROV'!N90</f>
        <v>1.5597700728591</v>
      </c>
      <c r="N501" s="441">
        <f t="shared" ref="N501" si="1">N499/N498</f>
        <v>1.531288339846822</v>
      </c>
    </row>
    <row r="502" spans="1:14" ht="24.95" customHeight="1" x14ac:dyDescent="0.2">
      <c r="A502" s="303"/>
      <c r="B502" s="304"/>
      <c r="C502" s="304"/>
      <c r="D502" s="304"/>
      <c r="E502" s="304"/>
      <c r="F502" s="304"/>
      <c r="G502" s="304"/>
      <c r="H502" s="304"/>
      <c r="I502" s="304"/>
      <c r="J502" s="304"/>
      <c r="K502" s="304"/>
      <c r="L502" s="304"/>
      <c r="M502" s="304"/>
      <c r="N502" s="8"/>
    </row>
    <row r="503" spans="1:14" ht="24.95" customHeight="1" x14ac:dyDescent="0.2"/>
    <row r="504" spans="1:14" ht="24.95" customHeight="1" x14ac:dyDescent="0.2"/>
    <row r="505" spans="1:14" ht="24.95" customHeight="1" x14ac:dyDescent="0.2"/>
    <row r="506" spans="1:14" ht="24.95" customHeight="1" x14ac:dyDescent="0.2"/>
    <row r="507" spans="1:14" ht="24.95" customHeight="1" x14ac:dyDescent="0.2"/>
    <row r="508" spans="1:14" ht="24.95" customHeight="1" x14ac:dyDescent="0.2"/>
    <row r="509" spans="1:14" ht="24.95" customHeight="1" x14ac:dyDescent="0.2"/>
    <row r="510" spans="1:14" ht="24.95" customHeight="1" x14ac:dyDescent="0.2"/>
    <row r="511" spans="1:14" ht="24.95" customHeight="1" x14ac:dyDescent="0.2"/>
    <row r="512" spans="1:14" ht="24.95" customHeight="1" x14ac:dyDescent="0.2"/>
    <row r="513" spans="1:14" ht="24.95" customHeight="1" x14ac:dyDescent="0.2">
      <c r="N513" s="8"/>
    </row>
    <row r="514" spans="1:14" ht="24.95" customHeight="1" x14ac:dyDescent="0.2">
      <c r="N514" s="8"/>
    </row>
    <row r="515" spans="1:14" ht="24.95" customHeight="1" x14ac:dyDescent="0.2">
      <c r="N515" s="4"/>
    </row>
    <row r="516" spans="1:14" ht="30" customHeight="1" x14ac:dyDescent="0.4">
      <c r="A516" s="749" t="s">
        <v>18</v>
      </c>
      <c r="B516" s="749"/>
      <c r="C516" s="749"/>
      <c r="D516" s="749"/>
      <c r="E516" s="749"/>
      <c r="F516" s="749"/>
      <c r="G516" s="749"/>
      <c r="H516" s="749"/>
      <c r="I516" s="749"/>
      <c r="J516" s="749"/>
      <c r="K516" s="749"/>
      <c r="L516" s="749"/>
      <c r="M516" s="749"/>
      <c r="N516" s="749"/>
    </row>
    <row r="517" spans="1:14" ht="24.95" customHeight="1" x14ac:dyDescent="0.2"/>
    <row r="518" spans="1:14" ht="24.95" customHeight="1" x14ac:dyDescent="0.2">
      <c r="A518" s="416" t="s">
        <v>29</v>
      </c>
      <c r="B518" s="416"/>
      <c r="C518" s="417"/>
      <c r="D518" s="428">
        <f>'M.V. CyL'!E23</f>
        <v>1072869</v>
      </c>
    </row>
    <row r="519" spans="1:14" ht="24.95" customHeight="1" x14ac:dyDescent="0.2">
      <c r="A519" s="418" t="s">
        <v>30</v>
      </c>
      <c r="B519" s="418"/>
      <c r="C519" s="419"/>
      <c r="D519" s="430">
        <f>'M.V. CyL'!E24</f>
        <v>422775</v>
      </c>
    </row>
    <row r="520" spans="1:14" ht="24.95" customHeight="1" x14ac:dyDescent="0.2">
      <c r="A520" s="420" t="s">
        <v>0</v>
      </c>
      <c r="B520" s="420"/>
      <c r="C520" s="421"/>
      <c r="D520" s="429">
        <f>SUM(D518:D519)</f>
        <v>1495644</v>
      </c>
    </row>
    <row r="521" spans="1:14" ht="24.95" customHeight="1" x14ac:dyDescent="0.2">
      <c r="A521" s="418" t="s">
        <v>33</v>
      </c>
      <c r="B521" s="418"/>
      <c r="C521" s="419"/>
      <c r="D521" s="428">
        <f>'M.V. CyL'!E26</f>
        <v>1829710</v>
      </c>
    </row>
    <row r="522" spans="1:14" ht="24.95" customHeight="1" x14ac:dyDescent="0.2">
      <c r="A522" s="418" t="s">
        <v>34</v>
      </c>
      <c r="B522" s="418"/>
      <c r="C522" s="419"/>
      <c r="D522" s="430">
        <f>'M.V. CyL'!E27</f>
        <v>589898</v>
      </c>
    </row>
    <row r="523" spans="1:14" ht="24.95" customHeight="1" x14ac:dyDescent="0.2">
      <c r="A523" s="420" t="s">
        <v>1</v>
      </c>
      <c r="B523" s="420"/>
      <c r="C523" s="421"/>
      <c r="D523" s="442">
        <f>SUM(D521:D522)</f>
        <v>2419608</v>
      </c>
    </row>
    <row r="524" spans="1:14" ht="24.95" customHeight="1" x14ac:dyDescent="0.2">
      <c r="A524" s="420" t="s">
        <v>2</v>
      </c>
      <c r="B524" s="420"/>
      <c r="C524" s="421"/>
      <c r="D524" s="436">
        <f>'M.V. CyL'!E28</f>
        <v>0.25723633831844051</v>
      </c>
    </row>
    <row r="525" spans="1:14" ht="24.95" customHeight="1" x14ac:dyDescent="0.2">
      <c r="A525" s="423" t="s">
        <v>3</v>
      </c>
      <c r="B525" s="423"/>
      <c r="C525" s="424"/>
      <c r="D525" s="431">
        <f>D523/D520</f>
        <v>1.6177700040918828</v>
      </c>
    </row>
    <row r="526" spans="1:14" ht="24.95" customHeight="1" x14ac:dyDescent="0.2">
      <c r="A526" s="416" t="s">
        <v>55</v>
      </c>
      <c r="B526" s="416"/>
      <c r="C526" s="417"/>
      <c r="D526" s="432">
        <f>D521/D518</f>
        <v>1.7054365444429842</v>
      </c>
    </row>
    <row r="527" spans="1:14" ht="24.95" customHeight="1" x14ac:dyDescent="0.2">
      <c r="A527" s="426" t="s">
        <v>56</v>
      </c>
      <c r="B527" s="426"/>
      <c r="C527" s="427"/>
      <c r="D527" s="433">
        <f>D522/D519</f>
        <v>1.3953001005262846</v>
      </c>
    </row>
    <row r="528" spans="1:14" ht="24.95" customHeight="1" x14ac:dyDescent="0.25">
      <c r="A528" s="306"/>
      <c r="B528" s="306"/>
      <c r="C528" s="7"/>
      <c r="D528" s="6"/>
    </row>
    <row r="529" spans="1:14" ht="24.95" customHeight="1" x14ac:dyDescent="0.2"/>
    <row r="530" spans="1:14" ht="24.95" customHeight="1" x14ac:dyDescent="0.2">
      <c r="B530" s="437" t="s">
        <v>41</v>
      </c>
      <c r="C530" s="437" t="s">
        <v>42</v>
      </c>
      <c r="D530" s="437" t="s">
        <v>43</v>
      </c>
      <c r="E530" s="437" t="s">
        <v>44</v>
      </c>
      <c r="F530" s="437" t="s">
        <v>45</v>
      </c>
      <c r="G530" s="437" t="s">
        <v>46</v>
      </c>
      <c r="H530" s="437" t="s">
        <v>47</v>
      </c>
      <c r="I530" s="437" t="s">
        <v>57</v>
      </c>
      <c r="J530" s="437" t="s">
        <v>49</v>
      </c>
      <c r="K530" s="437" t="s">
        <v>50</v>
      </c>
      <c r="L530" s="437" t="s">
        <v>51</v>
      </c>
      <c r="M530" s="437" t="s">
        <v>52</v>
      </c>
      <c r="N530" s="437" t="s">
        <v>13</v>
      </c>
    </row>
    <row r="531" spans="1:14" ht="24.95" customHeight="1" x14ac:dyDescent="0.2">
      <c r="A531" s="438" t="s">
        <v>4</v>
      </c>
      <c r="B531" s="439">
        <f>'M.V. PROV'!C141</f>
        <v>54828</v>
      </c>
      <c r="C531" s="439">
        <f>'M.V. PROV'!D141</f>
        <v>68629</v>
      </c>
      <c r="D531" s="439">
        <f>'M.V. PROV'!E141</f>
        <v>78282</v>
      </c>
      <c r="E531" s="439">
        <f>'M.V. PROV'!F141</f>
        <v>126738</v>
      </c>
      <c r="F531" s="439">
        <f>'M.V. PROV'!G141</f>
        <v>174181</v>
      </c>
      <c r="G531" s="439">
        <f>'M.V. PROV'!H141</f>
        <v>161681</v>
      </c>
      <c r="H531" s="439">
        <f>'M.V. PROV'!I141</f>
        <v>163328</v>
      </c>
      <c r="I531" s="439">
        <f>'M.V. PROV'!J141</f>
        <v>224010</v>
      </c>
      <c r="J531" s="439">
        <f>'M.V. PROV'!K141</f>
        <v>147168</v>
      </c>
      <c r="K531" s="439">
        <f>'M.V. PROV'!L141</f>
        <v>133993</v>
      </c>
      <c r="L531" s="439">
        <f>'M.V. PROV'!M141</f>
        <v>84037</v>
      </c>
      <c r="M531" s="439">
        <f>'M.V. PROV'!N141</f>
        <v>78769</v>
      </c>
      <c r="N531" s="439">
        <f>SUM(B531:M531)</f>
        <v>1495644</v>
      </c>
    </row>
    <row r="532" spans="1:14" ht="24.95" customHeight="1" x14ac:dyDescent="0.2">
      <c r="A532" s="438" t="s">
        <v>37</v>
      </c>
      <c r="B532" s="439">
        <f>'M.V. PROV'!C142</f>
        <v>88374</v>
      </c>
      <c r="C532" s="439">
        <f>'M.V. PROV'!D142</f>
        <v>108584</v>
      </c>
      <c r="D532" s="439">
        <f>'M.V. PROV'!E142</f>
        <v>131994</v>
      </c>
      <c r="E532" s="439">
        <f>'M.V. PROV'!F142</f>
        <v>207349</v>
      </c>
      <c r="F532" s="439">
        <f>'M.V. PROV'!G142</f>
        <v>247512</v>
      </c>
      <c r="G532" s="439">
        <f>'M.V. PROV'!H142</f>
        <v>251686</v>
      </c>
      <c r="H532" s="439">
        <f>'M.V. PROV'!I142</f>
        <v>289398</v>
      </c>
      <c r="I532" s="439">
        <f>'M.V. PROV'!J142</f>
        <v>389814</v>
      </c>
      <c r="J532" s="439">
        <f>'M.V. PROV'!K142</f>
        <v>225985</v>
      </c>
      <c r="K532" s="439">
        <f>'M.V. PROV'!L142</f>
        <v>205214</v>
      </c>
      <c r="L532" s="439">
        <f>'M.V. PROV'!M142</f>
        <v>137192</v>
      </c>
      <c r="M532" s="439">
        <f>'M.V. PROV'!N142</f>
        <v>136506</v>
      </c>
      <c r="N532" s="439">
        <f>SUM(B532:M532)</f>
        <v>2419608</v>
      </c>
    </row>
    <row r="533" spans="1:14" ht="24.95" customHeight="1" x14ac:dyDescent="0.2">
      <c r="A533" s="438" t="s">
        <v>114</v>
      </c>
      <c r="B533" s="440">
        <f>'M.V. PROV'!C143</f>
        <v>0.13</v>
      </c>
      <c r="C533" s="440">
        <f>'M.V. PROV'!D143</f>
        <v>0.16950000000000001</v>
      </c>
      <c r="D533" s="440">
        <f>'M.V. PROV'!E143</f>
        <v>0.17330000000000001</v>
      </c>
      <c r="E533" s="440">
        <f>'M.V. PROV'!F143</f>
        <v>0.29160000000000003</v>
      </c>
      <c r="F533" s="440">
        <f>'M.V. PROV'!G143</f>
        <v>0.29189999999999999</v>
      </c>
      <c r="G533" s="440">
        <f>'M.V. PROV'!H143</f>
        <v>0.2984</v>
      </c>
      <c r="H533" s="440">
        <f>'M.V. PROV'!I143</f>
        <v>0.3251</v>
      </c>
      <c r="I533" s="440">
        <f>'M.V. PROV'!J143</f>
        <v>0.42370000000000002</v>
      </c>
      <c r="J533" s="440">
        <f>'M.V. PROV'!K143</f>
        <v>0.27200000000000002</v>
      </c>
      <c r="K533" s="440">
        <f>'M.V. PROV'!L143</f>
        <v>0.23810000000000001</v>
      </c>
      <c r="L533" s="440">
        <f>'M.V. PROV'!M143</f>
        <v>0.18420160560000001</v>
      </c>
      <c r="M533" s="440">
        <f>'M.V. PROV'!N143</f>
        <v>0.20349264559999999</v>
      </c>
      <c r="N533" s="440">
        <f>D524</f>
        <v>0.25723633831844051</v>
      </c>
    </row>
    <row r="534" spans="1:14" ht="24.95" customHeight="1" x14ac:dyDescent="0.2">
      <c r="A534" s="438" t="s">
        <v>3</v>
      </c>
      <c r="B534" s="441">
        <f>'M.V. PROV'!C144</f>
        <v>1.61</v>
      </c>
      <c r="C534" s="441">
        <f>'M.V. PROV'!D144</f>
        <v>1.58</v>
      </c>
      <c r="D534" s="441">
        <f>'M.V. PROV'!E144</f>
        <v>1.69</v>
      </c>
      <c r="E534" s="441">
        <f>'M.V. PROV'!F144</f>
        <v>1.64</v>
      </c>
      <c r="F534" s="441">
        <f>'M.V. PROV'!G144</f>
        <v>1.42</v>
      </c>
      <c r="G534" s="441">
        <f>'M.V. PROV'!H144</f>
        <v>1.56</v>
      </c>
      <c r="H534" s="441">
        <f>'M.V. PROV'!I144</f>
        <v>1.77</v>
      </c>
      <c r="I534" s="441">
        <f>'M.V. PROV'!J144</f>
        <v>1.74</v>
      </c>
      <c r="J534" s="441">
        <f>'M.V. PROV'!K144</f>
        <v>1.54</v>
      </c>
      <c r="K534" s="441">
        <f>'M.V. PROV'!L144</f>
        <v>1.53</v>
      </c>
      <c r="L534" s="441">
        <f>'M.V. PROV'!M144</f>
        <v>1.6325190094838999</v>
      </c>
      <c r="M534" s="441">
        <f>'M.V. PROV'!N144</f>
        <v>1.7329914052483</v>
      </c>
      <c r="N534" s="441">
        <f t="shared" ref="N534" si="2">N532/N531</f>
        <v>1.6177700040918828</v>
      </c>
    </row>
    <row r="535" spans="1:14" ht="24.95" customHeight="1" x14ac:dyDescent="0.2">
      <c r="A535" s="307"/>
      <c r="B535" s="304"/>
      <c r="C535" s="304"/>
      <c r="D535" s="304"/>
      <c r="E535" s="304"/>
      <c r="F535" s="304"/>
      <c r="G535" s="304"/>
      <c r="H535" s="304"/>
      <c r="I535" s="304"/>
      <c r="J535" s="304"/>
      <c r="K535" s="304"/>
      <c r="L535" s="304"/>
      <c r="M535" s="304"/>
      <c r="N535" s="8"/>
    </row>
    <row r="536" spans="1:14" ht="24.95" customHeight="1" x14ac:dyDescent="0.2"/>
    <row r="537" spans="1:14" ht="24.95" customHeight="1" x14ac:dyDescent="0.2"/>
    <row r="538" spans="1:14" ht="24.95" customHeight="1" x14ac:dyDescent="0.2"/>
    <row r="539" spans="1:14" ht="24.95" customHeight="1" x14ac:dyDescent="0.2"/>
    <row r="540" spans="1:14" ht="24.95" customHeight="1" x14ac:dyDescent="0.2"/>
    <row r="541" spans="1:14" ht="24.95" customHeight="1" x14ac:dyDescent="0.2"/>
    <row r="542" spans="1:14" ht="24.95" customHeight="1" x14ac:dyDescent="0.2"/>
    <row r="543" spans="1:14" ht="24.95" customHeight="1" x14ac:dyDescent="0.2"/>
    <row r="544" spans="1:14" ht="24.95" customHeight="1" x14ac:dyDescent="0.2"/>
    <row r="545" spans="1:14" ht="24.95" customHeight="1" x14ac:dyDescent="0.2"/>
    <row r="546" spans="1:14" ht="24.95" customHeight="1" x14ac:dyDescent="0.2"/>
    <row r="547" spans="1:14" ht="24.95" customHeight="1" x14ac:dyDescent="0.2"/>
    <row r="548" spans="1:14" ht="24.95" customHeight="1" x14ac:dyDescent="0.2"/>
    <row r="549" spans="1:14" ht="24.95" customHeight="1" x14ac:dyDescent="0.2"/>
    <row r="550" spans="1:14" ht="30" customHeight="1" x14ac:dyDescent="0.4">
      <c r="A550" s="749" t="s">
        <v>7</v>
      </c>
      <c r="B550" s="749"/>
      <c r="C550" s="749"/>
      <c r="D550" s="749"/>
      <c r="E550" s="749"/>
      <c r="F550" s="749"/>
      <c r="G550" s="749"/>
      <c r="H550" s="749"/>
      <c r="I550" s="749"/>
      <c r="J550" s="749"/>
      <c r="K550" s="749"/>
      <c r="L550" s="749"/>
      <c r="M550" s="749"/>
      <c r="N550" s="749"/>
    </row>
    <row r="551" spans="1:14" ht="24.95" customHeight="1" x14ac:dyDescent="0.2"/>
    <row r="552" spans="1:14" ht="24.95" customHeight="1" x14ac:dyDescent="0.2">
      <c r="A552" s="416" t="s">
        <v>29</v>
      </c>
      <c r="B552" s="416"/>
      <c r="C552" s="417"/>
      <c r="D552" s="428">
        <f>'M.V. CyL'!F23</f>
        <v>350025</v>
      </c>
    </row>
    <row r="553" spans="1:14" ht="24.95" customHeight="1" x14ac:dyDescent="0.2">
      <c r="A553" s="418" t="s">
        <v>30</v>
      </c>
      <c r="B553" s="418"/>
      <c r="C553" s="419"/>
      <c r="D553" s="430">
        <f>'M.V. CyL'!F24</f>
        <v>122634</v>
      </c>
    </row>
    <row r="554" spans="1:14" ht="24.95" customHeight="1" x14ac:dyDescent="0.2">
      <c r="A554" s="420" t="s">
        <v>0</v>
      </c>
      <c r="B554" s="420"/>
      <c r="C554" s="421"/>
      <c r="D554" s="429">
        <f>SUM(D552:D553)</f>
        <v>472659</v>
      </c>
    </row>
    <row r="555" spans="1:14" ht="24.95" customHeight="1" x14ac:dyDescent="0.2">
      <c r="A555" s="418" t="s">
        <v>33</v>
      </c>
      <c r="B555" s="418"/>
      <c r="C555" s="419"/>
      <c r="D555" s="428">
        <f>'M.V. CyL'!F26</f>
        <v>637144</v>
      </c>
    </row>
    <row r="556" spans="1:14" ht="24.95" customHeight="1" x14ac:dyDescent="0.2">
      <c r="A556" s="418" t="s">
        <v>34</v>
      </c>
      <c r="B556" s="418"/>
      <c r="C556" s="419"/>
      <c r="D556" s="430">
        <f>'M.V. CyL'!F27</f>
        <v>161843</v>
      </c>
    </row>
    <row r="557" spans="1:14" ht="24.95" customHeight="1" x14ac:dyDescent="0.2">
      <c r="A557" s="420" t="s">
        <v>1</v>
      </c>
      <c r="B557" s="420"/>
      <c r="C557" s="421"/>
      <c r="D557" s="442">
        <f>SUM(D555:D556)</f>
        <v>798987</v>
      </c>
    </row>
    <row r="558" spans="1:14" ht="24.95" customHeight="1" x14ac:dyDescent="0.2">
      <c r="A558" s="420" t="s">
        <v>2</v>
      </c>
      <c r="B558" s="420"/>
      <c r="C558" s="421"/>
      <c r="D558" s="436">
        <f>'M.V. CyL'!F28</f>
        <v>0.28686391921047044</v>
      </c>
    </row>
    <row r="559" spans="1:14" ht="24.95" customHeight="1" x14ac:dyDescent="0.2">
      <c r="A559" s="423" t="s">
        <v>3</v>
      </c>
      <c r="B559" s="423"/>
      <c r="C559" s="424"/>
      <c r="D559" s="431">
        <f>D557/D554</f>
        <v>1.690408941752934</v>
      </c>
    </row>
    <row r="560" spans="1:14" ht="24.95" customHeight="1" x14ac:dyDescent="0.2">
      <c r="A560" s="416" t="s">
        <v>55</v>
      </c>
      <c r="B560" s="416"/>
      <c r="C560" s="417"/>
      <c r="D560" s="432">
        <f>D555/D552</f>
        <v>1.8202814084708234</v>
      </c>
    </row>
    <row r="561" spans="1:14" ht="24.95" customHeight="1" x14ac:dyDescent="0.2">
      <c r="A561" s="426" t="s">
        <v>56</v>
      </c>
      <c r="B561" s="426"/>
      <c r="C561" s="427"/>
      <c r="D561" s="433">
        <f>D556/D553</f>
        <v>1.3197237307761307</v>
      </c>
    </row>
    <row r="562" spans="1:14" ht="24.95" customHeight="1" x14ac:dyDescent="0.25">
      <c r="A562" s="306"/>
      <c r="B562" s="306"/>
      <c r="C562" s="7"/>
      <c r="D562" s="6"/>
    </row>
    <row r="563" spans="1:14" ht="24.95" customHeight="1" x14ac:dyDescent="0.2"/>
    <row r="564" spans="1:14" ht="24.95" customHeight="1" x14ac:dyDescent="0.2">
      <c r="B564" s="437" t="s">
        <v>41</v>
      </c>
      <c r="C564" s="437" t="s">
        <v>42</v>
      </c>
      <c r="D564" s="437" t="s">
        <v>43</v>
      </c>
      <c r="E564" s="437" t="s">
        <v>44</v>
      </c>
      <c r="F564" s="437" t="s">
        <v>45</v>
      </c>
      <c r="G564" s="437" t="s">
        <v>46</v>
      </c>
      <c r="H564" s="437" t="s">
        <v>47</v>
      </c>
      <c r="I564" s="437" t="s">
        <v>57</v>
      </c>
      <c r="J564" s="437" t="s">
        <v>49</v>
      </c>
      <c r="K564" s="437" t="s">
        <v>50</v>
      </c>
      <c r="L564" s="437" t="s">
        <v>51</v>
      </c>
      <c r="M564" s="437" t="s">
        <v>52</v>
      </c>
      <c r="N564" s="437" t="s">
        <v>13</v>
      </c>
    </row>
    <row r="565" spans="1:14" ht="24.95" customHeight="1" x14ac:dyDescent="0.2">
      <c r="A565" s="438" t="s">
        <v>4</v>
      </c>
      <c r="B565" s="439">
        <f>'M.V. PROV'!C195</f>
        <v>14750</v>
      </c>
      <c r="C565" s="439">
        <f>'M.V. PROV'!D195</f>
        <v>18954</v>
      </c>
      <c r="D565" s="439">
        <f>'M.V. PROV'!E195</f>
        <v>25182</v>
      </c>
      <c r="E565" s="439">
        <f>'M.V. PROV'!F195</f>
        <v>38731</v>
      </c>
      <c r="F565" s="439">
        <f>'M.V. PROV'!G195</f>
        <v>56037</v>
      </c>
      <c r="G565" s="439">
        <f>'M.V. PROV'!H195</f>
        <v>55008</v>
      </c>
      <c r="H565" s="439">
        <f>'M.V. PROV'!I195</f>
        <v>48583</v>
      </c>
      <c r="I565" s="439">
        <f>'M.V. PROV'!J195</f>
        <v>64313</v>
      </c>
      <c r="J565" s="439">
        <f>'M.V. PROV'!K195</f>
        <v>53144</v>
      </c>
      <c r="K565" s="439">
        <f>'M.V. PROV'!L195</f>
        <v>40918</v>
      </c>
      <c r="L565" s="439">
        <f>'M.V. PROV'!M195</f>
        <v>32262</v>
      </c>
      <c r="M565" s="439">
        <f>'M.V. PROV'!N195</f>
        <v>24777</v>
      </c>
      <c r="N565" s="439">
        <f>SUM(B565:M565)</f>
        <v>472659</v>
      </c>
    </row>
    <row r="566" spans="1:14" ht="24.95" customHeight="1" x14ac:dyDescent="0.2">
      <c r="A566" s="438" t="s">
        <v>37</v>
      </c>
      <c r="B566" s="439">
        <f>'M.V. PROV'!C196</f>
        <v>24511</v>
      </c>
      <c r="C566" s="439">
        <f>'M.V. PROV'!D196</f>
        <v>31498</v>
      </c>
      <c r="D566" s="439">
        <f>'M.V. PROV'!E196</f>
        <v>41984</v>
      </c>
      <c r="E566" s="439">
        <f>'M.V. PROV'!F196</f>
        <v>67279</v>
      </c>
      <c r="F566" s="439">
        <f>'M.V. PROV'!G196</f>
        <v>88663</v>
      </c>
      <c r="G566" s="439">
        <f>'M.V. PROV'!H196</f>
        <v>80030</v>
      </c>
      <c r="H566" s="439">
        <f>'M.V. PROV'!I196</f>
        <v>79531</v>
      </c>
      <c r="I566" s="439">
        <f>'M.V. PROV'!J196</f>
        <v>118972</v>
      </c>
      <c r="J566" s="439">
        <f>'M.V. PROV'!K196</f>
        <v>89107</v>
      </c>
      <c r="K566" s="439">
        <f>'M.V. PROV'!L196</f>
        <v>70683</v>
      </c>
      <c r="L566" s="439">
        <f>'M.V. PROV'!M196</f>
        <v>55512</v>
      </c>
      <c r="M566" s="439">
        <f>'M.V. PROV'!N196</f>
        <v>51217</v>
      </c>
      <c r="N566" s="439">
        <f>SUM(B566:M566)</f>
        <v>798987</v>
      </c>
    </row>
    <row r="567" spans="1:14" ht="24.95" customHeight="1" x14ac:dyDescent="0.2">
      <c r="A567" s="438" t="s">
        <v>114</v>
      </c>
      <c r="B567" s="440">
        <f>'M.V. PROV'!C197</f>
        <v>0.14649999999999999</v>
      </c>
      <c r="C567" s="440">
        <f>'M.V. PROV'!D197</f>
        <v>0.18129999999999999</v>
      </c>
      <c r="D567" s="440">
        <f>'M.V. PROV'!E197</f>
        <v>0.18890000000000001</v>
      </c>
      <c r="E567" s="440">
        <f>'M.V. PROV'!F197</f>
        <v>0.30059999999999998</v>
      </c>
      <c r="F567" s="440">
        <f>'M.V. PROV'!G197</f>
        <v>0.33229999999999998</v>
      </c>
      <c r="G567" s="440">
        <f>'M.V. PROV'!H197</f>
        <v>0.30730000000000002</v>
      </c>
      <c r="H567" s="440">
        <f>'M.V. PROV'!I197</f>
        <v>0.28670000000000001</v>
      </c>
      <c r="I567" s="440">
        <f>'M.V. PROV'!J197</f>
        <v>0.42699999999999999</v>
      </c>
      <c r="J567" s="440">
        <f>'M.V. PROV'!K197</f>
        <v>0.3458</v>
      </c>
      <c r="K567" s="440">
        <f>'M.V. PROV'!L197</f>
        <v>0.2828</v>
      </c>
      <c r="L567" s="440">
        <f>'M.V. PROV'!M197</f>
        <v>0.24809546060000001</v>
      </c>
      <c r="M567" s="440">
        <f>'M.V. PROV'!N197</f>
        <v>0.28163071620000002</v>
      </c>
      <c r="N567" s="440">
        <f>D558</f>
        <v>0.28686391921047044</v>
      </c>
    </row>
    <row r="568" spans="1:14" ht="24.95" customHeight="1" x14ac:dyDescent="0.2">
      <c r="A568" s="438" t="s">
        <v>3</v>
      </c>
      <c r="B568" s="441">
        <f>'M.V. PROV'!C198</f>
        <v>1.66</v>
      </c>
      <c r="C568" s="441">
        <f>'M.V. PROV'!D198</f>
        <v>1.66</v>
      </c>
      <c r="D568" s="441">
        <f>'M.V. PROV'!E198</f>
        <v>1.67</v>
      </c>
      <c r="E568" s="441">
        <f>'M.V. PROV'!F198</f>
        <v>1.74</v>
      </c>
      <c r="F568" s="441">
        <f>'M.V. PROV'!G198</f>
        <v>1.58</v>
      </c>
      <c r="G568" s="441">
        <f>'M.V. PROV'!H198</f>
        <v>1.45</v>
      </c>
      <c r="H568" s="441">
        <f>'M.V. PROV'!I198</f>
        <v>1.64</v>
      </c>
      <c r="I568" s="441">
        <f>'M.V. PROV'!J198</f>
        <v>1.85</v>
      </c>
      <c r="J568" s="441">
        <f>'M.V. PROV'!K198</f>
        <v>1.68</v>
      </c>
      <c r="K568" s="441">
        <f>'M.V. PROV'!L198</f>
        <v>1.73</v>
      </c>
      <c r="L568" s="441">
        <f>'M.V. PROV'!M198</f>
        <v>1.7206620792263001</v>
      </c>
      <c r="M568" s="441">
        <f>'M.V. PROV'!N198</f>
        <v>2.0671186987932</v>
      </c>
      <c r="N568" s="441">
        <f t="shared" ref="N568" si="3">N566/N565</f>
        <v>1.690408941752934</v>
      </c>
    </row>
    <row r="569" spans="1:14" ht="24.95" customHeight="1" x14ac:dyDescent="0.2">
      <c r="A569" s="307"/>
      <c r="B569" s="304"/>
      <c r="C569" s="304"/>
      <c r="D569" s="304"/>
      <c r="E569" s="304"/>
      <c r="F569" s="304"/>
      <c r="G569" s="304"/>
      <c r="H569" s="304"/>
      <c r="I569" s="304"/>
      <c r="J569" s="304"/>
      <c r="K569" s="304"/>
      <c r="L569" s="304"/>
      <c r="M569" s="304"/>
      <c r="N569" s="8"/>
    </row>
    <row r="570" spans="1:14" ht="24.95" customHeight="1" x14ac:dyDescent="0.2"/>
    <row r="571" spans="1:14" ht="24.95" customHeight="1" x14ac:dyDescent="0.2"/>
    <row r="572" spans="1:14" ht="24.95" customHeight="1" x14ac:dyDescent="0.2"/>
    <row r="573" spans="1:14" ht="24.95" customHeight="1" x14ac:dyDescent="0.2"/>
    <row r="574" spans="1:14" ht="24.95" customHeight="1" x14ac:dyDescent="0.2"/>
    <row r="575" spans="1:14" ht="24.95" customHeight="1" x14ac:dyDescent="0.2"/>
    <row r="576" spans="1:14" ht="24.95" customHeight="1" x14ac:dyDescent="0.2"/>
    <row r="577" spans="1:14" ht="24.95" customHeight="1" x14ac:dyDescent="0.2"/>
    <row r="578" spans="1:14" ht="24.95" customHeight="1" x14ac:dyDescent="0.2"/>
    <row r="579" spans="1:14" ht="24.95" customHeight="1" x14ac:dyDescent="0.2"/>
    <row r="580" spans="1:14" ht="24.95" customHeight="1" x14ac:dyDescent="0.2"/>
    <row r="581" spans="1:14" ht="24.95" customHeight="1" x14ac:dyDescent="0.2"/>
    <row r="582" spans="1:14" ht="24.95" customHeight="1" x14ac:dyDescent="0.2"/>
    <row r="583" spans="1:14" ht="24.95" customHeight="1" x14ac:dyDescent="0.2"/>
    <row r="584" spans="1:14" ht="24.95" customHeight="1" x14ac:dyDescent="0.2"/>
    <row r="585" spans="1:14" ht="24.95" customHeight="1" x14ac:dyDescent="0.2">
      <c r="N585" s="4"/>
    </row>
    <row r="586" spans="1:14" ht="30" customHeight="1" x14ac:dyDescent="0.4">
      <c r="A586" s="749" t="s">
        <v>8</v>
      </c>
      <c r="B586" s="749"/>
      <c r="C586" s="749"/>
      <c r="D586" s="749"/>
      <c r="E586" s="749"/>
      <c r="F586" s="749"/>
      <c r="G586" s="749"/>
      <c r="H586" s="749"/>
      <c r="I586" s="749"/>
      <c r="J586" s="749"/>
      <c r="K586" s="749"/>
      <c r="L586" s="749"/>
      <c r="M586" s="749"/>
      <c r="N586" s="749"/>
    </row>
    <row r="587" spans="1:14" ht="24.95" customHeight="1" x14ac:dyDescent="0.2"/>
    <row r="588" spans="1:14" ht="24.95" customHeight="1" x14ac:dyDescent="0.2">
      <c r="A588" s="416" t="s">
        <v>29</v>
      </c>
      <c r="B588" s="416"/>
      <c r="C588" s="417"/>
      <c r="D588" s="449">
        <f>'M.V. CyL'!G23</f>
        <v>1040816</v>
      </c>
    </row>
    <row r="589" spans="1:14" ht="24.95" customHeight="1" x14ac:dyDescent="0.2">
      <c r="A589" s="418" t="s">
        <v>30</v>
      </c>
      <c r="B589" s="418"/>
      <c r="C589" s="419"/>
      <c r="D589" s="430">
        <f>'M.V. CyL'!G24</f>
        <v>554588</v>
      </c>
    </row>
    <row r="590" spans="1:14" ht="24.95" customHeight="1" x14ac:dyDescent="0.2">
      <c r="A590" s="420" t="s">
        <v>0</v>
      </c>
      <c r="B590" s="420"/>
      <c r="C590" s="421"/>
      <c r="D590" s="429">
        <f>SUM(D588:D589)</f>
        <v>1595404</v>
      </c>
    </row>
    <row r="591" spans="1:14" ht="24.95" customHeight="1" x14ac:dyDescent="0.2">
      <c r="A591" s="418" t="s">
        <v>33</v>
      </c>
      <c r="B591" s="418"/>
      <c r="C591" s="419"/>
      <c r="D591" s="428">
        <f>'M.V. CyL'!G26</f>
        <v>1765558</v>
      </c>
    </row>
    <row r="592" spans="1:14" ht="24.95" customHeight="1" x14ac:dyDescent="0.2">
      <c r="A592" s="418" t="s">
        <v>34</v>
      </c>
      <c r="B592" s="418"/>
      <c r="C592" s="419"/>
      <c r="D592" s="430">
        <f>'M.V. CyL'!G27</f>
        <v>833136</v>
      </c>
    </row>
    <row r="593" spans="1:14" ht="24.95" customHeight="1" x14ac:dyDescent="0.2">
      <c r="A593" s="420" t="s">
        <v>1</v>
      </c>
      <c r="B593" s="420"/>
      <c r="C593" s="421"/>
      <c r="D593" s="442">
        <f>SUM(D591:D592)</f>
        <v>2598694</v>
      </c>
    </row>
    <row r="594" spans="1:14" ht="24.95" customHeight="1" x14ac:dyDescent="0.2">
      <c r="A594" s="420" t="s">
        <v>2</v>
      </c>
      <c r="B594" s="420"/>
      <c r="C594" s="421"/>
      <c r="D594" s="436">
        <f>'M.V. CyL'!G28</f>
        <v>0.33581440312663197</v>
      </c>
    </row>
    <row r="595" spans="1:14" ht="24.95" customHeight="1" x14ac:dyDescent="0.2">
      <c r="A595" s="423" t="s">
        <v>3</v>
      </c>
      <c r="B595" s="423"/>
      <c r="C595" s="424"/>
      <c r="D595" s="431">
        <f>D593/D590</f>
        <v>1.628862657985062</v>
      </c>
    </row>
    <row r="596" spans="1:14" ht="24.95" customHeight="1" x14ac:dyDescent="0.2">
      <c r="A596" s="416" t="s">
        <v>55</v>
      </c>
      <c r="B596" s="416"/>
      <c r="C596" s="417"/>
      <c r="D596" s="432">
        <f>D591/D588</f>
        <v>1.6963209635516749</v>
      </c>
    </row>
    <row r="597" spans="1:14" ht="24.95" customHeight="1" x14ac:dyDescent="0.2">
      <c r="A597" s="426" t="s">
        <v>56</v>
      </c>
      <c r="B597" s="426"/>
      <c r="C597" s="427"/>
      <c r="D597" s="433">
        <f>D592/D589</f>
        <v>1.5022611379979371</v>
      </c>
    </row>
    <row r="598" spans="1:14" ht="24.95" customHeight="1" x14ac:dyDescent="0.25">
      <c r="A598" s="306"/>
      <c r="B598" s="306"/>
      <c r="C598" s="7"/>
      <c r="D598" s="6"/>
    </row>
    <row r="599" spans="1:14" ht="24.95" customHeight="1" x14ac:dyDescent="0.2"/>
    <row r="600" spans="1:14" ht="24.95" customHeight="1" x14ac:dyDescent="0.2">
      <c r="B600" s="437" t="s">
        <v>41</v>
      </c>
      <c r="C600" s="437" t="s">
        <v>42</v>
      </c>
      <c r="D600" s="437" t="s">
        <v>43</v>
      </c>
      <c r="E600" s="437" t="s">
        <v>44</v>
      </c>
      <c r="F600" s="437" t="s">
        <v>45</v>
      </c>
      <c r="G600" s="437" t="s">
        <v>46</v>
      </c>
      <c r="H600" s="437" t="s">
        <v>47</v>
      </c>
      <c r="I600" s="437" t="s">
        <v>57</v>
      </c>
      <c r="J600" s="437" t="s">
        <v>49</v>
      </c>
      <c r="K600" s="437" t="s">
        <v>50</v>
      </c>
      <c r="L600" s="437" t="s">
        <v>51</v>
      </c>
      <c r="M600" s="437" t="s">
        <v>52</v>
      </c>
      <c r="N600" s="437" t="s">
        <v>13</v>
      </c>
    </row>
    <row r="601" spans="1:14" ht="24.95" customHeight="1" x14ac:dyDescent="0.2">
      <c r="A601" s="438" t="s">
        <v>4</v>
      </c>
      <c r="B601" s="439">
        <f>'M.V. PROV'!C249</f>
        <v>85266</v>
      </c>
      <c r="C601" s="439">
        <f>'M.V. PROV'!D249</f>
        <v>86706</v>
      </c>
      <c r="D601" s="439">
        <f>'M.V. PROV'!E249</f>
        <v>107011</v>
      </c>
      <c r="E601" s="439">
        <f>'M.V. PROV'!F249</f>
        <v>144264</v>
      </c>
      <c r="F601" s="439">
        <f>'M.V. PROV'!G249</f>
        <v>147212</v>
      </c>
      <c r="G601" s="439">
        <f>'M.V. PROV'!H249</f>
        <v>131589</v>
      </c>
      <c r="H601" s="439">
        <f>'M.V. PROV'!I249</f>
        <v>153713</v>
      </c>
      <c r="I601" s="439">
        <f>'M.V. PROV'!J249</f>
        <v>220456</v>
      </c>
      <c r="J601" s="439">
        <f>'M.V. PROV'!K249</f>
        <v>156226</v>
      </c>
      <c r="K601" s="439">
        <f>'M.V. PROV'!L249</f>
        <v>146194</v>
      </c>
      <c r="L601" s="439">
        <f>'M.V. PROV'!M249</f>
        <v>102356</v>
      </c>
      <c r="M601" s="439">
        <f>'M.V. PROV'!N249</f>
        <v>114411</v>
      </c>
      <c r="N601" s="439">
        <f>SUM(B601:M601)</f>
        <v>1595404</v>
      </c>
    </row>
    <row r="602" spans="1:14" ht="24.95" customHeight="1" x14ac:dyDescent="0.2">
      <c r="A602" s="438" t="s">
        <v>37</v>
      </c>
      <c r="B602" s="439">
        <f>'M.V. PROV'!C250</f>
        <v>126290</v>
      </c>
      <c r="C602" s="439">
        <f>'M.V. PROV'!D250</f>
        <v>124406</v>
      </c>
      <c r="D602" s="439">
        <f>'M.V. PROV'!E250</f>
        <v>173387</v>
      </c>
      <c r="E602" s="439">
        <f>'M.V. PROV'!F250</f>
        <v>244060</v>
      </c>
      <c r="F602" s="439">
        <f>'M.V. PROV'!G250</f>
        <v>251663</v>
      </c>
      <c r="G602" s="439">
        <f>'M.V. PROV'!H250</f>
        <v>219579</v>
      </c>
      <c r="H602" s="439">
        <f>'M.V. PROV'!I250</f>
        <v>242902</v>
      </c>
      <c r="I602" s="439">
        <f>'M.V. PROV'!J250</f>
        <v>343734</v>
      </c>
      <c r="J602" s="439">
        <f>'M.V. PROV'!K250</f>
        <v>260073</v>
      </c>
      <c r="K602" s="439">
        <f>'M.V. PROV'!L250</f>
        <v>244540</v>
      </c>
      <c r="L602" s="439">
        <f>'M.V. PROV'!M250</f>
        <v>182679</v>
      </c>
      <c r="M602" s="439">
        <f>'M.V. PROV'!N250</f>
        <v>185381</v>
      </c>
      <c r="N602" s="439">
        <f>SUM(B602:M602)</f>
        <v>2598694</v>
      </c>
    </row>
    <row r="603" spans="1:14" ht="24.95" customHeight="1" x14ac:dyDescent="0.2">
      <c r="A603" s="438" t="s">
        <v>114</v>
      </c>
      <c r="B603" s="440">
        <f>'M.V. PROV'!C251</f>
        <v>0.2208</v>
      </c>
      <c r="C603" s="440">
        <f>'M.V. PROV'!D251</f>
        <v>0.24690000000000001</v>
      </c>
      <c r="D603" s="440">
        <f>'M.V. PROV'!E251</f>
        <v>0.26050000000000001</v>
      </c>
      <c r="E603" s="440">
        <f>'M.V. PROV'!F251</f>
        <v>0.37219999999999998</v>
      </c>
      <c r="F603" s="440">
        <f>'M.V. PROV'!G251</f>
        <v>0.35610000000000003</v>
      </c>
      <c r="G603" s="440">
        <f>'M.V. PROV'!H251</f>
        <v>0.32669999999999999</v>
      </c>
      <c r="H603" s="440">
        <f>'M.V. PROV'!I251</f>
        <v>0.34920000000000001</v>
      </c>
      <c r="I603" s="440">
        <f>'M.V. PROV'!J251</f>
        <v>0.49120000000000003</v>
      </c>
      <c r="J603" s="440">
        <f>'M.V. PROV'!K251</f>
        <v>0.40579999999999999</v>
      </c>
      <c r="K603" s="440">
        <f>'M.V. PROV'!L251</f>
        <v>0.34910000000000002</v>
      </c>
      <c r="L603" s="440">
        <f>'M.V. PROV'!M251</f>
        <v>0.29931300059999999</v>
      </c>
      <c r="M603" s="440">
        <f>'M.V. PROV'!N251</f>
        <v>0.30301565949999998</v>
      </c>
      <c r="N603" s="440">
        <f>D594</f>
        <v>0.33581440312663197</v>
      </c>
    </row>
    <row r="604" spans="1:14" ht="24.95" customHeight="1" x14ac:dyDescent="0.2">
      <c r="A604" s="438" t="s">
        <v>3</v>
      </c>
      <c r="B604" s="441">
        <f>'M.V. PROV'!C252</f>
        <v>1.48</v>
      </c>
      <c r="C604" s="441">
        <f>'M.V. PROV'!D252</f>
        <v>1.43</v>
      </c>
      <c r="D604" s="441">
        <f>'M.V. PROV'!E252</f>
        <v>1.62</v>
      </c>
      <c r="E604" s="441">
        <f>'M.V. PROV'!F252</f>
        <v>1.69</v>
      </c>
      <c r="F604" s="441">
        <f>'M.V. PROV'!G252</f>
        <v>1.71</v>
      </c>
      <c r="G604" s="441">
        <f>'M.V. PROV'!H252</f>
        <v>1.67</v>
      </c>
      <c r="H604" s="441">
        <f>'M.V. PROV'!I252</f>
        <v>1.58</v>
      </c>
      <c r="I604" s="441">
        <f>'M.V. PROV'!J252</f>
        <v>1.56</v>
      </c>
      <c r="J604" s="441">
        <f>'M.V. PROV'!K252</f>
        <v>1.66</v>
      </c>
      <c r="K604" s="441">
        <f>'M.V. PROV'!L252</f>
        <v>1.67</v>
      </c>
      <c r="L604" s="441">
        <f>'M.V. PROV'!M252</f>
        <v>1.7847414904842001</v>
      </c>
      <c r="M604" s="441">
        <f>'M.V. PROV'!N252</f>
        <v>1.6203074879163999</v>
      </c>
      <c r="N604" s="441">
        <f t="shared" ref="N604" si="4">N602/N601</f>
        <v>1.628862657985062</v>
      </c>
    </row>
    <row r="605" spans="1:14" ht="24.95" customHeight="1" x14ac:dyDescent="0.2">
      <c r="A605" s="307"/>
      <c r="B605" s="304"/>
      <c r="C605" s="304"/>
      <c r="D605" s="304"/>
      <c r="E605" s="304"/>
      <c r="F605" s="304"/>
      <c r="G605" s="304"/>
      <c r="H605" s="304"/>
      <c r="I605" s="304"/>
      <c r="J605" s="304"/>
      <c r="K605" s="304"/>
      <c r="L605" s="304"/>
      <c r="M605" s="304"/>
      <c r="N605" s="8"/>
    </row>
    <row r="606" spans="1:14" ht="24.95" customHeight="1" x14ac:dyDescent="0.2"/>
    <row r="607" spans="1:14" ht="24.95" customHeight="1" x14ac:dyDescent="0.2"/>
    <row r="608" spans="1:14" ht="24.95" customHeight="1" x14ac:dyDescent="0.2"/>
    <row r="609" spans="1:14" ht="24.95" customHeight="1" x14ac:dyDescent="0.2"/>
    <row r="610" spans="1:14" ht="24.95" customHeight="1" x14ac:dyDescent="0.2"/>
    <row r="611" spans="1:14" ht="24.95" customHeight="1" x14ac:dyDescent="0.2"/>
    <row r="612" spans="1:14" ht="24.95" customHeight="1" x14ac:dyDescent="0.2"/>
    <row r="613" spans="1:14" ht="24.95" customHeight="1" x14ac:dyDescent="0.2"/>
    <row r="614" spans="1:14" ht="24.95" customHeight="1" x14ac:dyDescent="0.2"/>
    <row r="615" spans="1:14" ht="24.95" customHeight="1" x14ac:dyDescent="0.2"/>
    <row r="616" spans="1:14" ht="24.95" customHeight="1" x14ac:dyDescent="0.2"/>
    <row r="617" spans="1:14" ht="24.95" customHeight="1" x14ac:dyDescent="0.2"/>
    <row r="618" spans="1:14" ht="24.95" customHeight="1" x14ac:dyDescent="0.2"/>
    <row r="619" spans="1:14" ht="24.95" customHeight="1" x14ac:dyDescent="0.2"/>
    <row r="620" spans="1:14" ht="30" customHeight="1" x14ac:dyDescent="0.4">
      <c r="A620" s="749" t="s">
        <v>9</v>
      </c>
      <c r="B620" s="749"/>
      <c r="C620" s="749"/>
      <c r="D620" s="749"/>
      <c r="E620" s="749"/>
      <c r="F620" s="749"/>
      <c r="G620" s="749"/>
      <c r="H620" s="749"/>
      <c r="I620" s="749"/>
      <c r="J620" s="749"/>
      <c r="K620" s="749"/>
      <c r="L620" s="749"/>
      <c r="M620" s="749"/>
      <c r="N620" s="749"/>
    </row>
    <row r="621" spans="1:14" ht="24.95" customHeight="1" x14ac:dyDescent="0.2"/>
    <row r="622" spans="1:14" ht="24.95" customHeight="1" x14ac:dyDescent="0.2">
      <c r="A622" s="416" t="s">
        <v>29</v>
      </c>
      <c r="B622" s="416"/>
      <c r="C622" s="417"/>
      <c r="D622" s="428">
        <f>'M.V. CyL'!H23</f>
        <v>872405</v>
      </c>
      <c r="E622" s="298"/>
    </row>
    <row r="623" spans="1:14" ht="24.95" customHeight="1" x14ac:dyDescent="0.2">
      <c r="A623" s="418" t="s">
        <v>30</v>
      </c>
      <c r="B623" s="418"/>
      <c r="C623" s="419"/>
      <c r="D623" s="430">
        <f>'M.V. CyL'!H24</f>
        <v>144239</v>
      </c>
      <c r="E623" s="298"/>
    </row>
    <row r="624" spans="1:14" ht="24.95" customHeight="1" x14ac:dyDescent="0.25">
      <c r="A624" s="420" t="s">
        <v>0</v>
      </c>
      <c r="B624" s="420"/>
      <c r="C624" s="421"/>
      <c r="D624" s="429">
        <f>SUM(D622:D623)</f>
        <v>1016644</v>
      </c>
      <c r="E624" s="299"/>
    </row>
    <row r="625" spans="1:14" ht="24.95" customHeight="1" x14ac:dyDescent="0.2">
      <c r="A625" s="418" t="s">
        <v>33</v>
      </c>
      <c r="B625" s="418"/>
      <c r="C625" s="419"/>
      <c r="D625" s="428">
        <f>'M.V. CyL'!H26</f>
        <v>1396070</v>
      </c>
      <c r="E625" s="298"/>
    </row>
    <row r="626" spans="1:14" ht="24.95" customHeight="1" x14ac:dyDescent="0.2">
      <c r="A626" s="418" t="s">
        <v>34</v>
      </c>
      <c r="B626" s="418"/>
      <c r="C626" s="419"/>
      <c r="D626" s="430">
        <f>'M.V. CyL'!H27</f>
        <v>228952</v>
      </c>
      <c r="E626" s="298"/>
    </row>
    <row r="627" spans="1:14" ht="24.95" customHeight="1" x14ac:dyDescent="0.25">
      <c r="A627" s="420" t="s">
        <v>1</v>
      </c>
      <c r="B627" s="420"/>
      <c r="C627" s="421"/>
      <c r="D627" s="442">
        <f>SUM(D625:D626)</f>
        <v>1625022</v>
      </c>
      <c r="E627" s="299"/>
    </row>
    <row r="628" spans="1:14" ht="24.95" customHeight="1" x14ac:dyDescent="0.25">
      <c r="A628" s="420" t="s">
        <v>2</v>
      </c>
      <c r="B628" s="420"/>
      <c r="C628" s="421"/>
      <c r="D628" s="436">
        <f>'M.V. CyL'!H28</f>
        <v>0.25800642892004721</v>
      </c>
      <c r="E628" s="300"/>
    </row>
    <row r="629" spans="1:14" ht="24.95" customHeight="1" x14ac:dyDescent="0.25">
      <c r="A629" s="423" t="s">
        <v>3</v>
      </c>
      <c r="B629" s="423"/>
      <c r="C629" s="424"/>
      <c r="D629" s="431">
        <f>D627/D624</f>
        <v>1.5984179319407776</v>
      </c>
      <c r="E629" s="301"/>
    </row>
    <row r="630" spans="1:14" ht="24.95" customHeight="1" x14ac:dyDescent="0.2">
      <c r="A630" s="416" t="s">
        <v>55</v>
      </c>
      <c r="B630" s="416"/>
      <c r="C630" s="417"/>
      <c r="D630" s="432">
        <f>D625/D622</f>
        <v>1.6002544689679679</v>
      </c>
      <c r="E630" s="6"/>
    </row>
    <row r="631" spans="1:14" ht="24.95" customHeight="1" x14ac:dyDescent="0.2">
      <c r="A631" s="426" t="s">
        <v>56</v>
      </c>
      <c r="B631" s="426"/>
      <c r="C631" s="427"/>
      <c r="D631" s="433">
        <f>D626/D623</f>
        <v>1.5873099508454718</v>
      </c>
      <c r="E631" s="6"/>
    </row>
    <row r="632" spans="1:14" ht="24.95" customHeight="1" x14ac:dyDescent="0.25">
      <c r="A632" s="306"/>
      <c r="B632" s="306"/>
      <c r="C632" s="7"/>
      <c r="D632" s="6"/>
      <c r="E632" s="6"/>
    </row>
    <row r="633" spans="1:14" ht="24.95" customHeight="1" x14ac:dyDescent="0.2"/>
    <row r="634" spans="1:14" ht="24.95" customHeight="1" x14ac:dyDescent="0.2">
      <c r="B634" s="437" t="s">
        <v>41</v>
      </c>
      <c r="C634" s="437" t="s">
        <v>42</v>
      </c>
      <c r="D634" s="437" t="s">
        <v>43</v>
      </c>
      <c r="E634" s="437" t="s">
        <v>44</v>
      </c>
      <c r="F634" s="437" t="s">
        <v>45</v>
      </c>
      <c r="G634" s="437" t="s">
        <v>46</v>
      </c>
      <c r="H634" s="437" t="s">
        <v>47</v>
      </c>
      <c r="I634" s="437" t="s">
        <v>57</v>
      </c>
      <c r="J634" s="437" t="s">
        <v>49</v>
      </c>
      <c r="K634" s="437" t="s">
        <v>50</v>
      </c>
      <c r="L634" s="437" t="s">
        <v>51</v>
      </c>
      <c r="M634" s="437" t="s">
        <v>52</v>
      </c>
      <c r="N634" s="437" t="s">
        <v>13</v>
      </c>
    </row>
    <row r="635" spans="1:14" ht="24.95" customHeight="1" x14ac:dyDescent="0.2">
      <c r="A635" s="438" t="s">
        <v>4</v>
      </c>
      <c r="B635" s="439">
        <f>'M.V. PROV'!C303</f>
        <v>62754</v>
      </c>
      <c r="C635" s="439">
        <f>'M.V. PROV'!D303</f>
        <v>62207</v>
      </c>
      <c r="D635" s="439">
        <f>'M.V. PROV'!E303</f>
        <v>72159</v>
      </c>
      <c r="E635" s="439">
        <f>'M.V. PROV'!F303</f>
        <v>87614</v>
      </c>
      <c r="F635" s="439">
        <f>'M.V. PROV'!G303</f>
        <v>89173</v>
      </c>
      <c r="G635" s="439">
        <f>'M.V. PROV'!H303</f>
        <v>87958</v>
      </c>
      <c r="H635" s="439">
        <f>'M.V. PROV'!I303</f>
        <v>93041</v>
      </c>
      <c r="I635" s="439">
        <f>'M.V. PROV'!J303</f>
        <v>114995</v>
      </c>
      <c r="J635" s="439">
        <f>'M.V. PROV'!K303</f>
        <v>91426</v>
      </c>
      <c r="K635" s="439">
        <f>'M.V. PROV'!L303</f>
        <v>85906</v>
      </c>
      <c r="L635" s="439">
        <f>'M.V. PROV'!M303</f>
        <v>88085</v>
      </c>
      <c r="M635" s="439">
        <f>'M.V. PROV'!N303</f>
        <v>81326</v>
      </c>
      <c r="N635" s="439">
        <f>SUM(B635:M635)</f>
        <v>1016644</v>
      </c>
    </row>
    <row r="636" spans="1:14" ht="24.95" customHeight="1" x14ac:dyDescent="0.2">
      <c r="A636" s="438" t="s">
        <v>37</v>
      </c>
      <c r="B636" s="439">
        <f>'M.V. PROV'!C304</f>
        <v>91401</v>
      </c>
      <c r="C636" s="439">
        <f>'M.V. PROV'!D304</f>
        <v>89990</v>
      </c>
      <c r="D636" s="439">
        <f>'M.V. PROV'!E304</f>
        <v>105209</v>
      </c>
      <c r="E636" s="439">
        <f>'M.V. PROV'!F304</f>
        <v>143548</v>
      </c>
      <c r="F636" s="439">
        <f>'M.V. PROV'!G304</f>
        <v>147890</v>
      </c>
      <c r="G636" s="439">
        <f>'M.V. PROV'!H304</f>
        <v>146892</v>
      </c>
      <c r="H636" s="439">
        <f>'M.V. PROV'!I304</f>
        <v>156416</v>
      </c>
      <c r="I636" s="439">
        <f>'M.V. PROV'!J304</f>
        <v>208404</v>
      </c>
      <c r="J636" s="439">
        <f>'M.V. PROV'!K304</f>
        <v>144515</v>
      </c>
      <c r="K636" s="439">
        <f>'M.V. PROV'!L304</f>
        <v>130673</v>
      </c>
      <c r="L636" s="439">
        <f>'M.V. PROV'!M304</f>
        <v>132145</v>
      </c>
      <c r="M636" s="439">
        <f>'M.V. PROV'!N304</f>
        <v>127939</v>
      </c>
      <c r="N636" s="439">
        <f>SUM(B636:M636)</f>
        <v>1625022</v>
      </c>
    </row>
    <row r="637" spans="1:14" ht="24.95" customHeight="1" x14ac:dyDescent="0.2">
      <c r="A637" s="438" t="s">
        <v>114</v>
      </c>
      <c r="B637" s="440">
        <f>'M.V. PROV'!C305</f>
        <v>0.18110000000000001</v>
      </c>
      <c r="C637" s="440">
        <f>'M.V. PROV'!D305</f>
        <v>0.18290000000000001</v>
      </c>
      <c r="D637" s="440">
        <f>'M.V. PROV'!E305</f>
        <v>0.20319999999999999</v>
      </c>
      <c r="E637" s="440">
        <f>'M.V. PROV'!F305</f>
        <v>0.28599999999999998</v>
      </c>
      <c r="F637" s="440">
        <f>'M.V. PROV'!G305</f>
        <v>0.2712</v>
      </c>
      <c r="G637" s="440">
        <f>'M.V. PROV'!H305</f>
        <v>0.2727</v>
      </c>
      <c r="H637" s="440">
        <f>'M.V. PROV'!I305</f>
        <v>0.28610000000000002</v>
      </c>
      <c r="I637" s="440">
        <f>'M.V. PROV'!J305</f>
        <v>0.3765</v>
      </c>
      <c r="J637" s="440">
        <f>'M.V. PROV'!K305</f>
        <v>0.27800000000000002</v>
      </c>
      <c r="K637" s="440">
        <f>'M.V. PROV'!L305</f>
        <v>0.23949999999999999</v>
      </c>
      <c r="L637" s="440">
        <f>'M.V. PROV'!M305</f>
        <v>0.2596877078</v>
      </c>
      <c r="M637" s="440">
        <f>'M.V. PROV'!N305</f>
        <v>0.2445523185</v>
      </c>
      <c r="N637" s="440">
        <f>D628</f>
        <v>0.25800642892004721</v>
      </c>
    </row>
    <row r="638" spans="1:14" ht="24.95" customHeight="1" x14ac:dyDescent="0.2">
      <c r="A638" s="438" t="s">
        <v>3</v>
      </c>
      <c r="B638" s="441">
        <f>'M.V. PROV'!C306</f>
        <v>1.46</v>
      </c>
      <c r="C638" s="441">
        <f>'M.V. PROV'!D306</f>
        <v>1.45</v>
      </c>
      <c r="D638" s="441">
        <f>'M.V. PROV'!E306</f>
        <v>1.46</v>
      </c>
      <c r="E638" s="441">
        <f>'M.V. PROV'!F306</f>
        <v>1.64</v>
      </c>
      <c r="F638" s="441">
        <f>'M.V. PROV'!G306</f>
        <v>1.66</v>
      </c>
      <c r="G638" s="441">
        <f>'M.V. PROV'!H306</f>
        <v>1.67</v>
      </c>
      <c r="H638" s="441">
        <f>'M.V. PROV'!I306</f>
        <v>1.68</v>
      </c>
      <c r="I638" s="441">
        <f>'M.V. PROV'!J306</f>
        <v>1.81</v>
      </c>
      <c r="J638" s="441">
        <f>'M.V. PROV'!K306</f>
        <v>1.58</v>
      </c>
      <c r="K638" s="441">
        <f>'M.V. PROV'!L306</f>
        <v>1.52</v>
      </c>
      <c r="L638" s="441">
        <f>'M.V. PROV'!M306</f>
        <v>1.5001986717375</v>
      </c>
      <c r="M638" s="441">
        <f>'M.V. PROV'!N306</f>
        <v>1.5731623343087999</v>
      </c>
      <c r="N638" s="441">
        <f t="shared" ref="N638" si="5">N636/N635</f>
        <v>1.5984179319407776</v>
      </c>
    </row>
    <row r="639" spans="1:14" ht="24.95" customHeight="1" x14ac:dyDescent="0.2">
      <c r="A639" s="307"/>
      <c r="B639" s="304"/>
      <c r="C639" s="304"/>
      <c r="D639" s="304"/>
      <c r="E639" s="304"/>
      <c r="F639" s="304"/>
      <c r="G639" s="304"/>
      <c r="H639" s="304"/>
      <c r="I639" s="304"/>
      <c r="J639" s="304"/>
      <c r="K639" s="304"/>
      <c r="L639" s="304"/>
      <c r="M639" s="304"/>
      <c r="N639" s="8"/>
    </row>
    <row r="640" spans="1:14" ht="24.95" customHeight="1" x14ac:dyDescent="0.2"/>
    <row r="641" spans="1:14" ht="24.95" customHeight="1" x14ac:dyDescent="0.2"/>
    <row r="642" spans="1:14" ht="24.95" customHeight="1" x14ac:dyDescent="0.2"/>
    <row r="643" spans="1:14" ht="24.95" customHeight="1" x14ac:dyDescent="0.2"/>
    <row r="644" spans="1:14" ht="24.95" customHeight="1" x14ac:dyDescent="0.2"/>
    <row r="645" spans="1:14" ht="24.95" customHeight="1" x14ac:dyDescent="0.2"/>
    <row r="646" spans="1:14" ht="24.95" customHeight="1" x14ac:dyDescent="0.2"/>
    <row r="647" spans="1:14" ht="24.95" customHeight="1" x14ac:dyDescent="0.2"/>
    <row r="648" spans="1:14" ht="24.95" customHeight="1" x14ac:dyDescent="0.2"/>
    <row r="649" spans="1:14" ht="24.95" customHeight="1" x14ac:dyDescent="0.2"/>
    <row r="650" spans="1:14" ht="24.95" customHeight="1" x14ac:dyDescent="0.2"/>
    <row r="651" spans="1:14" ht="24.95" customHeight="1" x14ac:dyDescent="0.2"/>
    <row r="652" spans="1:14" ht="24.95" customHeight="1" x14ac:dyDescent="0.2"/>
    <row r="653" spans="1:14" ht="24.95" customHeight="1" x14ac:dyDescent="0.2">
      <c r="N653" s="8"/>
    </row>
    <row r="654" spans="1:14" ht="24.95" customHeight="1" x14ac:dyDescent="0.2">
      <c r="N654" s="8"/>
    </row>
    <row r="655" spans="1:14" ht="24.95" customHeight="1" x14ac:dyDescent="0.2">
      <c r="N655" s="4"/>
    </row>
    <row r="656" spans="1:14" ht="30" customHeight="1" x14ac:dyDescent="0.4">
      <c r="A656" s="749" t="s">
        <v>10</v>
      </c>
      <c r="B656" s="749"/>
      <c r="C656" s="749"/>
      <c r="D656" s="749"/>
      <c r="E656" s="749"/>
      <c r="F656" s="749"/>
      <c r="G656" s="749"/>
      <c r="H656" s="749"/>
      <c r="I656" s="749"/>
      <c r="J656" s="749"/>
      <c r="K656" s="749"/>
      <c r="L656" s="749"/>
      <c r="M656" s="749"/>
      <c r="N656" s="749"/>
    </row>
    <row r="657" spans="1:14" ht="24.95" customHeight="1" x14ac:dyDescent="0.2"/>
    <row r="658" spans="1:14" ht="24.95" customHeight="1" x14ac:dyDescent="0.2">
      <c r="A658" s="416" t="s">
        <v>29</v>
      </c>
      <c r="B658" s="416"/>
      <c r="C658" s="417"/>
      <c r="D658" s="428">
        <f>'M.V. CyL'!I23</f>
        <v>438552</v>
      </c>
    </row>
    <row r="659" spans="1:14" ht="24.95" customHeight="1" x14ac:dyDescent="0.2">
      <c r="A659" s="418" t="s">
        <v>30</v>
      </c>
      <c r="B659" s="418"/>
      <c r="C659" s="419"/>
      <c r="D659" s="430">
        <f>'M.V. CyL'!I24</f>
        <v>44516</v>
      </c>
    </row>
    <row r="660" spans="1:14" ht="24.95" customHeight="1" x14ac:dyDescent="0.2">
      <c r="A660" s="420" t="s">
        <v>0</v>
      </c>
      <c r="B660" s="420"/>
      <c r="C660" s="421"/>
      <c r="D660" s="429">
        <f>SUM(D658:D659)</f>
        <v>483068</v>
      </c>
    </row>
    <row r="661" spans="1:14" ht="24.95" customHeight="1" x14ac:dyDescent="0.2">
      <c r="A661" s="418" t="s">
        <v>33</v>
      </c>
      <c r="B661" s="418"/>
      <c r="C661" s="419"/>
      <c r="D661" s="428">
        <f>'M.V. CyL'!I26</f>
        <v>813356</v>
      </c>
    </row>
    <row r="662" spans="1:14" ht="24.95" customHeight="1" x14ac:dyDescent="0.2">
      <c r="A662" s="418" t="s">
        <v>34</v>
      </c>
      <c r="B662" s="418"/>
      <c r="C662" s="419"/>
      <c r="D662" s="430">
        <f>'M.V. CyL'!I27</f>
        <v>72065</v>
      </c>
    </row>
    <row r="663" spans="1:14" ht="24.95" customHeight="1" x14ac:dyDescent="0.2">
      <c r="A663" s="420" t="s">
        <v>1</v>
      </c>
      <c r="B663" s="420"/>
      <c r="C663" s="421"/>
      <c r="D663" s="442">
        <f>SUM(D661:D662)</f>
        <v>885421</v>
      </c>
    </row>
    <row r="664" spans="1:14" ht="24.95" customHeight="1" x14ac:dyDescent="0.2">
      <c r="A664" s="420" t="s">
        <v>2</v>
      </c>
      <c r="B664" s="420"/>
      <c r="C664" s="421"/>
      <c r="D664" s="436">
        <f>'M.V. CyL'!I28</f>
        <v>0.1917297473915098</v>
      </c>
    </row>
    <row r="665" spans="1:14" ht="24.95" customHeight="1" x14ac:dyDescent="0.2">
      <c r="A665" s="423" t="s">
        <v>3</v>
      </c>
      <c r="B665" s="423"/>
      <c r="C665" s="424"/>
      <c r="D665" s="431">
        <f>D663/D660</f>
        <v>1.8329117225732194</v>
      </c>
    </row>
    <row r="666" spans="1:14" ht="24.95" customHeight="1" x14ac:dyDescent="0.2">
      <c r="A666" s="416" t="s">
        <v>55</v>
      </c>
      <c r="B666" s="416"/>
      <c r="C666" s="417"/>
      <c r="D666" s="432">
        <f>D661/D658</f>
        <v>1.8546398146627994</v>
      </c>
    </row>
    <row r="667" spans="1:14" ht="24.95" customHeight="1" x14ac:dyDescent="0.2">
      <c r="A667" s="426" t="s">
        <v>56</v>
      </c>
      <c r="B667" s="426"/>
      <c r="C667" s="427"/>
      <c r="D667" s="433">
        <f>D662/D659</f>
        <v>1.6188561416120046</v>
      </c>
    </row>
    <row r="668" spans="1:14" ht="24.95" customHeight="1" x14ac:dyDescent="0.25">
      <c r="A668" s="306"/>
      <c r="B668" s="306"/>
      <c r="C668" s="7"/>
      <c r="D668" s="6"/>
    </row>
    <row r="669" spans="1:14" ht="24.95" customHeight="1" x14ac:dyDescent="0.2"/>
    <row r="670" spans="1:14" ht="24.95" customHeight="1" x14ac:dyDescent="0.2">
      <c r="B670" s="437" t="s">
        <v>41</v>
      </c>
      <c r="C670" s="437" t="s">
        <v>42</v>
      </c>
      <c r="D670" s="437" t="s">
        <v>43</v>
      </c>
      <c r="E670" s="437" t="s">
        <v>44</v>
      </c>
      <c r="F670" s="437" t="s">
        <v>45</v>
      </c>
      <c r="G670" s="437" t="s">
        <v>46</v>
      </c>
      <c r="H670" s="437" t="s">
        <v>47</v>
      </c>
      <c r="I670" s="437" t="s">
        <v>57</v>
      </c>
      <c r="J670" s="437" t="s">
        <v>49</v>
      </c>
      <c r="K670" s="437" t="s">
        <v>50</v>
      </c>
      <c r="L670" s="437" t="s">
        <v>51</v>
      </c>
      <c r="M670" s="437" t="s">
        <v>52</v>
      </c>
      <c r="N670" s="437" t="s">
        <v>13</v>
      </c>
    </row>
    <row r="671" spans="1:14" ht="24.95" customHeight="1" x14ac:dyDescent="0.2">
      <c r="A671" s="438" t="s">
        <v>4</v>
      </c>
      <c r="B671" s="439">
        <f>'M.V. PROV'!C357</f>
        <v>18118</v>
      </c>
      <c r="C671" s="439">
        <f>'M.V. PROV'!D357</f>
        <v>25138</v>
      </c>
      <c r="D671" s="439">
        <f>'M.V. PROV'!E357</f>
        <v>27244</v>
      </c>
      <c r="E671" s="439">
        <f>'M.V. PROV'!F357</f>
        <v>45913</v>
      </c>
      <c r="F671" s="439">
        <f>'M.V. PROV'!G357</f>
        <v>44135</v>
      </c>
      <c r="G671" s="439">
        <f>'M.V. PROV'!H357</f>
        <v>45151</v>
      </c>
      <c r="H671" s="439">
        <f>'M.V. PROV'!I357</f>
        <v>49429</v>
      </c>
      <c r="I671" s="439">
        <f>'M.V. PROV'!J357</f>
        <v>71655</v>
      </c>
      <c r="J671" s="439">
        <f>'M.V. PROV'!K357</f>
        <v>39858</v>
      </c>
      <c r="K671" s="439">
        <f>'M.V. PROV'!L357</f>
        <v>52045</v>
      </c>
      <c r="L671" s="439">
        <f>'M.V. PROV'!M357</f>
        <v>33833</v>
      </c>
      <c r="M671" s="439">
        <f>'M.V. PROV'!N357</f>
        <v>30549</v>
      </c>
      <c r="N671" s="439">
        <f>SUM(B671:M671)</f>
        <v>483068</v>
      </c>
    </row>
    <row r="672" spans="1:14" ht="24.95" customHeight="1" x14ac:dyDescent="0.2">
      <c r="A672" s="438" t="s">
        <v>37</v>
      </c>
      <c r="B672" s="439">
        <f>'M.V. PROV'!C358</f>
        <v>30835</v>
      </c>
      <c r="C672" s="439">
        <f>'M.V. PROV'!D358</f>
        <v>41520</v>
      </c>
      <c r="D672" s="439">
        <f>'M.V. PROV'!E358</f>
        <v>48077</v>
      </c>
      <c r="E672" s="439">
        <f>'M.V. PROV'!F358</f>
        <v>82588</v>
      </c>
      <c r="F672" s="439">
        <f>'M.V. PROV'!G358</f>
        <v>86384</v>
      </c>
      <c r="G672" s="439">
        <f>'M.V. PROV'!H358</f>
        <v>77066</v>
      </c>
      <c r="H672" s="439">
        <f>'M.V. PROV'!I358</f>
        <v>98847</v>
      </c>
      <c r="I672" s="439">
        <f>'M.V. PROV'!J358</f>
        <v>157313</v>
      </c>
      <c r="J672" s="439">
        <f>'M.V. PROV'!K358</f>
        <v>68577</v>
      </c>
      <c r="K672" s="439">
        <f>'M.V. PROV'!L358</f>
        <v>79107</v>
      </c>
      <c r="L672" s="439">
        <f>'M.V. PROV'!M358</f>
        <v>61560</v>
      </c>
      <c r="M672" s="439">
        <f>'M.V. PROV'!N358</f>
        <v>53547</v>
      </c>
      <c r="N672" s="439">
        <f>SUM(B672:M672)</f>
        <v>885421</v>
      </c>
    </row>
    <row r="673" spans="1:14" ht="24.95" customHeight="1" x14ac:dyDescent="0.2">
      <c r="A673" s="438" t="s">
        <v>114</v>
      </c>
      <c r="B673" s="440">
        <f>'M.V. PROV'!C359</f>
        <v>0.1148</v>
      </c>
      <c r="C673" s="440">
        <f>'M.V. PROV'!D359</f>
        <v>0.15859999999999999</v>
      </c>
      <c r="D673" s="440">
        <f>'M.V. PROV'!E359</f>
        <v>0.1623</v>
      </c>
      <c r="E673" s="440">
        <f>'M.V. PROV'!F359</f>
        <v>0.2321</v>
      </c>
      <c r="F673" s="440">
        <f>'M.V. PROV'!G359</f>
        <v>0.18579999999999999</v>
      </c>
      <c r="G673" s="440">
        <f>'M.V. PROV'!H359</f>
        <v>0.17199999999999999</v>
      </c>
      <c r="H673" s="440">
        <f>'M.V. PROV'!I359</f>
        <v>0.21479999999999999</v>
      </c>
      <c r="I673" s="440">
        <f>'M.V. PROV'!J359</f>
        <v>0.33260000000000001</v>
      </c>
      <c r="J673" s="440">
        <f>'M.V. PROV'!K359</f>
        <v>0.15909999999999999</v>
      </c>
      <c r="K673" s="440">
        <f>'M.V. PROV'!L359</f>
        <v>0.1736</v>
      </c>
      <c r="L673" s="440">
        <f>'M.V. PROV'!M359</f>
        <v>0.14935731269999999</v>
      </c>
      <c r="M673" s="440">
        <f>'M.V. PROV'!N359</f>
        <v>0.1864818989</v>
      </c>
      <c r="N673" s="440">
        <f>D664</f>
        <v>0.1917297473915098</v>
      </c>
    </row>
    <row r="674" spans="1:14" ht="24.95" customHeight="1" x14ac:dyDescent="0.2">
      <c r="A674" s="438" t="s">
        <v>3</v>
      </c>
      <c r="B674" s="441">
        <f>'M.V. PROV'!C360</f>
        <v>1.7</v>
      </c>
      <c r="C674" s="441">
        <f>'M.V. PROV'!D360</f>
        <v>1.65</v>
      </c>
      <c r="D674" s="441">
        <f>'M.V. PROV'!E360</f>
        <v>1.76</v>
      </c>
      <c r="E674" s="441">
        <f>'M.V. PROV'!F360</f>
        <v>1.8</v>
      </c>
      <c r="F674" s="441">
        <f>'M.V. PROV'!G360</f>
        <v>1.96</v>
      </c>
      <c r="G674" s="441">
        <f>'M.V. PROV'!H360</f>
        <v>1.71</v>
      </c>
      <c r="H674" s="441">
        <f>'M.V. PROV'!I360</f>
        <v>2</v>
      </c>
      <c r="I674" s="441">
        <f>'M.V. PROV'!J360</f>
        <v>2.2000000000000002</v>
      </c>
      <c r="J674" s="441">
        <f>'M.V. PROV'!K360</f>
        <v>1.72</v>
      </c>
      <c r="K674" s="441">
        <f>'M.V. PROV'!L360</f>
        <v>1.52</v>
      </c>
      <c r="L674" s="441">
        <f>'M.V. PROV'!M360</f>
        <v>1.8195253155202999</v>
      </c>
      <c r="M674" s="441">
        <f>'M.V. PROV'!N360</f>
        <v>1.7528233330059999</v>
      </c>
      <c r="N674" s="441">
        <f t="shared" ref="N674" si="6">N672/N671</f>
        <v>1.8329117225732194</v>
      </c>
    </row>
    <row r="675" spans="1:14" ht="24.95" customHeight="1" x14ac:dyDescent="0.2">
      <c r="A675" s="307"/>
      <c r="B675" s="304"/>
      <c r="C675" s="304"/>
      <c r="D675" s="304"/>
      <c r="E675" s="304"/>
      <c r="F675" s="304"/>
      <c r="G675" s="304"/>
      <c r="H675" s="304"/>
      <c r="I675" s="304"/>
      <c r="J675" s="304"/>
      <c r="K675" s="304"/>
      <c r="L675" s="304"/>
      <c r="M675" s="304"/>
      <c r="N675" s="8"/>
    </row>
    <row r="676" spans="1:14" ht="24.95" customHeight="1" x14ac:dyDescent="0.2"/>
    <row r="677" spans="1:14" ht="24.95" customHeight="1" x14ac:dyDescent="0.2"/>
    <row r="678" spans="1:14" ht="24.95" customHeight="1" x14ac:dyDescent="0.2"/>
    <row r="679" spans="1:14" ht="24.95" customHeight="1" x14ac:dyDescent="0.2"/>
    <row r="680" spans="1:14" ht="24.95" customHeight="1" x14ac:dyDescent="0.2"/>
    <row r="681" spans="1:14" ht="24.95" customHeight="1" x14ac:dyDescent="0.2"/>
    <row r="682" spans="1:14" ht="24.95" customHeight="1" x14ac:dyDescent="0.2"/>
    <row r="683" spans="1:14" ht="24.95" customHeight="1" x14ac:dyDescent="0.2"/>
    <row r="684" spans="1:14" ht="24.95" customHeight="1" x14ac:dyDescent="0.2"/>
    <row r="685" spans="1:14" ht="24.95" customHeight="1" x14ac:dyDescent="0.2"/>
    <row r="686" spans="1:14" ht="24.95" customHeight="1" x14ac:dyDescent="0.2"/>
    <row r="687" spans="1:14" ht="24.95" customHeight="1" x14ac:dyDescent="0.2"/>
    <row r="688" spans="1:14" ht="24.95" customHeight="1" x14ac:dyDescent="0.2"/>
    <row r="689" spans="1:14" ht="24.95" customHeight="1" x14ac:dyDescent="0.2"/>
    <row r="690" spans="1:14" ht="30" customHeight="1" x14ac:dyDescent="0.4">
      <c r="A690" s="749" t="s">
        <v>11</v>
      </c>
      <c r="B690" s="749"/>
      <c r="C690" s="749"/>
      <c r="D690" s="749"/>
      <c r="E690" s="749"/>
      <c r="F690" s="749"/>
      <c r="G690" s="749"/>
      <c r="H690" s="749"/>
      <c r="I690" s="749"/>
      <c r="J690" s="749"/>
      <c r="K690" s="749"/>
      <c r="L690" s="749"/>
      <c r="M690" s="749"/>
      <c r="N690" s="749"/>
    </row>
    <row r="691" spans="1:14" ht="24.95" customHeight="1" x14ac:dyDescent="0.2"/>
    <row r="692" spans="1:14" ht="24.95" customHeight="1" x14ac:dyDescent="0.2">
      <c r="A692" s="416" t="s">
        <v>29</v>
      </c>
      <c r="B692" s="416"/>
      <c r="C692" s="417"/>
      <c r="D692" s="428">
        <f>'M.V. CyL'!J23</f>
        <v>796605</v>
      </c>
    </row>
    <row r="693" spans="1:14" ht="24.95" customHeight="1" x14ac:dyDescent="0.2">
      <c r="A693" s="418" t="s">
        <v>30</v>
      </c>
      <c r="B693" s="418"/>
      <c r="C693" s="419"/>
      <c r="D693" s="430">
        <f>'M.V. CyL'!J24</f>
        <v>240404</v>
      </c>
    </row>
    <row r="694" spans="1:14" ht="24.95" customHeight="1" x14ac:dyDescent="0.2">
      <c r="A694" s="420" t="s">
        <v>0</v>
      </c>
      <c r="B694" s="420"/>
      <c r="C694" s="421"/>
      <c r="D694" s="429">
        <f>SUM(D692:D693)</f>
        <v>1037009</v>
      </c>
    </row>
    <row r="695" spans="1:14" ht="24.95" customHeight="1" x14ac:dyDescent="0.2">
      <c r="A695" s="418" t="s">
        <v>33</v>
      </c>
      <c r="B695" s="418"/>
      <c r="C695" s="419"/>
      <c r="D695" s="428">
        <f>'M.V. CyL'!J26</f>
        <v>1352326</v>
      </c>
    </row>
    <row r="696" spans="1:14" ht="24.95" customHeight="1" x14ac:dyDescent="0.2">
      <c r="A696" s="418" t="s">
        <v>34</v>
      </c>
      <c r="B696" s="418"/>
      <c r="C696" s="419"/>
      <c r="D696" s="430">
        <f>'M.V. CyL'!J27</f>
        <v>412738</v>
      </c>
    </row>
    <row r="697" spans="1:14" ht="24.95" customHeight="1" x14ac:dyDescent="0.2">
      <c r="A697" s="420" t="s">
        <v>1</v>
      </c>
      <c r="B697" s="420"/>
      <c r="C697" s="421"/>
      <c r="D697" s="442">
        <f>SUM(D695:D696)</f>
        <v>1765064</v>
      </c>
    </row>
    <row r="698" spans="1:14" ht="24.95" customHeight="1" x14ac:dyDescent="0.2">
      <c r="A698" s="420" t="s">
        <v>2</v>
      </c>
      <c r="B698" s="420"/>
      <c r="C698" s="421"/>
      <c r="D698" s="436">
        <f>'M.V. CyL'!J28</f>
        <v>0.33738894954620574</v>
      </c>
    </row>
    <row r="699" spans="1:14" ht="24.95" customHeight="1" x14ac:dyDescent="0.2">
      <c r="A699" s="423" t="s">
        <v>3</v>
      </c>
      <c r="B699" s="423"/>
      <c r="C699" s="424"/>
      <c r="D699" s="431">
        <f>D697/D694</f>
        <v>1.7020720167327381</v>
      </c>
    </row>
    <row r="700" spans="1:14" ht="24.95" customHeight="1" x14ac:dyDescent="0.2">
      <c r="A700" s="416" t="s">
        <v>55</v>
      </c>
      <c r="B700" s="416"/>
      <c r="C700" s="417"/>
      <c r="D700" s="432">
        <f>D695/D692</f>
        <v>1.6976117398208648</v>
      </c>
    </row>
    <row r="701" spans="1:14" ht="24.95" customHeight="1" x14ac:dyDescent="0.2">
      <c r="A701" s="426" t="s">
        <v>56</v>
      </c>
      <c r="B701" s="426"/>
      <c r="C701" s="427"/>
      <c r="D701" s="433">
        <f>D696/D693</f>
        <v>1.716851633084308</v>
      </c>
    </row>
    <row r="702" spans="1:14" ht="24.95" customHeight="1" x14ac:dyDescent="0.25">
      <c r="A702" s="306"/>
      <c r="B702" s="306"/>
      <c r="C702" s="7"/>
      <c r="D702" s="6"/>
    </row>
    <row r="703" spans="1:14" ht="24.95" customHeight="1" x14ac:dyDescent="0.2"/>
    <row r="704" spans="1:14" ht="24.95" customHeight="1" x14ac:dyDescent="0.2">
      <c r="B704" s="437" t="s">
        <v>41</v>
      </c>
      <c r="C704" s="437" t="s">
        <v>42</v>
      </c>
      <c r="D704" s="437" t="s">
        <v>43</v>
      </c>
      <c r="E704" s="437" t="s">
        <v>44</v>
      </c>
      <c r="F704" s="437" t="s">
        <v>45</v>
      </c>
      <c r="G704" s="437" t="s">
        <v>46</v>
      </c>
      <c r="H704" s="437" t="s">
        <v>47</v>
      </c>
      <c r="I704" s="437" t="s">
        <v>57</v>
      </c>
      <c r="J704" s="437" t="s">
        <v>49</v>
      </c>
      <c r="K704" s="437" t="s">
        <v>50</v>
      </c>
      <c r="L704" s="437" t="s">
        <v>51</v>
      </c>
      <c r="M704" s="437" t="s">
        <v>52</v>
      </c>
      <c r="N704" s="437" t="s">
        <v>13</v>
      </c>
    </row>
    <row r="705" spans="1:14" ht="24.95" customHeight="1" x14ac:dyDescent="0.2">
      <c r="A705" s="438" t="s">
        <v>4</v>
      </c>
      <c r="B705" s="439">
        <f>'M.V. PROV'!C414</f>
        <v>62346</v>
      </c>
      <c r="C705" s="439">
        <f>'M.V. PROV'!D414</f>
        <v>71369</v>
      </c>
      <c r="D705" s="439">
        <f>'M.V. PROV'!E414</f>
        <v>71540</v>
      </c>
      <c r="E705" s="439">
        <f>'M.V. PROV'!F414</f>
        <v>86572</v>
      </c>
      <c r="F705" s="439">
        <f>'M.V. PROV'!G414</f>
        <v>103428</v>
      </c>
      <c r="G705" s="439">
        <f>'M.V. PROV'!H414</f>
        <v>99502</v>
      </c>
      <c r="H705" s="439">
        <f>'M.V. PROV'!I414</f>
        <v>89942</v>
      </c>
      <c r="I705" s="439">
        <f>'M.V. PROV'!J414</f>
        <v>106583</v>
      </c>
      <c r="J705" s="439">
        <f>'M.V. PROV'!K414</f>
        <v>90209</v>
      </c>
      <c r="K705" s="439">
        <f>'M.V. PROV'!L414</f>
        <v>97731</v>
      </c>
      <c r="L705" s="439">
        <f>'M.V. PROV'!M414</f>
        <v>84925</v>
      </c>
      <c r="M705" s="439">
        <f>'M.V. PROV'!N414</f>
        <v>72862</v>
      </c>
      <c r="N705" s="439">
        <f>SUM(B705:M705)</f>
        <v>1037009</v>
      </c>
    </row>
    <row r="706" spans="1:14" ht="24.95" customHeight="1" x14ac:dyDescent="0.2">
      <c r="A706" s="438" t="s">
        <v>37</v>
      </c>
      <c r="B706" s="439">
        <f>'M.V. PROV'!C415</f>
        <v>102653</v>
      </c>
      <c r="C706" s="439">
        <f>'M.V. PROV'!D415</f>
        <v>116540</v>
      </c>
      <c r="D706" s="439">
        <f>'M.V. PROV'!E415</f>
        <v>121500</v>
      </c>
      <c r="E706" s="439">
        <f>'M.V. PROV'!F415</f>
        <v>151375</v>
      </c>
      <c r="F706" s="439">
        <f>'M.V. PROV'!G415</f>
        <v>170704</v>
      </c>
      <c r="G706" s="439">
        <f>'M.V. PROV'!H415</f>
        <v>166910</v>
      </c>
      <c r="H706" s="439">
        <f>'M.V. PROV'!I415</f>
        <v>158257</v>
      </c>
      <c r="I706" s="439">
        <f>'M.V. PROV'!J415</f>
        <v>185621</v>
      </c>
      <c r="J706" s="439">
        <f>'M.V. PROV'!K415</f>
        <v>161002</v>
      </c>
      <c r="K706" s="439">
        <f>'M.V. PROV'!L415</f>
        <v>160402</v>
      </c>
      <c r="L706" s="439">
        <f>'M.V. PROV'!M415</f>
        <v>147476</v>
      </c>
      <c r="M706" s="439">
        <f>'M.V. PROV'!N415</f>
        <v>122624</v>
      </c>
      <c r="N706" s="439">
        <f>SUM(B706:M706)</f>
        <v>1765064</v>
      </c>
    </row>
    <row r="707" spans="1:14" ht="24.95" customHeight="1" x14ac:dyDescent="0.2">
      <c r="A707" s="438" t="s">
        <v>114</v>
      </c>
      <c r="B707" s="440">
        <f>'M.V. PROV'!C416</f>
        <v>0.25609999999999999</v>
      </c>
      <c r="C707" s="440">
        <f>'M.V. PROV'!D416</f>
        <v>0.2954</v>
      </c>
      <c r="D707" s="440">
        <f>'M.V. PROV'!E416</f>
        <v>0.28370000000000001</v>
      </c>
      <c r="E707" s="440">
        <f>'M.V. PROV'!F416</f>
        <v>0.34849999999999998</v>
      </c>
      <c r="F707" s="440">
        <f>'M.V. PROV'!G416</f>
        <v>0.37140000000000001</v>
      </c>
      <c r="G707" s="440">
        <f>'M.V. PROV'!H416</f>
        <v>0.37140000000000001</v>
      </c>
      <c r="H707" s="440">
        <f>'M.V. PROV'!I416</f>
        <v>0.34499999999999997</v>
      </c>
      <c r="I707" s="440">
        <f>'M.V. PROV'!J416</f>
        <v>0.40450000000000003</v>
      </c>
      <c r="J707" s="440">
        <f>'M.V. PROV'!K416</f>
        <v>0.36609999999999998</v>
      </c>
      <c r="K707" s="440">
        <f>'M.V. PROV'!L416</f>
        <v>0.36099999999999999</v>
      </c>
      <c r="L707" s="440">
        <f>'M.V. PROV'!M416</f>
        <v>0.34132570169999998</v>
      </c>
      <c r="M707" s="440">
        <f>'M.V. PROV'!N416</f>
        <v>0.28505751460000001</v>
      </c>
      <c r="N707" s="440">
        <f>D698</f>
        <v>0.33738894954620574</v>
      </c>
    </row>
    <row r="708" spans="1:14" ht="24.95" customHeight="1" x14ac:dyDescent="0.2">
      <c r="A708" s="438" t="s">
        <v>3</v>
      </c>
      <c r="B708" s="441">
        <f>'M.V. PROV'!C417</f>
        <v>1.65</v>
      </c>
      <c r="C708" s="441">
        <f>'M.V. PROV'!D417</f>
        <v>1.63</v>
      </c>
      <c r="D708" s="441">
        <f>'M.V. PROV'!E417</f>
        <v>1.7</v>
      </c>
      <c r="E708" s="441">
        <f>'M.V. PROV'!F417</f>
        <v>1.75</v>
      </c>
      <c r="F708" s="441">
        <f>'M.V. PROV'!G417</f>
        <v>1.65</v>
      </c>
      <c r="G708" s="441">
        <f>'M.V. PROV'!H417</f>
        <v>1.68</v>
      </c>
      <c r="H708" s="441">
        <f>'M.V. PROV'!I417</f>
        <v>1.76</v>
      </c>
      <c r="I708" s="441">
        <f>'M.V. PROV'!J417</f>
        <v>1.74</v>
      </c>
      <c r="J708" s="441">
        <f>'M.V. PROV'!K417</f>
        <v>1.78</v>
      </c>
      <c r="K708" s="441">
        <f>'M.V. PROV'!L417</f>
        <v>1.64</v>
      </c>
      <c r="L708" s="441">
        <f>'M.V. PROV'!M417</f>
        <v>1.7365440094200999</v>
      </c>
      <c r="M708" s="441">
        <f>'M.V. PROV'!N417</f>
        <v>1.6829623123163999</v>
      </c>
      <c r="N708" s="441">
        <f t="shared" ref="N708" si="7">N706/N705</f>
        <v>1.7020720167327381</v>
      </c>
    </row>
    <row r="709" spans="1:14" ht="24.75" customHeight="1" x14ac:dyDescent="0.2"/>
    <row r="710" spans="1:14" ht="24.95" customHeight="1" x14ac:dyDescent="0.2"/>
    <row r="711" spans="1:14" ht="24.95" customHeight="1" x14ac:dyDescent="0.2"/>
    <row r="712" spans="1:14" ht="24.95" customHeight="1" x14ac:dyDescent="0.2"/>
    <row r="713" spans="1:14" ht="24.95" customHeight="1" x14ac:dyDescent="0.2"/>
    <row r="714" spans="1:14" ht="24.95" customHeight="1" x14ac:dyDescent="0.2"/>
    <row r="715" spans="1:14" ht="24.95" customHeight="1" x14ac:dyDescent="0.2"/>
    <row r="716" spans="1:14" ht="24.95" customHeight="1" x14ac:dyDescent="0.2"/>
    <row r="717" spans="1:14" ht="24.95" customHeight="1" x14ac:dyDescent="0.2"/>
    <row r="718" spans="1:14" ht="24.95" customHeight="1" x14ac:dyDescent="0.2"/>
    <row r="719" spans="1:14" ht="24.95" customHeight="1" x14ac:dyDescent="0.2"/>
    <row r="720" spans="1:14" ht="24.95" customHeight="1" x14ac:dyDescent="0.2"/>
    <row r="721" spans="1:14" ht="24.95" customHeight="1" x14ac:dyDescent="0.2"/>
    <row r="722" spans="1:14" ht="24.95" customHeight="1" x14ac:dyDescent="0.2"/>
    <row r="723" spans="1:14" ht="24.95" customHeight="1" x14ac:dyDescent="0.2"/>
    <row r="724" spans="1:14" ht="24.95" customHeight="1" x14ac:dyDescent="0.2"/>
    <row r="725" spans="1:14" ht="24.95" customHeight="1" x14ac:dyDescent="0.2">
      <c r="N725" s="4"/>
    </row>
    <row r="726" spans="1:14" ht="30" customHeight="1" x14ac:dyDescent="0.4">
      <c r="A726" s="749" t="s">
        <v>12</v>
      </c>
      <c r="B726" s="749"/>
      <c r="C726" s="749"/>
      <c r="D726" s="749"/>
      <c r="E726" s="749"/>
      <c r="F726" s="749"/>
      <c r="G726" s="749"/>
      <c r="H726" s="749"/>
      <c r="I726" s="749"/>
      <c r="J726" s="749"/>
      <c r="K726" s="749"/>
      <c r="L726" s="749"/>
      <c r="M726" s="749"/>
      <c r="N726" s="749"/>
    </row>
    <row r="727" spans="1:14" ht="24.95" customHeight="1" x14ac:dyDescent="0.2"/>
    <row r="728" spans="1:14" ht="24.95" customHeight="1" x14ac:dyDescent="0.2">
      <c r="A728" s="416" t="s">
        <v>29</v>
      </c>
      <c r="B728" s="416"/>
      <c r="C728" s="417"/>
      <c r="D728" s="428">
        <f>'M.V. CyL'!K23</f>
        <v>349241</v>
      </c>
    </row>
    <row r="729" spans="1:14" ht="24.95" customHeight="1" x14ac:dyDescent="0.2">
      <c r="A729" s="418" t="s">
        <v>30</v>
      </c>
      <c r="B729" s="418"/>
      <c r="C729" s="419"/>
      <c r="D729" s="430">
        <f>'M.V. CyL'!K24</f>
        <v>49436</v>
      </c>
    </row>
    <row r="730" spans="1:14" ht="24.95" customHeight="1" x14ac:dyDescent="0.2">
      <c r="A730" s="420" t="s">
        <v>0</v>
      </c>
      <c r="B730" s="420"/>
      <c r="C730" s="421"/>
      <c r="D730" s="429">
        <f>SUM(D728:D729)</f>
        <v>398677</v>
      </c>
    </row>
    <row r="731" spans="1:14" ht="24.95" customHeight="1" x14ac:dyDescent="0.2">
      <c r="A731" s="418" t="s">
        <v>33</v>
      </c>
      <c r="B731" s="418"/>
      <c r="C731" s="419"/>
      <c r="D731" s="428">
        <f>'M.V. CyL'!K26</f>
        <v>563336</v>
      </c>
    </row>
    <row r="732" spans="1:14" ht="24.95" customHeight="1" x14ac:dyDescent="0.2">
      <c r="A732" s="418" t="s">
        <v>34</v>
      </c>
      <c r="B732" s="418"/>
      <c r="C732" s="419"/>
      <c r="D732" s="430">
        <f>'M.V. CyL'!K27</f>
        <v>71907</v>
      </c>
    </row>
    <row r="733" spans="1:14" ht="24.95" customHeight="1" x14ac:dyDescent="0.2">
      <c r="A733" s="420" t="s">
        <v>1</v>
      </c>
      <c r="B733" s="420"/>
      <c r="C733" s="421"/>
      <c r="D733" s="442">
        <f>SUM(D731:D732)</f>
        <v>635243</v>
      </c>
    </row>
    <row r="734" spans="1:14" ht="24.95" customHeight="1" x14ac:dyDescent="0.2">
      <c r="A734" s="420" t="s">
        <v>2</v>
      </c>
      <c r="B734" s="420"/>
      <c r="C734" s="421"/>
      <c r="D734" s="436">
        <f>'M.V. CyL'!K28</f>
        <v>0.20753888008142751</v>
      </c>
    </row>
    <row r="735" spans="1:14" ht="24.95" customHeight="1" x14ac:dyDescent="0.2">
      <c r="A735" s="423" t="s">
        <v>3</v>
      </c>
      <c r="B735" s="423"/>
      <c r="C735" s="424"/>
      <c r="D735" s="431">
        <f>D733/D730</f>
        <v>1.5933775964000934</v>
      </c>
    </row>
    <row r="736" spans="1:14" ht="24.95" customHeight="1" x14ac:dyDescent="0.2">
      <c r="A736" s="416" t="s">
        <v>55</v>
      </c>
      <c r="B736" s="416"/>
      <c r="C736" s="417"/>
      <c r="D736" s="432">
        <f>D731/D728</f>
        <v>1.6130293980374584</v>
      </c>
    </row>
    <row r="737" spans="1:14" ht="24.95" customHeight="1" x14ac:dyDescent="0.2">
      <c r="A737" s="426" t="s">
        <v>56</v>
      </c>
      <c r="B737" s="426"/>
      <c r="C737" s="427"/>
      <c r="D737" s="433">
        <f>D732/D729</f>
        <v>1.4545472934703454</v>
      </c>
    </row>
    <row r="738" spans="1:14" ht="24.95" customHeight="1" x14ac:dyDescent="0.25">
      <c r="A738" s="306"/>
      <c r="B738" s="306"/>
      <c r="C738" s="7"/>
      <c r="D738" s="6"/>
    </row>
    <row r="739" spans="1:14" ht="24.95" customHeight="1" x14ac:dyDescent="0.2"/>
    <row r="740" spans="1:14" ht="24.95" customHeight="1" x14ac:dyDescent="0.2">
      <c r="B740" s="437" t="s">
        <v>41</v>
      </c>
      <c r="C740" s="437" t="s">
        <v>42</v>
      </c>
      <c r="D740" s="437" t="s">
        <v>43</v>
      </c>
      <c r="E740" s="437" t="s">
        <v>44</v>
      </c>
      <c r="F740" s="437" t="s">
        <v>45</v>
      </c>
      <c r="G740" s="437" t="s">
        <v>46</v>
      </c>
      <c r="H740" s="437" t="s">
        <v>47</v>
      </c>
      <c r="I740" s="437" t="s">
        <v>57</v>
      </c>
      <c r="J740" s="437" t="s">
        <v>49</v>
      </c>
      <c r="K740" s="437" t="s">
        <v>50</v>
      </c>
      <c r="L740" s="437" t="s">
        <v>51</v>
      </c>
      <c r="M740" s="437" t="s">
        <v>52</v>
      </c>
      <c r="N740" s="437" t="s">
        <v>13</v>
      </c>
    </row>
    <row r="741" spans="1:14" ht="24.95" customHeight="1" x14ac:dyDescent="0.2">
      <c r="A741" s="438" t="s">
        <v>4</v>
      </c>
      <c r="B741" s="439">
        <f>'M.V. PROV'!C468</f>
        <v>15403</v>
      </c>
      <c r="C741" s="439">
        <f>'M.V. PROV'!D468</f>
        <v>21502</v>
      </c>
      <c r="D741" s="439">
        <f>'M.V. PROV'!E468</f>
        <v>24509</v>
      </c>
      <c r="E741" s="439">
        <f>'M.V. PROV'!F468</f>
        <v>31577</v>
      </c>
      <c r="F741" s="439">
        <f>'M.V. PROV'!G468</f>
        <v>34091</v>
      </c>
      <c r="G741" s="439">
        <f>'M.V. PROV'!H468</f>
        <v>40504</v>
      </c>
      <c r="H741" s="439">
        <f>'M.V. PROV'!I468</f>
        <v>50020</v>
      </c>
      <c r="I741" s="439">
        <f>'M.V. PROV'!J468</f>
        <v>62560</v>
      </c>
      <c r="J741" s="439">
        <f>'M.V. PROV'!K468</f>
        <v>35786</v>
      </c>
      <c r="K741" s="439">
        <f>'M.V. PROV'!L468</f>
        <v>32642</v>
      </c>
      <c r="L741" s="439">
        <f>'M.V. PROV'!M468</f>
        <v>25358</v>
      </c>
      <c r="M741" s="439">
        <f>'M.V. PROV'!N468</f>
        <v>24725</v>
      </c>
      <c r="N741" s="439">
        <f>SUM(B741:M741)</f>
        <v>398677</v>
      </c>
    </row>
    <row r="742" spans="1:14" ht="24.95" customHeight="1" x14ac:dyDescent="0.2">
      <c r="A742" s="438" t="s">
        <v>37</v>
      </c>
      <c r="B742" s="439">
        <f>'M.V. PROV'!C469</f>
        <v>22788</v>
      </c>
      <c r="C742" s="439">
        <f>'M.V. PROV'!D469</f>
        <v>32537</v>
      </c>
      <c r="D742" s="439">
        <f>'M.V. PROV'!E469</f>
        <v>39068</v>
      </c>
      <c r="E742" s="439">
        <f>'M.V. PROV'!F469</f>
        <v>55960</v>
      </c>
      <c r="F742" s="439">
        <f>'M.V. PROV'!G469</f>
        <v>52082</v>
      </c>
      <c r="G742" s="439">
        <f>'M.V. PROV'!H469</f>
        <v>62088</v>
      </c>
      <c r="H742" s="439">
        <f>'M.V. PROV'!I469</f>
        <v>74226</v>
      </c>
      <c r="I742" s="439">
        <f>'M.V. PROV'!J469</f>
        <v>112020</v>
      </c>
      <c r="J742" s="439">
        <f>'M.V. PROV'!K469</f>
        <v>58813</v>
      </c>
      <c r="K742" s="439">
        <f>'M.V. PROV'!L469</f>
        <v>48196</v>
      </c>
      <c r="L742" s="439">
        <f>'M.V. PROV'!M469</f>
        <v>37030</v>
      </c>
      <c r="M742" s="439">
        <f>'M.V. PROV'!N469</f>
        <v>40435</v>
      </c>
      <c r="N742" s="439">
        <f>SUM(B742:M742)</f>
        <v>635243</v>
      </c>
    </row>
    <row r="743" spans="1:14" ht="24.95" customHeight="1" x14ac:dyDescent="0.2">
      <c r="A743" s="438" t="s">
        <v>114</v>
      </c>
      <c r="B743" s="440">
        <f>'M.V. PROV'!C470</f>
        <v>9.3200000000000005E-2</v>
      </c>
      <c r="C743" s="440">
        <f>'M.V. PROV'!D470</f>
        <v>0.1343</v>
      </c>
      <c r="D743" s="440">
        <f>'M.V. PROV'!E470</f>
        <v>0.154</v>
      </c>
      <c r="E743" s="440">
        <f>'M.V. PROV'!F470</f>
        <v>0.2273</v>
      </c>
      <c r="F743" s="440">
        <f>'M.V. PROV'!G470</f>
        <v>0.19650000000000001</v>
      </c>
      <c r="G743" s="440">
        <f>'M.V. PROV'!H470</f>
        <v>0.23749999999999999</v>
      </c>
      <c r="H743" s="440">
        <f>'M.V. PROV'!I470</f>
        <v>0.27360000000000001</v>
      </c>
      <c r="I743" s="440">
        <f>'M.V. PROV'!J470</f>
        <v>0.40529999999999999</v>
      </c>
      <c r="J743" s="440">
        <f>'M.V. PROV'!K470</f>
        <v>0.22789999999999999</v>
      </c>
      <c r="K743" s="440">
        <f>'M.V. PROV'!L470</f>
        <v>0.1825</v>
      </c>
      <c r="L743" s="440">
        <f>'M.V. PROV'!M470</f>
        <v>0.15359836039999999</v>
      </c>
      <c r="M743" s="440">
        <f>'M.V. PROV'!N470</f>
        <v>0.1706916986</v>
      </c>
      <c r="N743" s="440">
        <f>D734</f>
        <v>0.20753888008142751</v>
      </c>
    </row>
    <row r="744" spans="1:14" ht="24.95" customHeight="1" x14ac:dyDescent="0.2">
      <c r="A744" s="438" t="s">
        <v>3</v>
      </c>
      <c r="B744" s="441">
        <f>'M.V. PROV'!C471</f>
        <v>1.48</v>
      </c>
      <c r="C744" s="441">
        <f>'M.V. PROV'!D471</f>
        <v>1.51</v>
      </c>
      <c r="D744" s="441">
        <f>'M.V. PROV'!E471</f>
        <v>1.59</v>
      </c>
      <c r="E744" s="441">
        <f>'M.V. PROV'!F471</f>
        <v>1.77</v>
      </c>
      <c r="F744" s="441">
        <f>'M.V. PROV'!G471</f>
        <v>1.53</v>
      </c>
      <c r="G744" s="441">
        <f>'M.V. PROV'!H471</f>
        <v>1.53</v>
      </c>
      <c r="H744" s="441">
        <f>'M.V. PROV'!I471</f>
        <v>1.48</v>
      </c>
      <c r="I744" s="441">
        <f>'M.V. PROV'!J471</f>
        <v>1.79</v>
      </c>
      <c r="J744" s="441">
        <f>'M.V. PROV'!K471</f>
        <v>1.64</v>
      </c>
      <c r="K744" s="441">
        <f>'M.V. PROV'!L471</f>
        <v>1.48</v>
      </c>
      <c r="L744" s="441">
        <f>'M.V. PROV'!M471</f>
        <v>1.4602886662986001</v>
      </c>
      <c r="M744" s="441">
        <f>'M.V. PROV'!N471</f>
        <v>1.6353892821031</v>
      </c>
      <c r="N744" s="441">
        <f t="shared" ref="N744" si="8">N742/N741</f>
        <v>1.5933775964000934</v>
      </c>
    </row>
    <row r="745" spans="1:14" ht="24.95" customHeight="1" x14ac:dyDescent="0.2">
      <c r="A745" s="307"/>
      <c r="B745" s="304"/>
      <c r="C745" s="304"/>
      <c r="D745" s="304"/>
      <c r="E745" s="304"/>
      <c r="F745" s="304"/>
      <c r="G745" s="304"/>
      <c r="H745" s="304"/>
      <c r="I745" s="304"/>
      <c r="J745" s="304"/>
      <c r="K745" s="304"/>
      <c r="L745" s="304"/>
      <c r="M745" s="304"/>
      <c r="N745" s="8"/>
    </row>
    <row r="746" spans="1:14" ht="24.95" customHeight="1" x14ac:dyDescent="0.2"/>
    <row r="747" spans="1:14" ht="24.95" customHeight="1" x14ac:dyDescent="0.2"/>
    <row r="748" spans="1:14" ht="24.95" customHeight="1" x14ac:dyDescent="0.2"/>
    <row r="749" spans="1:14" ht="24.95" customHeight="1" x14ac:dyDescent="0.2"/>
    <row r="750" spans="1:14" ht="24.95" customHeight="1" x14ac:dyDescent="0.2"/>
    <row r="751" spans="1:14" ht="24.95" customHeight="1" x14ac:dyDescent="0.2"/>
    <row r="752" spans="1:14" ht="24.95" customHeight="1" x14ac:dyDescent="0.2"/>
    <row r="753" ht="24.95" customHeight="1" x14ac:dyDescent="0.2"/>
    <row r="754" ht="24.95" customHeight="1" x14ac:dyDescent="0.2"/>
    <row r="755" ht="24.95" customHeight="1" x14ac:dyDescent="0.2"/>
    <row r="756" ht="24.95" customHeight="1" x14ac:dyDescent="0.2"/>
    <row r="757" ht="24.95" customHeight="1" x14ac:dyDescent="0.2"/>
    <row r="758" ht="24.95" customHeight="1" x14ac:dyDescent="0.2"/>
    <row r="759" ht="24.95" customHeight="1" x14ac:dyDescent="0.2"/>
    <row r="760" ht="24.95" customHeight="1" x14ac:dyDescent="0.2"/>
    <row r="761" ht="24.95" customHeight="1" x14ac:dyDescent="0.2"/>
    <row r="762" ht="24.95" customHeight="1" x14ac:dyDescent="0.2"/>
    <row r="763" ht="24.95" customHeight="1" x14ac:dyDescent="0.2"/>
    <row r="764" ht="24.95" customHeight="1" x14ac:dyDescent="0.2"/>
    <row r="765" ht="24.95" customHeight="1" x14ac:dyDescent="0.2"/>
    <row r="766" ht="24.95" customHeight="1" x14ac:dyDescent="0.2"/>
    <row r="767" ht="24.95" customHeight="1" x14ac:dyDescent="0.2"/>
    <row r="768" ht="24.95" customHeight="1" x14ac:dyDescent="0.2"/>
    <row r="769" ht="24.95" customHeight="1" x14ac:dyDescent="0.2"/>
    <row r="770" ht="24.95" customHeight="1" x14ac:dyDescent="0.2"/>
    <row r="771" ht="24.95" customHeight="1" x14ac:dyDescent="0.2"/>
    <row r="772" ht="24.95" customHeight="1" x14ac:dyDescent="0.2"/>
    <row r="773" ht="24.95" customHeight="1" x14ac:dyDescent="0.2"/>
    <row r="774" ht="24.95" customHeight="1" x14ac:dyDescent="0.2"/>
    <row r="775" ht="24.95" customHeight="1" x14ac:dyDescent="0.2"/>
    <row r="776" ht="24.95" customHeight="1" x14ac:dyDescent="0.2"/>
    <row r="777" ht="24.95" customHeight="1" x14ac:dyDescent="0.2"/>
    <row r="778" ht="24.95" customHeight="1" x14ac:dyDescent="0.2"/>
    <row r="779" ht="24.95" customHeight="1" x14ac:dyDescent="0.2"/>
    <row r="780" ht="24.95" customHeight="1" x14ac:dyDescent="0.2"/>
    <row r="781" ht="24.95" customHeight="1" x14ac:dyDescent="0.2"/>
    <row r="782" ht="24.95" customHeight="1" x14ac:dyDescent="0.2"/>
    <row r="783" ht="24.95" customHeight="1" x14ac:dyDescent="0.2"/>
    <row r="784" ht="24.95" customHeight="1" x14ac:dyDescent="0.2"/>
    <row r="785" spans="1:14" ht="24.95" customHeight="1" x14ac:dyDescent="0.2"/>
    <row r="786" spans="1:14" ht="24.95" customHeight="1" x14ac:dyDescent="0.2"/>
    <row r="787" spans="1:14" ht="24.95" customHeight="1" x14ac:dyDescent="0.2"/>
    <row r="788" spans="1:14" ht="24.95" customHeight="1" x14ac:dyDescent="0.2"/>
    <row r="789" spans="1:14" ht="24.95" customHeight="1" x14ac:dyDescent="0.2"/>
    <row r="790" spans="1:14" ht="24.95" customHeight="1" x14ac:dyDescent="0.2"/>
    <row r="791" spans="1:14" ht="24.95" customHeight="1" x14ac:dyDescent="0.2"/>
    <row r="792" spans="1:14" ht="24.95" customHeight="1" x14ac:dyDescent="0.2"/>
    <row r="793" spans="1:14" ht="24.95" customHeight="1" x14ac:dyDescent="0.2"/>
    <row r="794" spans="1:14" ht="24.95" customHeight="1" x14ac:dyDescent="0.2"/>
    <row r="795" spans="1:14" ht="24.95" customHeight="1" x14ac:dyDescent="0.2">
      <c r="N795" s="4"/>
    </row>
    <row r="796" spans="1:14" ht="39.950000000000003" customHeight="1" x14ac:dyDescent="0.4">
      <c r="A796" s="794" t="s">
        <v>458</v>
      </c>
      <c r="B796" s="794"/>
      <c r="C796" s="794"/>
      <c r="D796" s="794"/>
      <c r="E796" s="794"/>
      <c r="F796" s="794"/>
      <c r="G796" s="794"/>
      <c r="H796" s="794"/>
      <c r="I796" s="794"/>
      <c r="J796" s="794"/>
      <c r="K796" s="794"/>
      <c r="L796" s="794"/>
      <c r="M796" s="794"/>
      <c r="N796" s="794"/>
    </row>
    <row r="797" spans="1:14" ht="24.95" customHeight="1" x14ac:dyDescent="0.2"/>
    <row r="798" spans="1:14" ht="30" customHeight="1" x14ac:dyDescent="0.4">
      <c r="A798" s="749" t="s">
        <v>41</v>
      </c>
      <c r="B798" s="749"/>
      <c r="C798" s="749"/>
      <c r="D798" s="749"/>
      <c r="E798" s="749"/>
      <c r="F798" s="749"/>
      <c r="G798" s="749"/>
      <c r="H798" s="749"/>
      <c r="I798" s="749"/>
      <c r="J798" s="749"/>
      <c r="K798" s="749"/>
      <c r="L798" s="749"/>
      <c r="M798" s="749"/>
      <c r="N798" s="749"/>
    </row>
    <row r="799" spans="1:14" ht="24.95" customHeight="1" x14ac:dyDescent="0.4">
      <c r="A799" s="308"/>
      <c r="B799" s="308"/>
      <c r="C799" s="308"/>
      <c r="D799" s="308"/>
      <c r="E799" s="308"/>
      <c r="F799" s="308"/>
      <c r="G799" s="308"/>
      <c r="H799" s="308"/>
      <c r="I799" s="308"/>
      <c r="J799" s="308"/>
      <c r="K799" s="308"/>
      <c r="L799" s="308"/>
      <c r="M799" s="308"/>
      <c r="N799" s="308"/>
    </row>
    <row r="800" spans="1:14" ht="24.95" customHeight="1" x14ac:dyDescent="0.3">
      <c r="A800" s="758" t="s">
        <v>41</v>
      </c>
      <c r="B800" s="758"/>
      <c r="C800" s="758"/>
      <c r="D800" s="758"/>
      <c r="E800" s="758"/>
      <c r="F800" s="309"/>
      <c r="G800" s="309"/>
      <c r="H800" s="760" t="s">
        <v>59</v>
      </c>
      <c r="I800" s="760"/>
      <c r="J800" s="760"/>
      <c r="K800" s="760"/>
      <c r="L800" s="760"/>
      <c r="M800" s="760"/>
      <c r="N800" s="309"/>
    </row>
    <row r="801" spans="1:14" ht="24.95" customHeight="1" x14ac:dyDescent="0.2">
      <c r="A801" s="416" t="s">
        <v>29</v>
      </c>
      <c r="B801" s="416"/>
      <c r="C801" s="417"/>
      <c r="D801" s="428"/>
      <c r="E801" s="428">
        <f>'M.V. CyL'!C56</f>
        <v>340132</v>
      </c>
      <c r="H801" s="416" t="s">
        <v>29</v>
      </c>
      <c r="I801" s="416"/>
      <c r="J801" s="417"/>
      <c r="K801" s="428"/>
      <c r="L801" s="416"/>
      <c r="M801" s="428">
        <f>'M.V. Y P. MESES'!C10</f>
        <v>562210.5</v>
      </c>
    </row>
    <row r="802" spans="1:14" ht="24.95" customHeight="1" x14ac:dyDescent="0.2">
      <c r="A802" s="418" t="s">
        <v>30</v>
      </c>
      <c r="B802" s="418"/>
      <c r="C802" s="419"/>
      <c r="D802" s="430"/>
      <c r="E802" s="430">
        <f>'M.V. CyL'!C57</f>
        <v>79490</v>
      </c>
      <c r="H802" s="418" t="s">
        <v>30</v>
      </c>
      <c r="I802" s="418"/>
      <c r="J802" s="419"/>
      <c r="K802" s="430"/>
      <c r="L802" s="418"/>
      <c r="M802" s="430">
        <f>'M.V. Y P. MESES'!C11</f>
        <v>190983.5</v>
      </c>
    </row>
    <row r="803" spans="1:14" ht="24.95" customHeight="1" x14ac:dyDescent="0.2">
      <c r="A803" s="420" t="s">
        <v>0</v>
      </c>
      <c r="B803" s="420"/>
      <c r="C803" s="421"/>
      <c r="D803" s="429"/>
      <c r="E803" s="429">
        <f>SUM(E801:E802)</f>
        <v>419622</v>
      </c>
      <c r="H803" s="420" t="s">
        <v>0</v>
      </c>
      <c r="I803" s="420"/>
      <c r="J803" s="421"/>
      <c r="K803" s="429"/>
      <c r="L803" s="420"/>
      <c r="M803" s="429">
        <f>SUM(M801:M802)</f>
        <v>753194</v>
      </c>
    </row>
    <row r="804" spans="1:14" ht="24.95" customHeight="1" x14ac:dyDescent="0.2">
      <c r="A804" s="418" t="s">
        <v>33</v>
      </c>
      <c r="B804" s="418"/>
      <c r="C804" s="419"/>
      <c r="D804" s="428"/>
      <c r="E804" s="428">
        <f>'M.V. CyL'!C59</f>
        <v>525482</v>
      </c>
      <c r="H804" s="418" t="s">
        <v>33</v>
      </c>
      <c r="I804" s="418"/>
      <c r="J804" s="419"/>
      <c r="K804" s="428"/>
      <c r="L804" s="418"/>
      <c r="M804" s="428">
        <f>'M.V. Y P. MESES'!C13</f>
        <v>947053.5</v>
      </c>
    </row>
    <row r="805" spans="1:14" ht="24.95" customHeight="1" x14ac:dyDescent="0.2">
      <c r="A805" s="418" t="s">
        <v>34</v>
      </c>
      <c r="B805" s="418"/>
      <c r="C805" s="419"/>
      <c r="D805" s="430"/>
      <c r="E805" s="430">
        <f>'M.V. CyL'!C60</f>
        <v>119469</v>
      </c>
      <c r="H805" s="418" t="s">
        <v>34</v>
      </c>
      <c r="I805" s="418"/>
      <c r="J805" s="419"/>
      <c r="K805" s="430"/>
      <c r="L805" s="418"/>
      <c r="M805" s="430">
        <f>'M.V. Y P. MESES'!C14</f>
        <v>280094</v>
      </c>
    </row>
    <row r="806" spans="1:14" ht="24.95" customHeight="1" x14ac:dyDescent="0.2">
      <c r="A806" s="420" t="s">
        <v>1</v>
      </c>
      <c r="B806" s="420"/>
      <c r="C806" s="421"/>
      <c r="D806" s="442"/>
      <c r="E806" s="442">
        <f>SUM(E804:E805)</f>
        <v>644951</v>
      </c>
      <c r="H806" s="420" t="s">
        <v>1</v>
      </c>
      <c r="I806" s="420"/>
      <c r="J806" s="421"/>
      <c r="K806" s="442"/>
      <c r="L806" s="420"/>
      <c r="M806" s="442">
        <f>SUM(M804:M805)</f>
        <v>1227147.5</v>
      </c>
    </row>
    <row r="807" spans="1:14" ht="24.95" customHeight="1" x14ac:dyDescent="0.2">
      <c r="A807" s="420" t="s">
        <v>60</v>
      </c>
      <c r="B807" s="420"/>
      <c r="C807" s="421"/>
      <c r="D807" s="436"/>
      <c r="E807" s="436">
        <f>'M.V. CyL'!C61</f>
        <v>0.15559999999999999</v>
      </c>
      <c r="H807" s="420" t="s">
        <v>60</v>
      </c>
      <c r="I807" s="420"/>
      <c r="J807" s="421"/>
      <c r="K807" s="436"/>
      <c r="L807" s="420"/>
      <c r="M807" s="436">
        <f>'M.V. Y P. MESES'!C15</f>
        <v>0.259075</v>
      </c>
    </row>
    <row r="808" spans="1:14" ht="24.95" customHeight="1" x14ac:dyDescent="0.2">
      <c r="A808" s="423" t="s">
        <v>3</v>
      </c>
      <c r="B808" s="423"/>
      <c r="C808" s="424"/>
      <c r="D808" s="431"/>
      <c r="E808" s="431">
        <f>E806/E803</f>
        <v>1.5369809018592924</v>
      </c>
      <c r="H808" s="423" t="s">
        <v>3</v>
      </c>
      <c r="I808" s="423"/>
      <c r="J808" s="424"/>
      <c r="K808" s="431"/>
      <c r="L808" s="423"/>
      <c r="M808" s="431">
        <f>M806/M803</f>
        <v>1.6292581990828392</v>
      </c>
    </row>
    <row r="809" spans="1:14" ht="24.95" customHeight="1" x14ac:dyDescent="0.2">
      <c r="A809" s="416" t="s">
        <v>55</v>
      </c>
      <c r="B809" s="416"/>
      <c r="C809" s="417"/>
      <c r="D809" s="432"/>
      <c r="E809" s="432">
        <f>E804/E801</f>
        <v>1.5449354956311079</v>
      </c>
      <c r="H809" s="416" t="s">
        <v>55</v>
      </c>
      <c r="I809" s="416"/>
      <c r="J809" s="417"/>
      <c r="K809" s="432"/>
      <c r="L809" s="416"/>
      <c r="M809" s="432">
        <f>M804/M801</f>
        <v>1.6845176317411361</v>
      </c>
    </row>
    <row r="810" spans="1:14" ht="24.95" customHeight="1" x14ac:dyDescent="0.2">
      <c r="A810" s="426" t="s">
        <v>56</v>
      </c>
      <c r="B810" s="426"/>
      <c r="C810" s="427"/>
      <c r="D810" s="433"/>
      <c r="E810" s="433">
        <f>E805/E802</f>
        <v>1.5029437665115108</v>
      </c>
      <c r="H810" s="426" t="s">
        <v>56</v>
      </c>
      <c r="I810" s="426"/>
      <c r="J810" s="427"/>
      <c r="K810" s="433"/>
      <c r="L810" s="426"/>
      <c r="M810" s="433">
        <f>M805/M802</f>
        <v>1.4665874277097237</v>
      </c>
    </row>
    <row r="811" spans="1:14" ht="24.95" customHeight="1" x14ac:dyDescent="0.2">
      <c r="D811" s="302"/>
      <c r="E811" s="302"/>
      <c r="F811" s="302"/>
      <c r="G811" s="5"/>
      <c r="H811" s="5"/>
    </row>
    <row r="812" spans="1:14" s="446" customFormat="1" ht="24.95" customHeight="1" x14ac:dyDescent="0.5">
      <c r="A812" s="750" t="s">
        <v>506</v>
      </c>
      <c r="B812" s="750"/>
      <c r="D812" s="447"/>
      <c r="E812" s="447"/>
      <c r="F812" s="447"/>
      <c r="G812" s="448"/>
      <c r="H812" s="750" t="s">
        <v>506</v>
      </c>
      <c r="I812" s="750"/>
    </row>
    <row r="813" spans="1:14" s="443" customFormat="1" ht="24.95" customHeight="1" x14ac:dyDescent="0.5">
      <c r="A813" s="747" t="s">
        <v>505</v>
      </c>
      <c r="B813" s="747"/>
      <c r="F813" s="447"/>
      <c r="G813" s="447"/>
      <c r="H813" s="747" t="s">
        <v>505</v>
      </c>
      <c r="I813" s="747"/>
      <c r="K813" s="445"/>
    </row>
    <row r="814" spans="1:14" s="282" customFormat="1" ht="24.95" customHeight="1" x14ac:dyDescent="0.25">
      <c r="A814" s="759"/>
      <c r="B814" s="759"/>
      <c r="C814" s="759"/>
      <c r="D814" s="759"/>
      <c r="E814" s="759"/>
      <c r="F814" s="447"/>
      <c r="G814" s="447"/>
      <c r="H814" s="759"/>
      <c r="I814" s="759"/>
      <c r="J814" s="759"/>
      <c r="K814" s="759"/>
      <c r="L814" s="759"/>
      <c r="M814" s="759"/>
      <c r="N814" s="446"/>
    </row>
    <row r="815" spans="1:14" ht="24.95" customHeight="1" x14ac:dyDescent="0.4">
      <c r="F815" s="311"/>
      <c r="N815" s="446"/>
    </row>
    <row r="816" spans="1:14" ht="24.95" customHeight="1" x14ac:dyDescent="0.25">
      <c r="A816" s="804"/>
      <c r="B816" s="804"/>
      <c r="C816" s="804"/>
      <c r="D816" s="804"/>
      <c r="E816" s="804"/>
      <c r="G816" s="804"/>
      <c r="H816" s="804"/>
      <c r="I816" s="804"/>
      <c r="J816" s="804"/>
      <c r="K816" s="804"/>
      <c r="L816" s="804"/>
      <c r="M816" s="804"/>
      <c r="N816" s="446"/>
    </row>
    <row r="817" spans="1:14" ht="24.95" customHeight="1" x14ac:dyDescent="0.2">
      <c r="A817" s="13"/>
      <c r="B817" s="13"/>
      <c r="C817" s="13"/>
      <c r="D817" s="13"/>
      <c r="E817" s="13"/>
      <c r="G817" s="9"/>
      <c r="H817" s="13"/>
      <c r="I817" s="13"/>
      <c r="J817" s="13"/>
      <c r="K817" s="13"/>
      <c r="L817" s="13"/>
      <c r="M817" s="13"/>
      <c r="N817" s="446"/>
    </row>
    <row r="818" spans="1:14" ht="24.95" customHeight="1" x14ac:dyDescent="0.2">
      <c r="N818" s="446"/>
    </row>
    <row r="819" spans="1:14" ht="24.95" customHeight="1" x14ac:dyDescent="0.2">
      <c r="I819" s="293"/>
      <c r="J819" s="293"/>
      <c r="K819" s="293"/>
    </row>
    <row r="820" spans="1:14" ht="24.95" customHeight="1" x14ac:dyDescent="0.2">
      <c r="I820" s="293"/>
      <c r="J820" s="293"/>
    </row>
    <row r="821" spans="1:14" ht="24.95" customHeight="1" x14ac:dyDescent="0.2"/>
    <row r="822" spans="1:14" ht="24.95" customHeight="1" x14ac:dyDescent="0.2"/>
    <row r="823" spans="1:14" ht="24.95" customHeight="1" x14ac:dyDescent="0.2"/>
    <row r="824" spans="1:14" ht="24.95" customHeight="1" x14ac:dyDescent="0.2"/>
    <row r="825" spans="1:14" ht="24.95" customHeight="1" x14ac:dyDescent="0.2"/>
    <row r="826" spans="1:14" ht="24.95" customHeight="1" x14ac:dyDescent="0.2"/>
    <row r="827" spans="1:14" ht="24.95" customHeight="1" x14ac:dyDescent="0.2"/>
    <row r="828" spans="1:14" ht="30" customHeight="1" x14ac:dyDescent="0.4">
      <c r="A828" s="749" t="s">
        <v>42</v>
      </c>
      <c r="B828" s="749"/>
      <c r="C828" s="749"/>
      <c r="D828" s="749"/>
      <c r="E828" s="749"/>
      <c r="F828" s="749"/>
      <c r="G828" s="749"/>
      <c r="H828" s="749"/>
      <c r="I828" s="749"/>
      <c r="J828" s="749"/>
      <c r="K828" s="749"/>
      <c r="L828" s="749"/>
      <c r="M828" s="749"/>
      <c r="N828" s="749"/>
    </row>
    <row r="829" spans="1:14" ht="24.95" customHeight="1" x14ac:dyDescent="0.4">
      <c r="A829" s="308"/>
      <c r="B829" s="308"/>
      <c r="C829" s="308"/>
      <c r="D829" s="308"/>
      <c r="E829" s="308"/>
      <c r="F829" s="308"/>
      <c r="G829" s="308"/>
      <c r="H829" s="308"/>
      <c r="I829" s="308"/>
      <c r="J829" s="308"/>
      <c r="K829" s="308"/>
      <c r="L829" s="308"/>
      <c r="M829" s="308"/>
      <c r="N829" s="308"/>
    </row>
    <row r="830" spans="1:14" ht="24.95" customHeight="1" x14ac:dyDescent="0.3">
      <c r="A830" s="758" t="s">
        <v>42</v>
      </c>
      <c r="B830" s="758"/>
      <c r="C830" s="758"/>
      <c r="D830" s="758"/>
      <c r="E830" s="758"/>
      <c r="F830" s="309"/>
      <c r="G830" s="309"/>
      <c r="H830" s="760" t="s">
        <v>59</v>
      </c>
      <c r="I830" s="760"/>
      <c r="J830" s="760"/>
      <c r="K830" s="760"/>
      <c r="L830" s="760"/>
      <c r="M830" s="760"/>
      <c r="N830" s="309"/>
    </row>
    <row r="831" spans="1:14" ht="24.95" customHeight="1" x14ac:dyDescent="0.2">
      <c r="A831" s="416" t="s">
        <v>29</v>
      </c>
      <c r="B831" s="416"/>
      <c r="C831" s="417"/>
      <c r="D831" s="428"/>
      <c r="E831" s="428">
        <f>'M.V. CyL'!D56</f>
        <v>410939</v>
      </c>
      <c r="H831" s="416" t="s">
        <v>29</v>
      </c>
      <c r="I831" s="416"/>
      <c r="J831" s="417"/>
      <c r="K831" s="428"/>
      <c r="L831" s="416"/>
      <c r="M831" s="428">
        <f>$M$801</f>
        <v>562210.5</v>
      </c>
    </row>
    <row r="832" spans="1:14" ht="24.95" customHeight="1" x14ac:dyDescent="0.2">
      <c r="A832" s="418" t="s">
        <v>30</v>
      </c>
      <c r="B832" s="418"/>
      <c r="C832" s="419"/>
      <c r="D832" s="430"/>
      <c r="E832" s="430">
        <f>'M.V. CyL'!D57</f>
        <v>79543</v>
      </c>
      <c r="H832" s="418" t="s">
        <v>30</v>
      </c>
      <c r="I832" s="418"/>
      <c r="J832" s="419"/>
      <c r="K832" s="430"/>
      <c r="L832" s="418"/>
      <c r="M832" s="430">
        <f>$M$802</f>
        <v>190983.5</v>
      </c>
    </row>
    <row r="833" spans="1:14" ht="24.95" customHeight="1" x14ac:dyDescent="0.2">
      <c r="A833" s="420" t="s">
        <v>0</v>
      </c>
      <c r="B833" s="420"/>
      <c r="C833" s="421"/>
      <c r="D833" s="429"/>
      <c r="E833" s="429">
        <f>SUM(E831:E832)</f>
        <v>490482</v>
      </c>
      <c r="H833" s="420" t="s">
        <v>0</v>
      </c>
      <c r="I833" s="420"/>
      <c r="J833" s="421"/>
      <c r="K833" s="429"/>
      <c r="L833" s="420"/>
      <c r="M833" s="429">
        <f>SUM(M831:M832)</f>
        <v>753194</v>
      </c>
    </row>
    <row r="834" spans="1:14" ht="24.95" customHeight="1" x14ac:dyDescent="0.2">
      <c r="A834" s="418" t="s">
        <v>33</v>
      </c>
      <c r="B834" s="418"/>
      <c r="C834" s="419"/>
      <c r="D834" s="428"/>
      <c r="E834" s="428">
        <f>'M.V. CyL'!D59</f>
        <v>625413</v>
      </c>
      <c r="H834" s="418" t="s">
        <v>33</v>
      </c>
      <c r="I834" s="418"/>
      <c r="J834" s="419"/>
      <c r="K834" s="428"/>
      <c r="L834" s="418"/>
      <c r="M834" s="428">
        <f>$M$804</f>
        <v>947053.5</v>
      </c>
    </row>
    <row r="835" spans="1:14" ht="24.95" customHeight="1" x14ac:dyDescent="0.2">
      <c r="A835" s="418" t="s">
        <v>34</v>
      </c>
      <c r="B835" s="418"/>
      <c r="C835" s="419"/>
      <c r="D835" s="430"/>
      <c r="E835" s="430">
        <f>'M.V. CyL'!D60</f>
        <v>123087</v>
      </c>
      <c r="H835" s="418" t="s">
        <v>34</v>
      </c>
      <c r="I835" s="418"/>
      <c r="J835" s="419"/>
      <c r="K835" s="430"/>
      <c r="L835" s="418"/>
      <c r="M835" s="430">
        <f>$M$805</f>
        <v>280094</v>
      </c>
    </row>
    <row r="836" spans="1:14" ht="24.95" customHeight="1" x14ac:dyDescent="0.2">
      <c r="A836" s="420" t="s">
        <v>1</v>
      </c>
      <c r="B836" s="420"/>
      <c r="C836" s="421"/>
      <c r="D836" s="442"/>
      <c r="E836" s="442">
        <f>SUM(E834:E835)</f>
        <v>748500</v>
      </c>
      <c r="H836" s="420" t="s">
        <v>1</v>
      </c>
      <c r="I836" s="420"/>
      <c r="J836" s="421"/>
      <c r="K836" s="442"/>
      <c r="L836" s="420"/>
      <c r="M836" s="442">
        <f>SUM(M834:M835)</f>
        <v>1227147.5</v>
      </c>
    </row>
    <row r="837" spans="1:14" ht="24.95" customHeight="1" x14ac:dyDescent="0.2">
      <c r="A837" s="420" t="s">
        <v>60</v>
      </c>
      <c r="B837" s="420"/>
      <c r="C837" s="421"/>
      <c r="D837" s="436"/>
      <c r="E837" s="436">
        <f>'M.V. CyL'!$D$61</f>
        <v>0.189</v>
      </c>
      <c r="H837" s="420" t="s">
        <v>60</v>
      </c>
      <c r="I837" s="420"/>
      <c r="J837" s="421"/>
      <c r="K837" s="436"/>
      <c r="L837" s="420"/>
      <c r="M837" s="436">
        <f>$M$807</f>
        <v>0.259075</v>
      </c>
    </row>
    <row r="838" spans="1:14" ht="24.95" customHeight="1" x14ac:dyDescent="0.2">
      <c r="A838" s="423" t="s">
        <v>3</v>
      </c>
      <c r="B838" s="423"/>
      <c r="C838" s="424"/>
      <c r="D838" s="431"/>
      <c r="E838" s="431">
        <f>E836/E833</f>
        <v>1.526049885622714</v>
      </c>
      <c r="H838" s="423" t="s">
        <v>3</v>
      </c>
      <c r="I838" s="423"/>
      <c r="J838" s="424"/>
      <c r="K838" s="431"/>
      <c r="L838" s="423"/>
      <c r="M838" s="431">
        <f>M836/M833</f>
        <v>1.6292581990828392</v>
      </c>
    </row>
    <row r="839" spans="1:14" ht="24.95" customHeight="1" x14ac:dyDescent="0.2">
      <c r="A839" s="416" t="s">
        <v>55</v>
      </c>
      <c r="B839" s="416"/>
      <c r="C839" s="417"/>
      <c r="D839" s="432"/>
      <c r="E839" s="432">
        <f>E834/E831</f>
        <v>1.5219120112717459</v>
      </c>
      <c r="H839" s="416" t="s">
        <v>55</v>
      </c>
      <c r="I839" s="416"/>
      <c r="J839" s="417"/>
      <c r="K839" s="432"/>
      <c r="L839" s="416"/>
      <c r="M839" s="432">
        <f>M834/M831</f>
        <v>1.6845176317411361</v>
      </c>
    </row>
    <row r="840" spans="1:14" ht="24.95" customHeight="1" x14ac:dyDescent="0.2">
      <c r="A840" s="426" t="s">
        <v>56</v>
      </c>
      <c r="B840" s="426"/>
      <c r="C840" s="427"/>
      <c r="D840" s="433"/>
      <c r="E840" s="433">
        <f>E835/E832</f>
        <v>1.5474271777529136</v>
      </c>
      <c r="H840" s="426" t="s">
        <v>56</v>
      </c>
      <c r="I840" s="426"/>
      <c r="J840" s="427"/>
      <c r="K840" s="433"/>
      <c r="L840" s="426"/>
      <c r="M840" s="433">
        <f>M835/M832</f>
        <v>1.4665874277097237</v>
      </c>
    </row>
    <row r="841" spans="1:14" ht="24.95" customHeight="1" x14ac:dyDescent="0.2">
      <c r="D841" s="302"/>
      <c r="E841" s="302"/>
      <c r="F841" s="302"/>
      <c r="G841" s="5"/>
      <c r="H841" s="5"/>
    </row>
    <row r="842" spans="1:14" s="446" customFormat="1" ht="24.95" customHeight="1" x14ac:dyDescent="0.5">
      <c r="A842" s="750" t="s">
        <v>517</v>
      </c>
      <c r="B842" s="750"/>
      <c r="D842" s="447"/>
      <c r="E842" s="447"/>
      <c r="F842" s="447"/>
      <c r="G842" s="448"/>
      <c r="H842" s="750" t="s">
        <v>517</v>
      </c>
      <c r="I842" s="750"/>
    </row>
    <row r="843" spans="1:14" s="443" customFormat="1" ht="24.95" customHeight="1" x14ac:dyDescent="0.5">
      <c r="A843" s="747" t="s">
        <v>505</v>
      </c>
      <c r="B843" s="747"/>
      <c r="F843" s="446"/>
      <c r="G843" s="447"/>
      <c r="H843" s="747" t="s">
        <v>505</v>
      </c>
      <c r="I843" s="747"/>
      <c r="K843" s="445"/>
      <c r="N843" s="446"/>
    </row>
    <row r="844" spans="1:14" s="282" customFormat="1" ht="24.95" customHeight="1" x14ac:dyDescent="0.25">
      <c r="A844" s="759"/>
      <c r="B844" s="759"/>
      <c r="C844" s="759"/>
      <c r="D844" s="759"/>
      <c r="E844" s="759"/>
      <c r="F844" s="446"/>
      <c r="G844" s="447"/>
      <c r="H844" s="759"/>
      <c r="I844" s="759"/>
      <c r="J844" s="759"/>
      <c r="K844" s="759"/>
      <c r="L844" s="759"/>
      <c r="M844" s="759"/>
      <c r="N844" s="446"/>
    </row>
    <row r="845" spans="1:14" ht="24.95" customHeight="1" x14ac:dyDescent="0.25">
      <c r="A845" s="312"/>
      <c r="B845" s="312"/>
      <c r="C845" s="312"/>
      <c r="D845" s="312"/>
      <c r="E845" s="312"/>
      <c r="F845" s="446"/>
      <c r="G845" s="447"/>
      <c r="N845" s="446"/>
    </row>
    <row r="846" spans="1:14" ht="24.95" customHeight="1" x14ac:dyDescent="0.2">
      <c r="A846" s="13"/>
      <c r="B846" s="13"/>
      <c r="C846" s="13"/>
      <c r="D846" s="13"/>
      <c r="E846" s="13"/>
      <c r="F846" s="446"/>
      <c r="G846" s="447"/>
      <c r="H846" s="13"/>
      <c r="I846" s="13"/>
      <c r="J846" s="13"/>
      <c r="K846" s="13"/>
      <c r="L846" s="13"/>
      <c r="M846" s="13"/>
      <c r="N846" s="446"/>
    </row>
    <row r="847" spans="1:14" ht="24.95" customHeight="1" x14ac:dyDescent="0.2">
      <c r="F847" s="446"/>
      <c r="N847" s="446"/>
    </row>
    <row r="848" spans="1:14" ht="24.95" customHeight="1" x14ac:dyDescent="0.2">
      <c r="F848" s="446"/>
      <c r="N848" s="446"/>
    </row>
    <row r="849" spans="6:14" ht="24.95" customHeight="1" x14ac:dyDescent="0.2">
      <c r="F849" s="446"/>
      <c r="N849" s="446"/>
    </row>
    <row r="850" spans="6:14" ht="24.95" customHeight="1" x14ac:dyDescent="0.2"/>
    <row r="851" spans="6:14" ht="24.95" customHeight="1" x14ac:dyDescent="0.2"/>
    <row r="852" spans="6:14" ht="24.95" customHeight="1" x14ac:dyDescent="0.2"/>
    <row r="853" spans="6:14" ht="24.95" customHeight="1" x14ac:dyDescent="0.2"/>
    <row r="854" spans="6:14" ht="24.95" customHeight="1" x14ac:dyDescent="0.2"/>
    <row r="855" spans="6:14" ht="24.95" customHeight="1" x14ac:dyDescent="0.2"/>
    <row r="856" spans="6:14" ht="24.95" customHeight="1" x14ac:dyDescent="0.2"/>
    <row r="857" spans="6:14" ht="24.95" customHeight="1" x14ac:dyDescent="0.2"/>
    <row r="858" spans="6:14" ht="24.95" customHeight="1" x14ac:dyDescent="0.2"/>
    <row r="859" spans="6:14" ht="24.95" customHeight="1" x14ac:dyDescent="0.2"/>
    <row r="860" spans="6:14" ht="24.95" customHeight="1" x14ac:dyDescent="0.2"/>
    <row r="861" spans="6:14" ht="24.95" customHeight="1" x14ac:dyDescent="0.2"/>
    <row r="862" spans="6:14" ht="24.95" customHeight="1" x14ac:dyDescent="0.2"/>
    <row r="863" spans="6:14" ht="24.95" customHeight="1" x14ac:dyDescent="0.2"/>
    <row r="864" spans="6:14" ht="24.95" customHeight="1" x14ac:dyDescent="0.2">
      <c r="N864" s="4"/>
    </row>
    <row r="865" spans="1:14" ht="30" customHeight="1" x14ac:dyDescent="0.4">
      <c r="A865" s="749" t="s">
        <v>43</v>
      </c>
      <c r="B865" s="749"/>
      <c r="C865" s="749"/>
      <c r="D865" s="749"/>
      <c r="E865" s="749"/>
      <c r="F865" s="749"/>
      <c r="G865" s="749"/>
      <c r="H865" s="749"/>
      <c r="I865" s="749"/>
      <c r="J865" s="749"/>
      <c r="K865" s="749"/>
      <c r="L865" s="749"/>
      <c r="M865" s="749"/>
      <c r="N865" s="749"/>
    </row>
    <row r="866" spans="1:14" ht="24.95" customHeight="1" x14ac:dyDescent="0.4">
      <c r="F866" s="308"/>
      <c r="G866" s="308"/>
      <c r="H866" s="308"/>
      <c r="I866" s="308"/>
      <c r="J866" s="308"/>
      <c r="K866" s="308"/>
      <c r="L866" s="308"/>
      <c r="M866" s="308"/>
      <c r="N866" s="308"/>
    </row>
    <row r="867" spans="1:14" ht="24.95" customHeight="1" x14ac:dyDescent="0.3">
      <c r="A867" s="758" t="s">
        <v>43</v>
      </c>
      <c r="B867" s="758"/>
      <c r="C867" s="758"/>
      <c r="D867" s="758"/>
      <c r="E867" s="758"/>
      <c r="F867" s="309"/>
      <c r="G867" s="309"/>
      <c r="H867" s="760" t="s">
        <v>59</v>
      </c>
      <c r="I867" s="760"/>
      <c r="J867" s="760"/>
      <c r="K867" s="760"/>
      <c r="L867" s="760"/>
      <c r="M867" s="760"/>
      <c r="N867" s="309"/>
    </row>
    <row r="868" spans="1:14" ht="24.95" customHeight="1" x14ac:dyDescent="0.2">
      <c r="A868" s="416" t="s">
        <v>29</v>
      </c>
      <c r="B868" s="416"/>
      <c r="C868" s="417"/>
      <c r="D868" s="428"/>
      <c r="E868" s="428">
        <f>'M.V. CyL'!E56</f>
        <v>442194</v>
      </c>
      <c r="H868" s="416" t="s">
        <v>29</v>
      </c>
      <c r="I868" s="416"/>
      <c r="J868" s="417"/>
      <c r="K868" s="428"/>
      <c r="L868" s="416"/>
      <c r="M868" s="428">
        <f>$M$801</f>
        <v>562210.5</v>
      </c>
    </row>
    <row r="869" spans="1:14" ht="24.95" customHeight="1" x14ac:dyDescent="0.2">
      <c r="A869" s="418" t="s">
        <v>30</v>
      </c>
      <c r="B869" s="418"/>
      <c r="C869" s="419"/>
      <c r="D869" s="430"/>
      <c r="E869" s="430">
        <f>'M.V. CyL'!E57</f>
        <v>107807</v>
      </c>
      <c r="H869" s="418" t="s">
        <v>30</v>
      </c>
      <c r="I869" s="418"/>
      <c r="J869" s="419"/>
      <c r="K869" s="430"/>
      <c r="L869" s="418"/>
      <c r="M869" s="430">
        <f>$M$802</f>
        <v>190983.5</v>
      </c>
    </row>
    <row r="870" spans="1:14" ht="24.95" customHeight="1" x14ac:dyDescent="0.2">
      <c r="A870" s="420" t="s">
        <v>0</v>
      </c>
      <c r="B870" s="420"/>
      <c r="C870" s="421"/>
      <c r="D870" s="429"/>
      <c r="E870" s="429">
        <f>SUM(E868:E869)</f>
        <v>550001</v>
      </c>
      <c r="H870" s="420" t="s">
        <v>0</v>
      </c>
      <c r="I870" s="420"/>
      <c r="J870" s="421"/>
      <c r="K870" s="429"/>
      <c r="L870" s="420"/>
      <c r="M870" s="429">
        <f>SUM(M868:M869)</f>
        <v>753194</v>
      </c>
    </row>
    <row r="871" spans="1:14" ht="24.95" customHeight="1" x14ac:dyDescent="0.2">
      <c r="A871" s="418" t="s">
        <v>33</v>
      </c>
      <c r="B871" s="418"/>
      <c r="C871" s="419"/>
      <c r="D871" s="428"/>
      <c r="E871" s="428">
        <f>'M.V. CyL'!E59</f>
        <v>717038</v>
      </c>
      <c r="H871" s="418" t="s">
        <v>33</v>
      </c>
      <c r="I871" s="418"/>
      <c r="J871" s="419"/>
      <c r="K871" s="428"/>
      <c r="L871" s="418"/>
      <c r="M871" s="428">
        <f>$M$804</f>
        <v>947053.5</v>
      </c>
    </row>
    <row r="872" spans="1:14" ht="24.95" customHeight="1" x14ac:dyDescent="0.2">
      <c r="A872" s="418" t="s">
        <v>34</v>
      </c>
      <c r="B872" s="418"/>
      <c r="C872" s="419"/>
      <c r="D872" s="430"/>
      <c r="E872" s="430">
        <f>'M.V. CyL'!E60</f>
        <v>164196</v>
      </c>
      <c r="H872" s="418" t="s">
        <v>34</v>
      </c>
      <c r="I872" s="418"/>
      <c r="J872" s="419"/>
      <c r="K872" s="430"/>
      <c r="L872" s="418"/>
      <c r="M872" s="430">
        <f>$M$805</f>
        <v>280094</v>
      </c>
    </row>
    <row r="873" spans="1:14" ht="24.95" customHeight="1" x14ac:dyDescent="0.2">
      <c r="A873" s="420" t="s">
        <v>1</v>
      </c>
      <c r="B873" s="420"/>
      <c r="C873" s="421"/>
      <c r="D873" s="442"/>
      <c r="E873" s="442">
        <f>SUM(E871:E872)</f>
        <v>881234</v>
      </c>
      <c r="H873" s="420" t="s">
        <v>1</v>
      </c>
      <c r="I873" s="420"/>
      <c r="J873" s="421"/>
      <c r="K873" s="442"/>
      <c r="L873" s="420"/>
      <c r="M873" s="442">
        <f>SUM(M871:M872)</f>
        <v>1227147.5</v>
      </c>
    </row>
    <row r="874" spans="1:14" ht="24.95" customHeight="1" x14ac:dyDescent="0.2">
      <c r="A874" s="420" t="s">
        <v>60</v>
      </c>
      <c r="B874" s="420"/>
      <c r="C874" s="421"/>
      <c r="D874" s="436"/>
      <c r="E874" s="436">
        <f>'M.V. CyL'!E61</f>
        <v>0.1958</v>
      </c>
      <c r="H874" s="420" t="s">
        <v>60</v>
      </c>
      <c r="I874" s="420"/>
      <c r="J874" s="421"/>
      <c r="K874" s="436"/>
      <c r="L874" s="420"/>
      <c r="M874" s="436">
        <f>$M$807</f>
        <v>0.259075</v>
      </c>
    </row>
    <row r="875" spans="1:14" ht="24.95" customHeight="1" x14ac:dyDescent="0.2">
      <c r="A875" s="423" t="s">
        <v>3</v>
      </c>
      <c r="B875" s="423"/>
      <c r="C875" s="424"/>
      <c r="D875" s="431"/>
      <c r="E875" s="431">
        <f>E873/E870</f>
        <v>1.602240723198685</v>
      </c>
      <c r="H875" s="423" t="s">
        <v>3</v>
      </c>
      <c r="I875" s="423"/>
      <c r="J875" s="424"/>
      <c r="K875" s="431"/>
      <c r="L875" s="423"/>
      <c r="M875" s="431">
        <f>M873/M870</f>
        <v>1.6292581990828392</v>
      </c>
    </row>
    <row r="876" spans="1:14" ht="24.95" customHeight="1" x14ac:dyDescent="0.2">
      <c r="A876" s="416" t="s">
        <v>55</v>
      </c>
      <c r="B876" s="416"/>
      <c r="C876" s="417"/>
      <c r="D876" s="432"/>
      <c r="E876" s="432">
        <f>E871/E868</f>
        <v>1.6215461991795457</v>
      </c>
      <c r="H876" s="416" t="s">
        <v>55</v>
      </c>
      <c r="I876" s="416"/>
      <c r="J876" s="417"/>
      <c r="K876" s="432"/>
      <c r="L876" s="416"/>
      <c r="M876" s="432">
        <f>M871/M868</f>
        <v>1.6845176317411361</v>
      </c>
    </row>
    <row r="877" spans="1:14" ht="24.95" customHeight="1" x14ac:dyDescent="0.2">
      <c r="A877" s="426" t="s">
        <v>56</v>
      </c>
      <c r="B877" s="426"/>
      <c r="C877" s="427"/>
      <c r="D877" s="433"/>
      <c r="E877" s="433">
        <f>E872/E869</f>
        <v>1.5230550891871586</v>
      </c>
      <c r="H877" s="426" t="s">
        <v>56</v>
      </c>
      <c r="I877" s="426"/>
      <c r="J877" s="427"/>
      <c r="K877" s="433"/>
      <c r="L877" s="426"/>
      <c r="M877" s="433">
        <f>M872/M869</f>
        <v>1.4665874277097237</v>
      </c>
    </row>
    <row r="878" spans="1:14" ht="24.95" customHeight="1" x14ac:dyDescent="0.2">
      <c r="D878" s="302"/>
      <c r="E878" s="302"/>
      <c r="F878" s="302"/>
      <c r="G878" s="5"/>
      <c r="H878" s="5"/>
    </row>
    <row r="879" spans="1:14" s="446" customFormat="1" ht="24.95" customHeight="1" x14ac:dyDescent="0.5">
      <c r="A879" s="750" t="s">
        <v>516</v>
      </c>
      <c r="B879" s="750"/>
      <c r="D879" s="447"/>
      <c r="E879" s="447"/>
      <c r="F879" s="302"/>
      <c r="G879" s="302"/>
      <c r="H879" s="750" t="s">
        <v>516</v>
      </c>
      <c r="I879" s="750"/>
    </row>
    <row r="880" spans="1:14" s="443" customFormat="1" ht="24.95" customHeight="1" x14ac:dyDescent="0.5">
      <c r="A880" s="747" t="s">
        <v>505</v>
      </c>
      <c r="B880" s="747"/>
      <c r="F880" s="302"/>
      <c r="G880" s="302"/>
      <c r="H880" s="747" t="s">
        <v>505</v>
      </c>
      <c r="I880" s="747"/>
      <c r="K880" s="445"/>
      <c r="N880" s="446"/>
    </row>
    <row r="881" spans="1:14" s="282" customFormat="1" ht="24.95" customHeight="1" x14ac:dyDescent="0.25">
      <c r="A881" s="759"/>
      <c r="B881" s="759"/>
      <c r="C881" s="759"/>
      <c r="D881" s="759"/>
      <c r="E881" s="759"/>
      <c r="F881" s="302"/>
      <c r="G881" s="302"/>
      <c r="H881" s="759"/>
      <c r="I881" s="759"/>
      <c r="J881" s="759"/>
      <c r="K881" s="759"/>
      <c r="L881" s="759"/>
      <c r="M881" s="759"/>
      <c r="N881" s="446"/>
    </row>
    <row r="882" spans="1:14" ht="24.95" customHeight="1" x14ac:dyDescent="0.5">
      <c r="D882" s="807"/>
      <c r="E882" s="807"/>
      <c r="F882" s="311"/>
      <c r="G882" s="310"/>
      <c r="H882" s="310"/>
      <c r="N882" s="446"/>
    </row>
    <row r="883" spans="1:14" ht="24.95" customHeight="1" x14ac:dyDescent="0.25">
      <c r="A883" s="804"/>
      <c r="B883" s="804"/>
      <c r="C883" s="804"/>
      <c r="D883" s="804"/>
      <c r="E883" s="804"/>
      <c r="G883" s="313"/>
      <c r="H883" s="313"/>
      <c r="I883" s="313"/>
      <c r="J883" s="313"/>
      <c r="K883" s="313"/>
      <c r="L883" s="313"/>
      <c r="M883" s="313"/>
    </row>
    <row r="884" spans="1:14" ht="24.95" customHeight="1" x14ac:dyDescent="0.2">
      <c r="A884" s="282"/>
      <c r="B884" s="13"/>
      <c r="C884" s="13"/>
      <c r="D884" s="13"/>
      <c r="E884" s="13"/>
      <c r="H884" s="13"/>
      <c r="I884" s="13"/>
      <c r="J884" s="13"/>
      <c r="K884" s="13"/>
      <c r="L884" s="13"/>
      <c r="M884" s="13"/>
    </row>
    <row r="885" spans="1:14" ht="24.95" customHeight="1" x14ac:dyDescent="0.2"/>
    <row r="886" spans="1:14" ht="24.95" customHeight="1" x14ac:dyDescent="0.2"/>
    <row r="887" spans="1:14" ht="24.95" customHeight="1" x14ac:dyDescent="0.2"/>
    <row r="888" spans="1:14" ht="24.95" customHeight="1" x14ac:dyDescent="0.2"/>
    <row r="889" spans="1:14" ht="24.95" customHeight="1" x14ac:dyDescent="0.2"/>
    <row r="890" spans="1:14" ht="24.95" customHeight="1" x14ac:dyDescent="0.2"/>
    <row r="891" spans="1:14" ht="24.95" customHeight="1" x14ac:dyDescent="0.2"/>
    <row r="892" spans="1:14" ht="24.95" customHeight="1" x14ac:dyDescent="0.2"/>
    <row r="893" spans="1:14" ht="24.95" customHeight="1" x14ac:dyDescent="0.2"/>
    <row r="894" spans="1:14" ht="24.95" customHeight="1" x14ac:dyDescent="0.2">
      <c r="N894" s="4"/>
    </row>
    <row r="895" spans="1:14" ht="30" customHeight="1" x14ac:dyDescent="0.4">
      <c r="A895" s="749" t="s">
        <v>44</v>
      </c>
      <c r="B895" s="749"/>
      <c r="C895" s="749"/>
      <c r="D895" s="749"/>
      <c r="E895" s="749"/>
      <c r="F895" s="749"/>
      <c r="G895" s="749"/>
      <c r="H895" s="749"/>
      <c r="I895" s="749"/>
      <c r="J895" s="749"/>
      <c r="K895" s="749"/>
      <c r="L895" s="749"/>
      <c r="M895" s="749"/>
      <c r="N895" s="749"/>
    </row>
    <row r="896" spans="1:14" ht="24.95" customHeight="1" x14ac:dyDescent="0.4">
      <c r="F896" s="308"/>
      <c r="G896" s="308"/>
      <c r="H896" s="308"/>
      <c r="I896" s="308"/>
      <c r="J896" s="308"/>
      <c r="K896" s="308"/>
      <c r="L896" s="308"/>
      <c r="M896" s="308"/>
      <c r="N896" s="308"/>
    </row>
    <row r="897" spans="1:14" ht="24.95" customHeight="1" x14ac:dyDescent="0.3">
      <c r="A897" s="758" t="s">
        <v>44</v>
      </c>
      <c r="B897" s="758"/>
      <c r="C897" s="758"/>
      <c r="D897" s="758"/>
      <c r="E897" s="758"/>
      <c r="F897" s="309"/>
      <c r="G897" s="309"/>
      <c r="H897" s="760" t="s">
        <v>59</v>
      </c>
      <c r="I897" s="760"/>
      <c r="J897" s="760"/>
      <c r="K897" s="760"/>
      <c r="L897" s="760"/>
      <c r="M897" s="760"/>
      <c r="N897" s="309"/>
    </row>
    <row r="898" spans="1:14" ht="24.95" customHeight="1" x14ac:dyDescent="0.2">
      <c r="A898" s="416" t="s">
        <v>29</v>
      </c>
      <c r="B898" s="416"/>
      <c r="C898" s="417"/>
      <c r="D898" s="428"/>
      <c r="E898" s="428">
        <f>'M.V. CyL'!F56</f>
        <v>587432</v>
      </c>
      <c r="H898" s="416" t="s">
        <v>29</v>
      </c>
      <c r="I898" s="416"/>
      <c r="J898" s="417"/>
      <c r="K898" s="428"/>
      <c r="L898" s="416"/>
      <c r="M898" s="428">
        <f>$M$801</f>
        <v>562210.5</v>
      </c>
    </row>
    <row r="899" spans="1:14" ht="24.95" customHeight="1" x14ac:dyDescent="0.2">
      <c r="A899" s="418" t="s">
        <v>30</v>
      </c>
      <c r="B899" s="418"/>
      <c r="C899" s="419"/>
      <c r="D899" s="430"/>
      <c r="E899" s="430">
        <f>'M.V. CyL'!F57</f>
        <v>200224</v>
      </c>
      <c r="H899" s="418" t="s">
        <v>30</v>
      </c>
      <c r="I899" s="418"/>
      <c r="J899" s="419"/>
      <c r="K899" s="430"/>
      <c r="L899" s="418"/>
      <c r="M899" s="430">
        <f>$M$802</f>
        <v>190983.5</v>
      </c>
    </row>
    <row r="900" spans="1:14" ht="24.95" customHeight="1" x14ac:dyDescent="0.2">
      <c r="A900" s="420" t="s">
        <v>0</v>
      </c>
      <c r="B900" s="420"/>
      <c r="C900" s="421"/>
      <c r="D900" s="429"/>
      <c r="E900" s="429">
        <f>SUM(E898:E899)</f>
        <v>787656</v>
      </c>
      <c r="H900" s="420" t="s">
        <v>0</v>
      </c>
      <c r="I900" s="420"/>
      <c r="J900" s="421"/>
      <c r="K900" s="429"/>
      <c r="L900" s="420"/>
      <c r="M900" s="429">
        <f>SUM(M898:M899)</f>
        <v>753194</v>
      </c>
    </row>
    <row r="901" spans="1:14" ht="24.95" customHeight="1" x14ac:dyDescent="0.2">
      <c r="A901" s="418" t="s">
        <v>33</v>
      </c>
      <c r="B901" s="418"/>
      <c r="C901" s="419"/>
      <c r="D901" s="428"/>
      <c r="E901" s="428">
        <f>'M.V. CyL'!F59</f>
        <v>1022271</v>
      </c>
      <c r="H901" s="418" t="s">
        <v>33</v>
      </c>
      <c r="I901" s="418"/>
      <c r="J901" s="419"/>
      <c r="K901" s="428"/>
      <c r="L901" s="418"/>
      <c r="M901" s="428">
        <f>$M$804</f>
        <v>947053.5</v>
      </c>
    </row>
    <row r="902" spans="1:14" ht="24.95" customHeight="1" x14ac:dyDescent="0.2">
      <c r="A902" s="418" t="s">
        <v>34</v>
      </c>
      <c r="B902" s="418"/>
      <c r="C902" s="419"/>
      <c r="D902" s="430"/>
      <c r="E902" s="430">
        <f>'M.V. CyL'!F60</f>
        <v>289620</v>
      </c>
      <c r="H902" s="418" t="s">
        <v>34</v>
      </c>
      <c r="I902" s="418"/>
      <c r="J902" s="419"/>
      <c r="K902" s="430"/>
      <c r="L902" s="418"/>
      <c r="M902" s="430">
        <f>$M$805</f>
        <v>280094</v>
      </c>
    </row>
    <row r="903" spans="1:14" ht="24.95" customHeight="1" x14ac:dyDescent="0.2">
      <c r="A903" s="420" t="s">
        <v>1</v>
      </c>
      <c r="B903" s="420"/>
      <c r="C903" s="421"/>
      <c r="D903" s="442"/>
      <c r="E903" s="442">
        <f>SUM(E901:E902)</f>
        <v>1311891</v>
      </c>
      <c r="H903" s="420" t="s">
        <v>1</v>
      </c>
      <c r="I903" s="420"/>
      <c r="J903" s="421"/>
      <c r="K903" s="442"/>
      <c r="L903" s="420"/>
      <c r="M903" s="442">
        <f>SUM(M901:M902)</f>
        <v>1227147.5</v>
      </c>
    </row>
    <row r="904" spans="1:14" ht="24.95" customHeight="1" x14ac:dyDescent="0.2">
      <c r="A904" s="420" t="s">
        <v>60</v>
      </c>
      <c r="B904" s="420"/>
      <c r="C904" s="421"/>
      <c r="D904" s="436"/>
      <c r="E904" s="436">
        <f>'M.V. CyL'!F61</f>
        <v>0.2918</v>
      </c>
      <c r="H904" s="420" t="s">
        <v>60</v>
      </c>
      <c r="I904" s="420"/>
      <c r="J904" s="421"/>
      <c r="K904" s="436"/>
      <c r="L904" s="420"/>
      <c r="M904" s="436">
        <f>$M$807</f>
        <v>0.259075</v>
      </c>
    </row>
    <row r="905" spans="1:14" ht="24.95" customHeight="1" x14ac:dyDescent="0.2">
      <c r="A905" s="423" t="s">
        <v>3</v>
      </c>
      <c r="B905" s="423"/>
      <c r="C905" s="424"/>
      <c r="D905" s="431"/>
      <c r="E905" s="431">
        <f>E903/E900</f>
        <v>1.6655633931564033</v>
      </c>
      <c r="H905" s="423" t="s">
        <v>3</v>
      </c>
      <c r="I905" s="423"/>
      <c r="J905" s="424"/>
      <c r="K905" s="431"/>
      <c r="L905" s="423"/>
      <c r="M905" s="431">
        <f>M903/M900</f>
        <v>1.6292581990828392</v>
      </c>
    </row>
    <row r="906" spans="1:14" ht="24.95" customHeight="1" x14ac:dyDescent="0.2">
      <c r="A906" s="416" t="s">
        <v>55</v>
      </c>
      <c r="B906" s="416"/>
      <c r="C906" s="417"/>
      <c r="D906" s="432"/>
      <c r="E906" s="432">
        <f>E901/E898</f>
        <v>1.7402371678764521</v>
      </c>
      <c r="H906" s="416" t="s">
        <v>55</v>
      </c>
      <c r="I906" s="416"/>
      <c r="J906" s="417"/>
      <c r="K906" s="432"/>
      <c r="L906" s="416"/>
      <c r="M906" s="432">
        <f>M901/M898</f>
        <v>1.6845176317411361</v>
      </c>
    </row>
    <row r="907" spans="1:14" ht="24.95" customHeight="1" x14ac:dyDescent="0.2">
      <c r="A907" s="426" t="s">
        <v>56</v>
      </c>
      <c r="B907" s="426"/>
      <c r="C907" s="427"/>
      <c r="D907" s="433"/>
      <c r="E907" s="433">
        <f>E902/E899</f>
        <v>1.4464799424644399</v>
      </c>
      <c r="H907" s="426" t="s">
        <v>56</v>
      </c>
      <c r="I907" s="426"/>
      <c r="J907" s="427"/>
      <c r="K907" s="433"/>
      <c r="L907" s="426"/>
      <c r="M907" s="433">
        <f>M902/M899</f>
        <v>1.4665874277097237</v>
      </c>
    </row>
    <row r="908" spans="1:14" ht="24.95" customHeight="1" x14ac:dyDescent="0.2">
      <c r="D908" s="302"/>
      <c r="E908" s="302"/>
      <c r="F908" s="302"/>
      <c r="G908" s="5"/>
      <c r="K908" s="805"/>
      <c r="L908" s="805"/>
      <c r="M908" s="805"/>
    </row>
    <row r="909" spans="1:14" s="446" customFormat="1" ht="24.95" customHeight="1" x14ac:dyDescent="0.5">
      <c r="A909" s="750" t="s">
        <v>515</v>
      </c>
      <c r="B909" s="750"/>
      <c r="D909" s="447"/>
      <c r="E909" s="447"/>
      <c r="F909" s="302"/>
      <c r="G909" s="302"/>
      <c r="H909" s="750" t="s">
        <v>515</v>
      </c>
      <c r="I909" s="750"/>
      <c r="K909" s="806"/>
      <c r="L909" s="806"/>
      <c r="M909" s="806"/>
    </row>
    <row r="910" spans="1:14" s="443" customFormat="1" ht="24.95" customHeight="1" x14ac:dyDescent="0.5">
      <c r="A910" s="747" t="s">
        <v>505</v>
      </c>
      <c r="B910" s="747"/>
      <c r="F910" s="302"/>
      <c r="G910" s="302"/>
      <c r="H910" s="747" t="s">
        <v>505</v>
      </c>
      <c r="I910" s="747"/>
      <c r="K910" s="445"/>
    </row>
    <row r="911" spans="1:14" s="282" customFormat="1" ht="24.95" customHeight="1" x14ac:dyDescent="0.25">
      <c r="A911" s="759"/>
      <c r="B911" s="759"/>
      <c r="C911" s="759"/>
      <c r="D911" s="759"/>
      <c r="E911" s="759"/>
      <c r="F911" s="302"/>
      <c r="G911" s="302"/>
      <c r="H911" s="759"/>
      <c r="I911" s="759"/>
      <c r="J911" s="759"/>
      <c r="K911" s="759"/>
      <c r="L911" s="759"/>
      <c r="M911" s="759"/>
      <c r="N911" s="446"/>
    </row>
    <row r="912" spans="1:14" ht="24.95" customHeight="1" x14ac:dyDescent="0.25">
      <c r="A912" s="803"/>
      <c r="B912" s="803"/>
      <c r="C912" s="803"/>
      <c r="D912" s="803"/>
      <c r="E912" s="803"/>
      <c r="F912" s="302"/>
      <c r="G912" s="302"/>
      <c r="H912" s="804"/>
      <c r="I912" s="804"/>
      <c r="J912" s="804"/>
      <c r="K912" s="804"/>
      <c r="L912" s="804"/>
      <c r="M912" s="804"/>
      <c r="N912" s="446"/>
    </row>
    <row r="913" spans="1:14" ht="24.95" customHeight="1" x14ac:dyDescent="0.2">
      <c r="A913" s="13"/>
      <c r="B913" s="13"/>
      <c r="C913" s="13"/>
      <c r="D913" s="13"/>
      <c r="E913" s="13"/>
      <c r="F913" s="302"/>
      <c r="G913" s="302"/>
      <c r="H913" s="9"/>
      <c r="I913" s="9"/>
      <c r="J913" s="9"/>
      <c r="K913" s="9"/>
      <c r="L913" s="9"/>
      <c r="M913" s="9"/>
      <c r="N913" s="446"/>
    </row>
    <row r="914" spans="1:14" ht="24.95" customHeight="1" x14ac:dyDescent="0.2">
      <c r="A914" s="282"/>
      <c r="B914" s="282"/>
      <c r="C914" s="282"/>
      <c r="D914" s="282"/>
      <c r="E914" s="282"/>
      <c r="F914" s="302"/>
      <c r="G914" s="302"/>
    </row>
    <row r="915" spans="1:14" ht="24.95" customHeight="1" x14ac:dyDescent="0.2">
      <c r="A915" s="282"/>
      <c r="B915" s="282"/>
      <c r="C915" s="282"/>
      <c r="D915" s="282"/>
      <c r="E915" s="282"/>
    </row>
    <row r="916" spans="1:14" ht="24.95" customHeight="1" x14ac:dyDescent="0.2"/>
    <row r="917" spans="1:14" ht="24.95" customHeight="1" x14ac:dyDescent="0.2"/>
    <row r="918" spans="1:14" ht="24.95" customHeight="1" x14ac:dyDescent="0.2"/>
    <row r="919" spans="1:14" ht="24.95" customHeight="1" x14ac:dyDescent="0.2"/>
    <row r="920" spans="1:14" ht="24.95" customHeight="1" x14ac:dyDescent="0.2"/>
    <row r="921" spans="1:14" ht="24.95" customHeight="1" x14ac:dyDescent="0.2"/>
    <row r="922" spans="1:14" ht="24.95" customHeight="1" x14ac:dyDescent="0.2"/>
    <row r="923" spans="1:14" ht="24.95" customHeight="1" x14ac:dyDescent="0.2"/>
    <row r="924" spans="1:14" ht="24.95" customHeight="1" x14ac:dyDescent="0.2"/>
    <row r="925" spans="1:14" ht="24.95" customHeight="1" x14ac:dyDescent="0.2"/>
    <row r="926" spans="1:14" ht="24.95" customHeight="1" x14ac:dyDescent="0.2"/>
    <row r="927" spans="1:14" ht="24.95" customHeight="1" x14ac:dyDescent="0.2"/>
    <row r="928" spans="1:14" ht="24.95" customHeight="1" x14ac:dyDescent="0.2"/>
    <row r="929" spans="1:14" ht="24.95" customHeight="1" x14ac:dyDescent="0.2"/>
    <row r="930" spans="1:14" ht="24.95" customHeight="1" x14ac:dyDescent="0.2"/>
    <row r="931" spans="1:14" ht="24.95" customHeight="1" x14ac:dyDescent="0.2"/>
    <row r="932" spans="1:14" ht="24.95" customHeight="1" x14ac:dyDescent="0.2"/>
    <row r="933" spans="1:14" ht="24.95" customHeight="1" x14ac:dyDescent="0.2"/>
    <row r="934" spans="1:14" ht="24.95" customHeight="1" x14ac:dyDescent="0.2">
      <c r="N934" s="4"/>
    </row>
    <row r="935" spans="1:14" ht="30" customHeight="1" x14ac:dyDescent="0.4">
      <c r="A935" s="749" t="s">
        <v>45</v>
      </c>
      <c r="B935" s="749"/>
      <c r="C935" s="749"/>
      <c r="D935" s="749"/>
      <c r="E935" s="749"/>
      <c r="F935" s="749"/>
      <c r="G935" s="749"/>
      <c r="H935" s="749"/>
      <c r="I935" s="749"/>
      <c r="J935" s="749"/>
      <c r="K935" s="749"/>
      <c r="L935" s="749"/>
      <c r="M935" s="749"/>
      <c r="N935" s="749"/>
    </row>
    <row r="936" spans="1:14" ht="24.95" customHeight="1" x14ac:dyDescent="0.4">
      <c r="A936" s="308"/>
      <c r="B936" s="308"/>
      <c r="C936" s="308"/>
      <c r="D936" s="308"/>
      <c r="E936" s="308"/>
      <c r="F936" s="308"/>
      <c r="G936" s="308"/>
      <c r="H936" s="308"/>
      <c r="I936" s="308"/>
      <c r="J936" s="308"/>
      <c r="K936" s="308"/>
      <c r="L936" s="308"/>
      <c r="M936" s="308"/>
      <c r="N936" s="308"/>
    </row>
    <row r="937" spans="1:14" ht="24.95" customHeight="1" x14ac:dyDescent="0.3">
      <c r="A937" s="758" t="s">
        <v>45</v>
      </c>
      <c r="B937" s="758"/>
      <c r="C937" s="758"/>
      <c r="D937" s="758"/>
      <c r="E937" s="758"/>
      <c r="F937" s="309"/>
      <c r="G937" s="309"/>
      <c r="H937" s="760" t="s">
        <v>59</v>
      </c>
      <c r="I937" s="760"/>
      <c r="J937" s="760"/>
      <c r="K937" s="760"/>
      <c r="L937" s="760"/>
      <c r="M937" s="760"/>
      <c r="N937" s="309"/>
    </row>
    <row r="938" spans="1:14" ht="24.95" customHeight="1" x14ac:dyDescent="0.2">
      <c r="A938" s="416" t="s">
        <v>29</v>
      </c>
      <c r="B938" s="416"/>
      <c r="C938" s="417"/>
      <c r="D938" s="428"/>
      <c r="E938" s="428">
        <f>'M.V. CyL'!G56</f>
        <v>614863</v>
      </c>
      <c r="H938" s="416" t="s">
        <v>29</v>
      </c>
      <c r="I938" s="416"/>
      <c r="J938" s="417"/>
      <c r="K938" s="428"/>
      <c r="L938" s="416"/>
      <c r="M938" s="428">
        <f>$M$801</f>
        <v>562210.5</v>
      </c>
    </row>
    <row r="939" spans="1:14" ht="24.95" customHeight="1" x14ac:dyDescent="0.2">
      <c r="A939" s="418" t="s">
        <v>30</v>
      </c>
      <c r="B939" s="418"/>
      <c r="C939" s="419"/>
      <c r="D939" s="430"/>
      <c r="E939" s="430">
        <f>'M.V. CyL'!G57</f>
        <v>293629</v>
      </c>
      <c r="H939" s="418" t="s">
        <v>30</v>
      </c>
      <c r="I939" s="418"/>
      <c r="J939" s="419"/>
      <c r="K939" s="430"/>
      <c r="L939" s="418"/>
      <c r="M939" s="430">
        <f>$M$802</f>
        <v>190983.5</v>
      </c>
    </row>
    <row r="940" spans="1:14" ht="24.95" customHeight="1" x14ac:dyDescent="0.2">
      <c r="A940" s="420" t="s">
        <v>0</v>
      </c>
      <c r="B940" s="420"/>
      <c r="C940" s="421"/>
      <c r="D940" s="429"/>
      <c r="E940" s="429">
        <f>SUM(E938:E939)</f>
        <v>908492</v>
      </c>
      <c r="H940" s="420" t="s">
        <v>0</v>
      </c>
      <c r="I940" s="420"/>
      <c r="J940" s="421"/>
      <c r="K940" s="429"/>
      <c r="L940" s="420"/>
      <c r="M940" s="429">
        <f>SUM(M938:M939)</f>
        <v>753194</v>
      </c>
    </row>
    <row r="941" spans="1:14" ht="24.95" customHeight="1" x14ac:dyDescent="0.2">
      <c r="A941" s="418" t="s">
        <v>33</v>
      </c>
      <c r="B941" s="418"/>
      <c r="C941" s="419"/>
      <c r="D941" s="428"/>
      <c r="E941" s="428">
        <f>'M.V. CyL'!G59</f>
        <v>1023855</v>
      </c>
      <c r="H941" s="418" t="s">
        <v>33</v>
      </c>
      <c r="I941" s="418"/>
      <c r="J941" s="419"/>
      <c r="K941" s="428"/>
      <c r="L941" s="418"/>
      <c r="M941" s="428">
        <f>$M$804</f>
        <v>947053.5</v>
      </c>
    </row>
    <row r="942" spans="1:14" ht="24.95" customHeight="1" x14ac:dyDescent="0.2">
      <c r="A942" s="418" t="s">
        <v>34</v>
      </c>
      <c r="B942" s="418"/>
      <c r="C942" s="419"/>
      <c r="D942" s="430"/>
      <c r="E942" s="430">
        <f>'M.V. CyL'!G60</f>
        <v>400026</v>
      </c>
      <c r="H942" s="418" t="s">
        <v>34</v>
      </c>
      <c r="I942" s="418"/>
      <c r="J942" s="419"/>
      <c r="K942" s="430"/>
      <c r="L942" s="418"/>
      <c r="M942" s="430">
        <f>$M$805</f>
        <v>280094</v>
      </c>
    </row>
    <row r="943" spans="1:14" ht="24.95" customHeight="1" x14ac:dyDescent="0.2">
      <c r="A943" s="420" t="s">
        <v>1</v>
      </c>
      <c r="B943" s="420"/>
      <c r="C943" s="421"/>
      <c r="D943" s="442"/>
      <c r="E943" s="442">
        <f>SUM(E941:E942)</f>
        <v>1423881</v>
      </c>
      <c r="H943" s="420" t="s">
        <v>1</v>
      </c>
      <c r="I943" s="420"/>
      <c r="J943" s="421"/>
      <c r="K943" s="442"/>
      <c r="L943" s="420"/>
      <c r="M943" s="442">
        <f>SUM(M941:M942)</f>
        <v>1227147.5</v>
      </c>
    </row>
    <row r="944" spans="1:14" ht="24.95" customHeight="1" x14ac:dyDescent="0.2">
      <c r="A944" s="420" t="s">
        <v>60</v>
      </c>
      <c r="B944" s="420"/>
      <c r="C944" s="421"/>
      <c r="D944" s="436"/>
      <c r="E944" s="436">
        <f>'M.V. CyL'!G61</f>
        <v>0.28070000000000001</v>
      </c>
      <c r="H944" s="420" t="s">
        <v>60</v>
      </c>
      <c r="I944" s="420"/>
      <c r="J944" s="421"/>
      <c r="K944" s="436"/>
      <c r="L944" s="420"/>
      <c r="M944" s="436">
        <f>$M$807</f>
        <v>0.259075</v>
      </c>
    </row>
    <row r="945" spans="1:14" ht="24.95" customHeight="1" x14ac:dyDescent="0.2">
      <c r="A945" s="423" t="s">
        <v>3</v>
      </c>
      <c r="B945" s="423"/>
      <c r="C945" s="424"/>
      <c r="D945" s="431"/>
      <c r="E945" s="431">
        <f>E943/E940</f>
        <v>1.5673016383193248</v>
      </c>
      <c r="H945" s="423" t="s">
        <v>3</v>
      </c>
      <c r="I945" s="423"/>
      <c r="J945" s="424"/>
      <c r="K945" s="431"/>
      <c r="L945" s="423"/>
      <c r="M945" s="431">
        <f>M943/M940</f>
        <v>1.6292581990828392</v>
      </c>
    </row>
    <row r="946" spans="1:14" ht="24.95" customHeight="1" x14ac:dyDescent="0.2">
      <c r="A946" s="416" t="s">
        <v>55</v>
      </c>
      <c r="B946" s="416"/>
      <c r="C946" s="417"/>
      <c r="D946" s="432"/>
      <c r="E946" s="432">
        <f>E941/E938</f>
        <v>1.6651758196541344</v>
      </c>
      <c r="H946" s="416" t="s">
        <v>55</v>
      </c>
      <c r="I946" s="416"/>
      <c r="J946" s="417"/>
      <c r="K946" s="432"/>
      <c r="L946" s="416"/>
      <c r="M946" s="432">
        <f>M941/M938</f>
        <v>1.6845176317411361</v>
      </c>
    </row>
    <row r="947" spans="1:14" ht="24.95" customHeight="1" x14ac:dyDescent="0.2">
      <c r="A947" s="426" t="s">
        <v>56</v>
      </c>
      <c r="B947" s="426"/>
      <c r="C947" s="427"/>
      <c r="D947" s="433"/>
      <c r="E947" s="433">
        <f>E942/E939</f>
        <v>1.3623518112992927</v>
      </c>
      <c r="F947" s="302"/>
      <c r="G947" s="302"/>
      <c r="H947" s="426" t="s">
        <v>56</v>
      </c>
      <c r="I947" s="426"/>
      <c r="J947" s="427"/>
      <c r="K947" s="433"/>
      <c r="L947" s="426"/>
      <c r="M947" s="433">
        <f>M942/M939</f>
        <v>1.4665874277097237</v>
      </c>
    </row>
    <row r="948" spans="1:14" ht="24.95" customHeight="1" x14ac:dyDescent="0.2">
      <c r="D948" s="302"/>
      <c r="E948" s="302"/>
      <c r="F948" s="302"/>
      <c r="G948" s="302"/>
      <c r="H948" s="5"/>
    </row>
    <row r="949" spans="1:14" s="446" customFormat="1" ht="24.95" customHeight="1" x14ac:dyDescent="0.5">
      <c r="A949" s="750" t="s">
        <v>514</v>
      </c>
      <c r="B949" s="750"/>
      <c r="D949" s="447"/>
      <c r="E949" s="447"/>
      <c r="F949" s="302"/>
      <c r="G949" s="302"/>
      <c r="H949" s="750" t="s">
        <v>514</v>
      </c>
      <c r="I949" s="750"/>
    </row>
    <row r="950" spans="1:14" s="443" customFormat="1" ht="24.95" customHeight="1" x14ac:dyDescent="0.5">
      <c r="A950" s="747" t="s">
        <v>505</v>
      </c>
      <c r="B950" s="747"/>
      <c r="F950" s="302"/>
      <c r="G950" s="302"/>
      <c r="H950" s="747" t="s">
        <v>505</v>
      </c>
      <c r="I950" s="747"/>
      <c r="K950" s="445"/>
      <c r="N950" s="446"/>
    </row>
    <row r="951" spans="1:14" s="282" customFormat="1" ht="24.95" customHeight="1" x14ac:dyDescent="0.25">
      <c r="A951" s="759"/>
      <c r="B951" s="759"/>
      <c r="C951" s="759"/>
      <c r="D951" s="759"/>
      <c r="E951" s="759"/>
      <c r="F951" s="302"/>
      <c r="G951" s="302"/>
      <c r="H951" s="759"/>
      <c r="I951" s="759"/>
      <c r="J951" s="759"/>
      <c r="K951" s="759"/>
      <c r="L951" s="759"/>
      <c r="M951" s="759"/>
      <c r="N951" s="446"/>
    </row>
    <row r="952" spans="1:14" ht="24.95" customHeight="1" x14ac:dyDescent="0.2">
      <c r="A952" s="13"/>
      <c r="B952" s="13"/>
      <c r="C952" s="13"/>
      <c r="D952" s="13"/>
      <c r="E952" s="13"/>
      <c r="F952" s="302"/>
      <c r="G952" s="302"/>
      <c r="H952" s="9"/>
      <c r="I952" s="9"/>
      <c r="J952" s="9"/>
      <c r="K952" s="9"/>
      <c r="L952" s="9"/>
      <c r="M952" s="9"/>
      <c r="N952" s="446"/>
    </row>
    <row r="953" spans="1:14" ht="24.95" customHeight="1" x14ac:dyDescent="0.2">
      <c r="A953" s="282"/>
      <c r="B953" s="282"/>
      <c r="C953" s="282"/>
      <c r="D953" s="282"/>
      <c r="E953" s="282"/>
      <c r="F953" s="302"/>
      <c r="G953" s="302"/>
      <c r="N953" s="446"/>
    </row>
    <row r="954" spans="1:14" ht="24.95" customHeight="1" x14ac:dyDescent="0.2">
      <c r="A954" s="282"/>
      <c r="B954" s="282"/>
      <c r="C954" s="282"/>
      <c r="D954" s="282"/>
      <c r="E954" s="282"/>
      <c r="F954" s="302"/>
      <c r="G954" s="302"/>
    </row>
    <row r="955" spans="1:14" ht="24.95" customHeight="1" x14ac:dyDescent="0.2"/>
    <row r="956" spans="1:14" ht="24.95" customHeight="1" x14ac:dyDescent="0.2"/>
    <row r="957" spans="1:14" ht="24.95" customHeight="1" x14ac:dyDescent="0.2"/>
    <row r="958" spans="1:14" ht="24.95" customHeight="1" x14ac:dyDescent="0.2"/>
    <row r="959" spans="1:14" ht="24.95" customHeight="1" x14ac:dyDescent="0.2"/>
    <row r="960" spans="1:14" ht="24.95" customHeight="1" x14ac:dyDescent="0.2"/>
    <row r="961" spans="1:14" ht="24.95" customHeight="1" x14ac:dyDescent="0.2"/>
    <row r="962" spans="1:14" ht="24.95" customHeight="1" x14ac:dyDescent="0.2"/>
    <row r="963" spans="1:14" ht="24.95" customHeight="1" x14ac:dyDescent="0.2"/>
    <row r="964" spans="1:14" ht="24.95" customHeight="1" x14ac:dyDescent="0.2"/>
    <row r="965" spans="1:14" ht="30" customHeight="1" x14ac:dyDescent="0.4">
      <c r="A965" s="749" t="s">
        <v>46</v>
      </c>
      <c r="B965" s="749"/>
      <c r="C965" s="749"/>
      <c r="D965" s="749"/>
      <c r="E965" s="749"/>
      <c r="F965" s="749"/>
      <c r="G965" s="749"/>
      <c r="H965" s="749"/>
      <c r="I965" s="749"/>
      <c r="J965" s="749"/>
      <c r="K965" s="749"/>
      <c r="L965" s="749"/>
      <c r="M965" s="749"/>
      <c r="N965" s="749"/>
    </row>
    <row r="966" spans="1:14" ht="24.95" customHeight="1" x14ac:dyDescent="0.4">
      <c r="A966" s="308"/>
      <c r="B966" s="308"/>
      <c r="C966" s="308"/>
      <c r="D966" s="308"/>
      <c r="E966" s="308"/>
      <c r="F966" s="308"/>
      <c r="G966" s="308"/>
      <c r="H966" s="308"/>
      <c r="I966" s="308"/>
      <c r="J966" s="308"/>
      <c r="K966" s="308"/>
      <c r="L966" s="308"/>
      <c r="M966" s="308"/>
      <c r="N966" s="308"/>
    </row>
    <row r="967" spans="1:14" ht="24.95" customHeight="1" x14ac:dyDescent="0.3">
      <c r="A967" s="758" t="s">
        <v>46</v>
      </c>
      <c r="B967" s="758"/>
      <c r="C967" s="758"/>
      <c r="D967" s="758"/>
      <c r="E967" s="758"/>
      <c r="F967" s="309"/>
      <c r="G967" s="309"/>
      <c r="H967" s="760" t="s">
        <v>59</v>
      </c>
      <c r="I967" s="760"/>
      <c r="J967" s="760"/>
      <c r="K967" s="760"/>
      <c r="L967" s="760"/>
      <c r="M967" s="760"/>
      <c r="N967" s="309"/>
    </row>
    <row r="968" spans="1:14" ht="24.95" customHeight="1" x14ac:dyDescent="0.2">
      <c r="A968" s="416" t="s">
        <v>29</v>
      </c>
      <c r="B968" s="416"/>
      <c r="C968" s="417"/>
      <c r="D968" s="428"/>
      <c r="E968" s="428">
        <f>'M.V. CyL'!H56</f>
        <v>615708</v>
      </c>
      <c r="H968" s="416" t="s">
        <v>29</v>
      </c>
      <c r="I968" s="416"/>
      <c r="J968" s="417"/>
      <c r="K968" s="428"/>
      <c r="L968" s="416"/>
      <c r="M968" s="428">
        <f>$M$801</f>
        <v>562210.5</v>
      </c>
    </row>
    <row r="969" spans="1:14" ht="24.95" customHeight="1" x14ac:dyDescent="0.2">
      <c r="A969" s="418" t="s">
        <v>30</v>
      </c>
      <c r="B969" s="418"/>
      <c r="C969" s="419"/>
      <c r="D969" s="430"/>
      <c r="E969" s="430">
        <f>'M.V. CyL'!H57</f>
        <v>244360</v>
      </c>
      <c r="H969" s="418" t="s">
        <v>30</v>
      </c>
      <c r="I969" s="418"/>
      <c r="J969" s="419"/>
      <c r="K969" s="430"/>
      <c r="L969" s="418"/>
      <c r="M969" s="430">
        <f>$M$802</f>
        <v>190983.5</v>
      </c>
    </row>
    <row r="970" spans="1:14" ht="24.95" customHeight="1" x14ac:dyDescent="0.2">
      <c r="A970" s="420" t="s">
        <v>0</v>
      </c>
      <c r="B970" s="420"/>
      <c r="C970" s="421"/>
      <c r="D970" s="429"/>
      <c r="E970" s="429">
        <f>SUM(E968:E969)</f>
        <v>860068</v>
      </c>
      <c r="H970" s="420" t="s">
        <v>0</v>
      </c>
      <c r="I970" s="420"/>
      <c r="J970" s="421"/>
      <c r="K970" s="429"/>
      <c r="L970" s="420"/>
      <c r="M970" s="429">
        <f>SUM(M968:M969)</f>
        <v>753194</v>
      </c>
    </row>
    <row r="971" spans="1:14" ht="24.95" customHeight="1" x14ac:dyDescent="0.2">
      <c r="A971" s="418" t="s">
        <v>33</v>
      </c>
      <c r="B971" s="418"/>
      <c r="C971" s="419"/>
      <c r="D971" s="428"/>
      <c r="E971" s="428">
        <f>'M.V. CyL'!H59</f>
        <v>1012706</v>
      </c>
      <c r="H971" s="418" t="s">
        <v>33</v>
      </c>
      <c r="I971" s="418"/>
      <c r="J971" s="419"/>
      <c r="K971" s="428"/>
      <c r="L971" s="418"/>
      <c r="M971" s="428">
        <f>$M$804</f>
        <v>947053.5</v>
      </c>
    </row>
    <row r="972" spans="1:14" ht="24.95" customHeight="1" x14ac:dyDescent="0.2">
      <c r="A972" s="418" t="s">
        <v>34</v>
      </c>
      <c r="B972" s="418"/>
      <c r="C972" s="419"/>
      <c r="D972" s="430"/>
      <c r="E972" s="430">
        <f>'M.V. CyL'!H60</f>
        <v>346226</v>
      </c>
      <c r="H972" s="418" t="s">
        <v>34</v>
      </c>
      <c r="I972" s="418"/>
      <c r="J972" s="419"/>
      <c r="K972" s="430"/>
      <c r="L972" s="418"/>
      <c r="M972" s="430">
        <f>$M$805</f>
        <v>280094</v>
      </c>
    </row>
    <row r="973" spans="1:14" ht="24.95" customHeight="1" x14ac:dyDescent="0.2">
      <c r="A973" s="420" t="s">
        <v>1</v>
      </c>
      <c r="B973" s="420"/>
      <c r="C973" s="421"/>
      <c r="D973" s="442"/>
      <c r="E973" s="442">
        <f>SUM(E971:E972)</f>
        <v>1358932</v>
      </c>
      <c r="H973" s="420" t="s">
        <v>1</v>
      </c>
      <c r="I973" s="420"/>
      <c r="J973" s="421"/>
      <c r="K973" s="442"/>
      <c r="L973" s="420"/>
      <c r="M973" s="442">
        <f>SUM(M971:M972)</f>
        <v>1227147.5</v>
      </c>
    </row>
    <row r="974" spans="1:14" ht="24.95" customHeight="1" x14ac:dyDescent="0.2">
      <c r="A974" s="420" t="s">
        <v>60</v>
      </c>
      <c r="B974" s="420"/>
      <c r="C974" s="421"/>
      <c r="D974" s="436"/>
      <c r="E974" s="436">
        <f>'M.V. CyL'!H61</f>
        <v>0.27289999999999998</v>
      </c>
      <c r="H974" s="420" t="s">
        <v>60</v>
      </c>
      <c r="I974" s="420"/>
      <c r="J974" s="421"/>
      <c r="K974" s="436"/>
      <c r="L974" s="420"/>
      <c r="M974" s="436">
        <f>$M$807</f>
        <v>0.259075</v>
      </c>
    </row>
    <row r="975" spans="1:14" ht="24.95" customHeight="1" x14ac:dyDescent="0.2">
      <c r="A975" s="423" t="s">
        <v>3</v>
      </c>
      <c r="B975" s="423"/>
      <c r="C975" s="424"/>
      <c r="D975" s="431"/>
      <c r="E975" s="431">
        <f>E973/E970</f>
        <v>1.580028555881628</v>
      </c>
      <c r="H975" s="423" t="s">
        <v>3</v>
      </c>
      <c r="I975" s="423"/>
      <c r="J975" s="424"/>
      <c r="K975" s="431"/>
      <c r="L975" s="423"/>
      <c r="M975" s="431">
        <f>M973/M970</f>
        <v>1.6292581990828392</v>
      </c>
    </row>
    <row r="976" spans="1:14" ht="24.95" customHeight="1" x14ac:dyDescent="0.2">
      <c r="A976" s="416" t="s">
        <v>55</v>
      </c>
      <c r="B976" s="416"/>
      <c r="C976" s="417"/>
      <c r="D976" s="432"/>
      <c r="E976" s="432">
        <f>E971/E968</f>
        <v>1.6447829165773387</v>
      </c>
      <c r="F976" s="302"/>
      <c r="G976" s="302"/>
      <c r="H976" s="416" t="s">
        <v>55</v>
      </c>
      <c r="I976" s="416"/>
      <c r="J976" s="417"/>
      <c r="K976" s="432"/>
      <c r="L976" s="416"/>
      <c r="M976" s="432">
        <f>M971/M968</f>
        <v>1.6845176317411361</v>
      </c>
    </row>
    <row r="977" spans="1:14" ht="24.95" customHeight="1" x14ac:dyDescent="0.2">
      <c r="A977" s="426" t="s">
        <v>56</v>
      </c>
      <c r="B977" s="426"/>
      <c r="C977" s="427"/>
      <c r="D977" s="433"/>
      <c r="E977" s="433">
        <f>E972/E969</f>
        <v>1.4168685545915862</v>
      </c>
      <c r="F977" s="302"/>
      <c r="G977" s="302"/>
      <c r="H977" s="426" t="s">
        <v>56</v>
      </c>
      <c r="I977" s="426"/>
      <c r="J977" s="427"/>
      <c r="K977" s="433"/>
      <c r="L977" s="426"/>
      <c r="M977" s="433">
        <f>M972/M969</f>
        <v>1.4665874277097237</v>
      </c>
    </row>
    <row r="978" spans="1:14" ht="24.95" customHeight="1" x14ac:dyDescent="0.2">
      <c r="D978" s="302"/>
      <c r="E978" s="302"/>
      <c r="F978" s="302"/>
      <c r="G978" s="302"/>
      <c r="H978" s="5"/>
      <c r="N978" s="446"/>
    </row>
    <row r="979" spans="1:14" s="446" customFormat="1" ht="24.95" customHeight="1" x14ac:dyDescent="0.5">
      <c r="A979" s="750" t="s">
        <v>513</v>
      </c>
      <c r="B979" s="750"/>
      <c r="D979" s="447"/>
      <c r="E979" s="447"/>
      <c r="F979" s="302"/>
      <c r="G979" s="302"/>
      <c r="H979" s="750" t="s">
        <v>513</v>
      </c>
      <c r="I979" s="750"/>
    </row>
    <row r="980" spans="1:14" s="443" customFormat="1" ht="24.95" customHeight="1" x14ac:dyDescent="0.5">
      <c r="A980" s="747" t="s">
        <v>505</v>
      </c>
      <c r="B980" s="747"/>
      <c r="F980" s="302"/>
      <c r="G980" s="302"/>
      <c r="H980" s="747" t="s">
        <v>505</v>
      </c>
      <c r="I980" s="747"/>
      <c r="K980" s="445"/>
      <c r="N980" s="446"/>
    </row>
    <row r="981" spans="1:14" s="282" customFormat="1" ht="24.95" customHeight="1" x14ac:dyDescent="0.25">
      <c r="A981" s="759"/>
      <c r="B981" s="759"/>
      <c r="C981" s="759"/>
      <c r="D981" s="759"/>
      <c r="E981" s="759"/>
      <c r="F981" s="302"/>
      <c r="G981" s="302"/>
      <c r="H981" s="759"/>
      <c r="I981" s="759"/>
      <c r="J981" s="759"/>
      <c r="K981" s="759"/>
      <c r="L981" s="759"/>
      <c r="M981" s="759"/>
      <c r="N981" s="446"/>
    </row>
    <row r="982" spans="1:14" ht="24.95" customHeight="1" x14ac:dyDescent="0.2">
      <c r="A982" s="13"/>
      <c r="B982" s="13"/>
      <c r="C982" s="13"/>
      <c r="D982" s="13"/>
      <c r="E982" s="13"/>
      <c r="F982" s="302"/>
      <c r="G982" s="302"/>
      <c r="H982" s="13"/>
      <c r="I982" s="13"/>
      <c r="J982" s="13"/>
      <c r="K982" s="13"/>
      <c r="L982" s="13"/>
      <c r="M982" s="13"/>
      <c r="N982" s="446"/>
    </row>
    <row r="983" spans="1:14" ht="24.95" customHeight="1" x14ac:dyDescent="0.2">
      <c r="A983" s="282"/>
      <c r="B983" s="282"/>
      <c r="C983" s="282"/>
      <c r="D983" s="282"/>
      <c r="E983" s="282"/>
      <c r="F983" s="302"/>
      <c r="G983" s="302"/>
      <c r="H983" s="282"/>
      <c r="I983" s="282"/>
      <c r="J983" s="282"/>
      <c r="K983" s="282"/>
      <c r="L983" s="282"/>
      <c r="M983" s="282"/>
    </row>
    <row r="984" spans="1:14" ht="24.95" customHeight="1" x14ac:dyDescent="0.2">
      <c r="A984" s="282"/>
      <c r="B984" s="282"/>
      <c r="C984" s="282"/>
      <c r="D984" s="282"/>
      <c r="E984" s="282"/>
      <c r="F984" s="302"/>
      <c r="G984" s="302"/>
      <c r="H984" s="282"/>
      <c r="I984" s="282"/>
      <c r="J984" s="282"/>
      <c r="K984" s="282"/>
      <c r="L984" s="282"/>
      <c r="M984" s="282"/>
    </row>
    <row r="985" spans="1:14" ht="24.95" customHeight="1" x14ac:dyDescent="0.2">
      <c r="A985" s="282"/>
      <c r="B985" s="282"/>
      <c r="C985" s="282"/>
      <c r="D985" s="282"/>
      <c r="E985" s="282"/>
      <c r="F985" s="302"/>
      <c r="G985" s="302"/>
      <c r="H985" s="282"/>
      <c r="I985" s="282"/>
      <c r="J985" s="282"/>
      <c r="K985" s="282"/>
      <c r="L985" s="282"/>
      <c r="M985" s="282"/>
    </row>
    <row r="986" spans="1:14" ht="24.95" customHeight="1" x14ac:dyDescent="0.2">
      <c r="A986" s="282"/>
      <c r="B986" s="282"/>
      <c r="C986" s="282"/>
      <c r="D986" s="282"/>
      <c r="E986" s="282"/>
      <c r="F986" s="302"/>
      <c r="G986" s="302"/>
      <c r="H986" s="282"/>
      <c r="I986" s="282"/>
      <c r="J986" s="282"/>
      <c r="K986" s="282"/>
      <c r="L986" s="282"/>
      <c r="M986" s="282"/>
    </row>
    <row r="987" spans="1:14" ht="24.95" customHeight="1" x14ac:dyDescent="0.2">
      <c r="F987" s="302"/>
      <c r="G987" s="302"/>
    </row>
    <row r="988" spans="1:14" ht="24.95" customHeight="1" x14ac:dyDescent="0.2">
      <c r="F988" s="302"/>
      <c r="G988" s="302"/>
    </row>
    <row r="989" spans="1:14" ht="24.95" customHeight="1" x14ac:dyDescent="0.2"/>
    <row r="990" spans="1:14" ht="24.95" customHeight="1" x14ac:dyDescent="0.2"/>
    <row r="991" spans="1:14" ht="24.95" customHeight="1" x14ac:dyDescent="0.2"/>
    <row r="992" spans="1:14" ht="24.95" customHeight="1" x14ac:dyDescent="0.2"/>
    <row r="993" spans="1:14" ht="24.95" customHeight="1" x14ac:dyDescent="0.2"/>
    <row r="994" spans="1:14" ht="24.95" customHeight="1" x14ac:dyDescent="0.2"/>
    <row r="995" spans="1:14" ht="24.95" customHeight="1" x14ac:dyDescent="0.2"/>
    <row r="996" spans="1:14" ht="24.95" customHeight="1" x14ac:dyDescent="0.2"/>
    <row r="997" spans="1:14" ht="24.95" customHeight="1" x14ac:dyDescent="0.2"/>
    <row r="998" spans="1:14" ht="24.95" customHeight="1" x14ac:dyDescent="0.2"/>
    <row r="999" spans="1:14" ht="24.95" customHeight="1" x14ac:dyDescent="0.2"/>
    <row r="1000" spans="1:14" ht="24.95" customHeight="1" x14ac:dyDescent="0.2"/>
    <row r="1001" spans="1:14" ht="24.95" customHeight="1" x14ac:dyDescent="0.2"/>
    <row r="1002" spans="1:14" ht="24.95" customHeight="1" x14ac:dyDescent="0.2"/>
    <row r="1003" spans="1:14" ht="24.95" customHeight="1" x14ac:dyDescent="0.2"/>
    <row r="1004" spans="1:14" ht="24.95" customHeight="1" x14ac:dyDescent="0.2">
      <c r="N1004" s="4"/>
    </row>
    <row r="1005" spans="1:14" ht="30" customHeight="1" x14ac:dyDescent="0.4">
      <c r="A1005" s="749" t="s">
        <v>47</v>
      </c>
      <c r="B1005" s="749"/>
      <c r="C1005" s="749"/>
      <c r="D1005" s="749"/>
      <c r="E1005" s="749"/>
      <c r="F1005" s="749"/>
      <c r="G1005" s="749"/>
      <c r="H1005" s="749"/>
      <c r="I1005" s="749"/>
      <c r="J1005" s="749"/>
      <c r="K1005" s="749"/>
      <c r="L1005" s="749"/>
      <c r="M1005" s="749"/>
      <c r="N1005" s="749"/>
    </row>
    <row r="1006" spans="1:14" ht="24.95" customHeight="1" x14ac:dyDescent="0.4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308"/>
      <c r="K1006" s="308"/>
      <c r="L1006" s="308"/>
      <c r="M1006" s="308"/>
      <c r="N1006" s="308"/>
    </row>
    <row r="1007" spans="1:14" ht="24.95" customHeight="1" x14ac:dyDescent="0.3">
      <c r="A1007" s="758" t="s">
        <v>47</v>
      </c>
      <c r="B1007" s="758"/>
      <c r="C1007" s="758"/>
      <c r="D1007" s="758"/>
      <c r="E1007" s="758"/>
      <c r="F1007" s="309"/>
      <c r="G1007" s="309"/>
      <c r="H1007" s="760" t="s">
        <v>59</v>
      </c>
      <c r="I1007" s="760"/>
      <c r="J1007" s="760"/>
      <c r="K1007" s="760"/>
      <c r="L1007" s="760"/>
      <c r="M1007" s="760"/>
      <c r="N1007" s="309"/>
    </row>
    <row r="1008" spans="1:14" ht="24.95" customHeight="1" x14ac:dyDescent="0.2">
      <c r="A1008" s="416" t="s">
        <v>29</v>
      </c>
      <c r="B1008" s="416"/>
      <c r="C1008" s="417"/>
      <c r="D1008" s="428"/>
      <c r="E1008" s="428">
        <f>'M.V. CyL'!I56</f>
        <v>638527</v>
      </c>
      <c r="H1008" s="416" t="s">
        <v>29</v>
      </c>
      <c r="I1008" s="416"/>
      <c r="J1008" s="417"/>
      <c r="K1008" s="428"/>
      <c r="L1008" s="416"/>
      <c r="M1008" s="428">
        <f>$M$801</f>
        <v>562210.5</v>
      </c>
    </row>
    <row r="1009" spans="1:13" ht="24.95" customHeight="1" x14ac:dyDescent="0.2">
      <c r="A1009" s="418" t="s">
        <v>30</v>
      </c>
      <c r="B1009" s="418"/>
      <c r="C1009" s="419"/>
      <c r="D1009" s="430"/>
      <c r="E1009" s="430">
        <f>'M.V. CyL'!I57</f>
        <v>264052</v>
      </c>
      <c r="H1009" s="418" t="s">
        <v>30</v>
      </c>
      <c r="I1009" s="418"/>
      <c r="J1009" s="419"/>
      <c r="K1009" s="430"/>
      <c r="L1009" s="418"/>
      <c r="M1009" s="430">
        <f>$M$802</f>
        <v>190983.5</v>
      </c>
    </row>
    <row r="1010" spans="1:13" ht="24.95" customHeight="1" x14ac:dyDescent="0.2">
      <c r="A1010" s="420" t="s">
        <v>0</v>
      </c>
      <c r="B1010" s="420"/>
      <c r="C1010" s="421"/>
      <c r="D1010" s="429"/>
      <c r="E1010" s="429">
        <f>SUM(E1008:E1009)</f>
        <v>902579</v>
      </c>
      <c r="H1010" s="420" t="s">
        <v>0</v>
      </c>
      <c r="I1010" s="420"/>
      <c r="J1010" s="421"/>
      <c r="K1010" s="429"/>
      <c r="L1010" s="420"/>
      <c r="M1010" s="429">
        <f>SUM(M1008:M1009)</f>
        <v>753194</v>
      </c>
    </row>
    <row r="1011" spans="1:13" ht="24.95" customHeight="1" x14ac:dyDescent="0.2">
      <c r="A1011" s="418" t="s">
        <v>33</v>
      </c>
      <c r="B1011" s="418"/>
      <c r="C1011" s="419"/>
      <c r="D1011" s="428"/>
      <c r="E1011" s="428">
        <f>'M.V. CyL'!I59</f>
        <v>1141235</v>
      </c>
      <c r="H1011" s="418" t="s">
        <v>33</v>
      </c>
      <c r="I1011" s="418"/>
      <c r="J1011" s="419"/>
      <c r="K1011" s="428"/>
      <c r="L1011" s="418"/>
      <c r="M1011" s="428">
        <f>$M$804</f>
        <v>947053.5</v>
      </c>
    </row>
    <row r="1012" spans="1:13" ht="24.95" customHeight="1" x14ac:dyDescent="0.2">
      <c r="A1012" s="418" t="s">
        <v>34</v>
      </c>
      <c r="B1012" s="418"/>
      <c r="C1012" s="419"/>
      <c r="D1012" s="430"/>
      <c r="E1012" s="430">
        <f>'M.V. CyL'!I60</f>
        <v>401307</v>
      </c>
      <c r="H1012" s="418" t="s">
        <v>34</v>
      </c>
      <c r="I1012" s="418"/>
      <c r="J1012" s="419"/>
      <c r="K1012" s="430"/>
      <c r="L1012" s="418"/>
      <c r="M1012" s="430">
        <f>$M$805</f>
        <v>280094</v>
      </c>
    </row>
    <row r="1013" spans="1:13" ht="24.95" customHeight="1" x14ac:dyDescent="0.2">
      <c r="A1013" s="420" t="s">
        <v>1</v>
      </c>
      <c r="B1013" s="420"/>
      <c r="C1013" s="421"/>
      <c r="D1013" s="442"/>
      <c r="E1013" s="442">
        <f>SUM(E1011:E1012)</f>
        <v>1542542</v>
      </c>
      <c r="H1013" s="420" t="s">
        <v>1</v>
      </c>
      <c r="I1013" s="420"/>
      <c r="J1013" s="421"/>
      <c r="K1013" s="442"/>
      <c r="L1013" s="420"/>
      <c r="M1013" s="442">
        <f>SUM(M1011:M1012)</f>
        <v>1227147.5</v>
      </c>
    </row>
    <row r="1014" spans="1:13" ht="24.95" customHeight="1" x14ac:dyDescent="0.2">
      <c r="A1014" s="420" t="s">
        <v>60</v>
      </c>
      <c r="B1014" s="420"/>
      <c r="C1014" s="421"/>
      <c r="D1014" s="436"/>
      <c r="E1014" s="436">
        <f>'M.V. CyL'!I61</f>
        <v>0.30099999999999999</v>
      </c>
      <c r="H1014" s="420" t="s">
        <v>60</v>
      </c>
      <c r="I1014" s="420"/>
      <c r="J1014" s="421"/>
      <c r="K1014" s="436"/>
      <c r="L1014" s="420"/>
      <c r="M1014" s="436">
        <f>$M$807</f>
        <v>0.259075</v>
      </c>
    </row>
    <row r="1015" spans="1:13" ht="24.95" customHeight="1" x14ac:dyDescent="0.2">
      <c r="A1015" s="423" t="s">
        <v>3</v>
      </c>
      <c r="B1015" s="423"/>
      <c r="C1015" s="424"/>
      <c r="D1015" s="431"/>
      <c r="E1015" s="431">
        <f>E1013/E1010</f>
        <v>1.7090382116136094</v>
      </c>
      <c r="H1015" s="423" t="s">
        <v>3</v>
      </c>
      <c r="I1015" s="423"/>
      <c r="J1015" s="424"/>
      <c r="K1015" s="431"/>
      <c r="L1015" s="423"/>
      <c r="M1015" s="431">
        <f>M1013/M1010</f>
        <v>1.6292581990828392</v>
      </c>
    </row>
    <row r="1016" spans="1:13" ht="24.95" customHeight="1" x14ac:dyDescent="0.2">
      <c r="A1016" s="416" t="s">
        <v>55</v>
      </c>
      <c r="B1016" s="416"/>
      <c r="C1016" s="417"/>
      <c r="D1016" s="432"/>
      <c r="E1016" s="432">
        <f>E1011/E1008</f>
        <v>1.7872932546313625</v>
      </c>
      <c r="H1016" s="416" t="s">
        <v>55</v>
      </c>
      <c r="I1016" s="416"/>
      <c r="J1016" s="417"/>
      <c r="K1016" s="432"/>
      <c r="L1016" s="416"/>
      <c r="M1016" s="432">
        <f>M1011/M1008</f>
        <v>1.6845176317411361</v>
      </c>
    </row>
    <row r="1017" spans="1:13" ht="24.95" customHeight="1" x14ac:dyDescent="0.2">
      <c r="A1017" s="426" t="s">
        <v>56</v>
      </c>
      <c r="B1017" s="426"/>
      <c r="C1017" s="427"/>
      <c r="D1017" s="433"/>
      <c r="E1017" s="433">
        <f>E1012/E1009</f>
        <v>1.5198029176071379</v>
      </c>
      <c r="H1017" s="426" t="s">
        <v>56</v>
      </c>
      <c r="I1017" s="426"/>
      <c r="J1017" s="427"/>
      <c r="K1017" s="433"/>
      <c r="L1017" s="426"/>
      <c r="M1017" s="433">
        <f>M1012/M1009</f>
        <v>1.4665874277097237</v>
      </c>
    </row>
    <row r="1018" spans="1:13" ht="24.95" customHeight="1" x14ac:dyDescent="0.2">
      <c r="D1018" s="302"/>
      <c r="E1018" s="302"/>
      <c r="F1018" s="302"/>
      <c r="G1018" s="5"/>
      <c r="H1018" s="5"/>
    </row>
    <row r="1019" spans="1:13" s="446" customFormat="1" ht="24.95" customHeight="1" x14ac:dyDescent="0.5">
      <c r="A1019" s="750" t="s">
        <v>512</v>
      </c>
      <c r="B1019" s="750"/>
      <c r="D1019" s="447"/>
      <c r="E1019" s="447"/>
      <c r="F1019" s="302"/>
      <c r="G1019" s="302"/>
      <c r="H1019" s="750" t="s">
        <v>512</v>
      </c>
      <c r="I1019" s="750"/>
    </row>
    <row r="1020" spans="1:13" s="443" customFormat="1" ht="24.95" customHeight="1" x14ac:dyDescent="0.5">
      <c r="A1020" s="747" t="s">
        <v>505</v>
      </c>
      <c r="B1020" s="747"/>
      <c r="F1020" s="302"/>
      <c r="G1020" s="302"/>
      <c r="H1020" s="747" t="s">
        <v>505</v>
      </c>
      <c r="I1020" s="747"/>
      <c r="K1020" s="445"/>
    </row>
    <row r="1021" spans="1:13" ht="24.95" customHeight="1" x14ac:dyDescent="0.25">
      <c r="A1021" s="748"/>
      <c r="B1021" s="748"/>
      <c r="C1021" s="748"/>
      <c r="D1021" s="748"/>
      <c r="E1021" s="748"/>
      <c r="F1021" s="302"/>
      <c r="G1021" s="302"/>
      <c r="H1021" s="748"/>
      <c r="I1021" s="748"/>
      <c r="J1021" s="748"/>
      <c r="K1021" s="748"/>
      <c r="L1021" s="748"/>
      <c r="M1021" s="748"/>
    </row>
    <row r="1022" spans="1:13" ht="24.95" customHeight="1" x14ac:dyDescent="0.2">
      <c r="A1022" s="13"/>
      <c r="B1022" s="13"/>
      <c r="C1022" s="13"/>
      <c r="D1022" s="13"/>
      <c r="E1022" s="13"/>
      <c r="F1022" s="302"/>
      <c r="G1022" s="302"/>
      <c r="H1022" s="13"/>
      <c r="I1022" s="13"/>
      <c r="J1022" s="13"/>
      <c r="K1022" s="13"/>
      <c r="L1022" s="13"/>
      <c r="M1022" s="13"/>
    </row>
    <row r="1023" spans="1:13" ht="24.95" customHeight="1" x14ac:dyDescent="0.2">
      <c r="A1023" s="282"/>
      <c r="B1023" s="282"/>
      <c r="C1023" s="282"/>
      <c r="D1023" s="282"/>
      <c r="E1023" s="282"/>
      <c r="F1023" s="302"/>
      <c r="G1023" s="302"/>
      <c r="H1023" s="282"/>
      <c r="I1023" s="282"/>
      <c r="J1023" s="282"/>
      <c r="K1023" s="282"/>
      <c r="L1023" s="282"/>
      <c r="M1023" s="282"/>
    </row>
    <row r="1024" spans="1:13" ht="24.95" customHeight="1" x14ac:dyDescent="0.2">
      <c r="A1024" s="282"/>
      <c r="B1024" s="282"/>
      <c r="C1024" s="282"/>
      <c r="D1024" s="282"/>
      <c r="E1024" s="282"/>
      <c r="F1024" s="302"/>
      <c r="G1024" s="302"/>
      <c r="H1024" s="282"/>
      <c r="I1024" s="282"/>
      <c r="J1024" s="282"/>
      <c r="K1024" s="282"/>
      <c r="L1024" s="282"/>
      <c r="M1024" s="282"/>
    </row>
    <row r="1025" spans="1:14" ht="24.95" customHeight="1" x14ac:dyDescent="0.2">
      <c r="A1025" s="282"/>
      <c r="B1025" s="282"/>
      <c r="C1025" s="282"/>
      <c r="D1025" s="282"/>
      <c r="E1025" s="282"/>
      <c r="F1025" s="302"/>
      <c r="G1025" s="302"/>
      <c r="H1025" s="282"/>
      <c r="I1025" s="282"/>
      <c r="J1025" s="282"/>
      <c r="K1025" s="282"/>
      <c r="L1025" s="282"/>
      <c r="M1025" s="282"/>
    </row>
    <row r="1026" spans="1:14" ht="24.95" customHeight="1" x14ac:dyDescent="0.2">
      <c r="F1026" s="302"/>
      <c r="G1026" s="302"/>
    </row>
    <row r="1027" spans="1:14" ht="24.95" customHeight="1" x14ac:dyDescent="0.2">
      <c r="F1027" s="302"/>
      <c r="G1027" s="302"/>
    </row>
    <row r="1028" spans="1:14" ht="24.95" customHeight="1" x14ac:dyDescent="0.2">
      <c r="F1028" s="302"/>
      <c r="G1028" s="302"/>
    </row>
    <row r="1029" spans="1:14" ht="24.95" customHeight="1" x14ac:dyDescent="0.2"/>
    <row r="1030" spans="1:14" ht="24.95" customHeight="1" x14ac:dyDescent="0.2"/>
    <row r="1031" spans="1:14" ht="24.95" customHeight="1" x14ac:dyDescent="0.2"/>
    <row r="1032" spans="1:14" ht="24.95" customHeight="1" x14ac:dyDescent="0.2"/>
    <row r="1033" spans="1:14" ht="24.95" customHeight="1" x14ac:dyDescent="0.2"/>
    <row r="1034" spans="1:14" ht="24.95" customHeight="1" x14ac:dyDescent="0.2"/>
    <row r="1035" spans="1:14" ht="30" customHeight="1" x14ac:dyDescent="0.4">
      <c r="A1035" s="749" t="s">
        <v>48</v>
      </c>
      <c r="B1035" s="749"/>
      <c r="C1035" s="749"/>
      <c r="D1035" s="749"/>
      <c r="E1035" s="749"/>
      <c r="F1035" s="749"/>
      <c r="G1035" s="749"/>
      <c r="H1035" s="749"/>
      <c r="I1035" s="749"/>
      <c r="J1035" s="749"/>
      <c r="K1035" s="749"/>
      <c r="L1035" s="749"/>
      <c r="M1035" s="749"/>
      <c r="N1035" s="749"/>
    </row>
    <row r="1036" spans="1:14" ht="24.95" customHeight="1" x14ac:dyDescent="0.4">
      <c r="A1036" s="308"/>
      <c r="B1036" s="308"/>
      <c r="C1036" s="308"/>
      <c r="D1036" s="308"/>
      <c r="E1036" s="308"/>
      <c r="F1036" s="308"/>
      <c r="G1036" s="308"/>
      <c r="H1036" s="308"/>
      <c r="I1036" s="308"/>
      <c r="J1036" s="308"/>
      <c r="K1036" s="308"/>
      <c r="L1036" s="308"/>
      <c r="M1036" s="308"/>
      <c r="N1036" s="308"/>
    </row>
    <row r="1037" spans="1:14" ht="24.95" customHeight="1" x14ac:dyDescent="0.3">
      <c r="A1037" s="758" t="s">
        <v>48</v>
      </c>
      <c r="B1037" s="758"/>
      <c r="C1037" s="758"/>
      <c r="D1037" s="758"/>
      <c r="E1037" s="758"/>
      <c r="F1037" s="309"/>
      <c r="G1037" s="309"/>
      <c r="H1037" s="760" t="s">
        <v>59</v>
      </c>
      <c r="I1037" s="760"/>
      <c r="J1037" s="760"/>
      <c r="K1037" s="760"/>
      <c r="L1037" s="760"/>
      <c r="M1037" s="760"/>
      <c r="N1037" s="309"/>
    </row>
    <row r="1038" spans="1:14" ht="24.95" customHeight="1" x14ac:dyDescent="0.2">
      <c r="A1038" s="416" t="s">
        <v>29</v>
      </c>
      <c r="B1038" s="416"/>
      <c r="C1038" s="417"/>
      <c r="D1038" s="428"/>
      <c r="E1038" s="428">
        <f>'M.V. CyL'!J56</f>
        <v>897340</v>
      </c>
      <c r="H1038" s="416" t="s">
        <v>29</v>
      </c>
      <c r="I1038" s="416"/>
      <c r="J1038" s="417"/>
      <c r="K1038" s="428"/>
      <c r="L1038" s="416"/>
      <c r="M1038" s="428">
        <f>$M$801</f>
        <v>562210.5</v>
      </c>
    </row>
    <row r="1039" spans="1:14" ht="24.95" customHeight="1" x14ac:dyDescent="0.2">
      <c r="A1039" s="418" t="s">
        <v>30</v>
      </c>
      <c r="B1039" s="418"/>
      <c r="C1039" s="419"/>
      <c r="D1039" s="430"/>
      <c r="E1039" s="430">
        <f>'M.V. CyL'!J57</f>
        <v>302546</v>
      </c>
      <c r="H1039" s="418" t="s">
        <v>30</v>
      </c>
      <c r="I1039" s="418"/>
      <c r="J1039" s="419"/>
      <c r="K1039" s="430"/>
      <c r="L1039" s="418"/>
      <c r="M1039" s="430">
        <f>$M$802</f>
        <v>190983.5</v>
      </c>
    </row>
    <row r="1040" spans="1:14" ht="24.95" customHeight="1" x14ac:dyDescent="0.2">
      <c r="A1040" s="420" t="s">
        <v>0</v>
      </c>
      <c r="B1040" s="420"/>
      <c r="C1040" s="421"/>
      <c r="D1040" s="429"/>
      <c r="E1040" s="429">
        <f>SUM(E1038:E1039)</f>
        <v>1199886</v>
      </c>
      <c r="H1040" s="420" t="s">
        <v>0</v>
      </c>
      <c r="I1040" s="420"/>
      <c r="J1040" s="421"/>
      <c r="K1040" s="429"/>
      <c r="L1040" s="420"/>
      <c r="M1040" s="429">
        <f>SUM(M1038:M1039)</f>
        <v>753194</v>
      </c>
    </row>
    <row r="1041" spans="1:14" ht="24.95" customHeight="1" x14ac:dyDescent="0.2">
      <c r="A1041" s="418" t="s">
        <v>33</v>
      </c>
      <c r="B1041" s="418"/>
      <c r="C1041" s="419"/>
      <c r="D1041" s="428"/>
      <c r="E1041" s="428">
        <f>'M.V. CyL'!J59</f>
        <v>1642271</v>
      </c>
      <c r="H1041" s="418" t="s">
        <v>33</v>
      </c>
      <c r="I1041" s="418"/>
      <c r="J1041" s="419"/>
      <c r="K1041" s="428"/>
      <c r="L1041" s="418"/>
      <c r="M1041" s="428">
        <f>$M$804</f>
        <v>947053.5</v>
      </c>
    </row>
    <row r="1042" spans="1:14" ht="24.95" customHeight="1" x14ac:dyDescent="0.2">
      <c r="A1042" s="418" t="s">
        <v>34</v>
      </c>
      <c r="B1042" s="418"/>
      <c r="C1042" s="419"/>
      <c r="D1042" s="430"/>
      <c r="E1042" s="430">
        <f>'M.V. CyL'!J60</f>
        <v>453366</v>
      </c>
      <c r="H1042" s="418" t="s">
        <v>34</v>
      </c>
      <c r="I1042" s="418"/>
      <c r="J1042" s="419"/>
      <c r="K1042" s="430"/>
      <c r="L1042" s="418"/>
      <c r="M1042" s="430">
        <f>$M$805</f>
        <v>280094</v>
      </c>
    </row>
    <row r="1043" spans="1:14" ht="24.95" customHeight="1" x14ac:dyDescent="0.2">
      <c r="A1043" s="420" t="s">
        <v>1</v>
      </c>
      <c r="B1043" s="420"/>
      <c r="C1043" s="421"/>
      <c r="D1043" s="442"/>
      <c r="E1043" s="442">
        <f>SUM(E1041:E1042)</f>
        <v>2095637</v>
      </c>
      <c r="H1043" s="420" t="s">
        <v>1</v>
      </c>
      <c r="I1043" s="420"/>
      <c r="J1043" s="421"/>
      <c r="K1043" s="442"/>
      <c r="L1043" s="420"/>
      <c r="M1043" s="442">
        <f>SUM(M1041:M1042)</f>
        <v>1227147.5</v>
      </c>
    </row>
    <row r="1044" spans="1:14" ht="24.95" customHeight="1" x14ac:dyDescent="0.2">
      <c r="A1044" s="420" t="s">
        <v>60</v>
      </c>
      <c r="B1044" s="420"/>
      <c r="C1044" s="421"/>
      <c r="D1044" s="436"/>
      <c r="E1044" s="436">
        <f>'M.V. CyL'!J61</f>
        <v>0.40200000000000002</v>
      </c>
      <c r="H1044" s="420" t="s">
        <v>60</v>
      </c>
      <c r="I1044" s="420"/>
      <c r="J1044" s="421"/>
      <c r="K1044" s="436"/>
      <c r="L1044" s="420"/>
      <c r="M1044" s="436">
        <f>$M$807</f>
        <v>0.259075</v>
      </c>
    </row>
    <row r="1045" spans="1:14" ht="24.95" customHeight="1" x14ac:dyDescent="0.2">
      <c r="A1045" s="423" t="s">
        <v>3</v>
      </c>
      <c r="B1045" s="423"/>
      <c r="C1045" s="424"/>
      <c r="D1045" s="431"/>
      <c r="E1045" s="431">
        <f>E1043/E1040</f>
        <v>1.7465300870249341</v>
      </c>
      <c r="H1045" s="423" t="s">
        <v>3</v>
      </c>
      <c r="I1045" s="423"/>
      <c r="J1045" s="424"/>
      <c r="K1045" s="431"/>
      <c r="L1045" s="423"/>
      <c r="M1045" s="431">
        <f>M1043/M1040</f>
        <v>1.6292581990828392</v>
      </c>
    </row>
    <row r="1046" spans="1:14" ht="24.95" customHeight="1" x14ac:dyDescent="0.2">
      <c r="A1046" s="416" t="s">
        <v>55</v>
      </c>
      <c r="B1046" s="416"/>
      <c r="C1046" s="417"/>
      <c r="D1046" s="432"/>
      <c r="E1046" s="432">
        <f>E1041/E1038</f>
        <v>1.8301546793857402</v>
      </c>
      <c r="H1046" s="416" t="s">
        <v>55</v>
      </c>
      <c r="I1046" s="416"/>
      <c r="J1046" s="417"/>
      <c r="K1046" s="432"/>
      <c r="L1046" s="416"/>
      <c r="M1046" s="432">
        <f>M1041/M1038</f>
        <v>1.6845176317411361</v>
      </c>
    </row>
    <row r="1047" spans="1:14" ht="24.95" customHeight="1" x14ac:dyDescent="0.2">
      <c r="A1047" s="426" t="s">
        <v>56</v>
      </c>
      <c r="B1047" s="426"/>
      <c r="C1047" s="427"/>
      <c r="D1047" s="433"/>
      <c r="E1047" s="433">
        <f>E1042/E1039</f>
        <v>1.4985027070263695</v>
      </c>
      <c r="H1047" s="426" t="s">
        <v>56</v>
      </c>
      <c r="I1047" s="426"/>
      <c r="J1047" s="427"/>
      <c r="K1047" s="433"/>
      <c r="L1047" s="426"/>
      <c r="M1047" s="433">
        <f>M1042/M1039</f>
        <v>1.4665874277097237</v>
      </c>
    </row>
    <row r="1048" spans="1:14" ht="24.95" customHeight="1" x14ac:dyDescent="0.2">
      <c r="D1048" s="302"/>
      <c r="E1048" s="302"/>
      <c r="F1048" s="302"/>
      <c r="G1048" s="5"/>
      <c r="H1048" s="5"/>
      <c r="N1048" s="446"/>
    </row>
    <row r="1049" spans="1:14" s="446" customFormat="1" ht="24.95" customHeight="1" x14ac:dyDescent="0.5">
      <c r="A1049" s="750" t="s">
        <v>511</v>
      </c>
      <c r="B1049" s="750"/>
      <c r="D1049" s="447"/>
      <c r="E1049" s="447"/>
      <c r="F1049" s="447"/>
      <c r="G1049" s="448"/>
      <c r="H1049" s="750" t="s">
        <v>511</v>
      </c>
      <c r="I1049" s="750"/>
    </row>
    <row r="1050" spans="1:14" s="443" customFormat="1" ht="24.95" customHeight="1" x14ac:dyDescent="0.5">
      <c r="A1050" s="747" t="s">
        <v>505</v>
      </c>
      <c r="B1050" s="747"/>
      <c r="F1050" s="302"/>
      <c r="G1050" s="302"/>
      <c r="H1050" s="747" t="s">
        <v>505</v>
      </c>
      <c r="I1050" s="747"/>
      <c r="K1050" s="445"/>
      <c r="N1050" s="446"/>
    </row>
    <row r="1051" spans="1:14" s="282" customFormat="1" ht="24.95" customHeight="1" x14ac:dyDescent="0.25">
      <c r="A1051" s="759"/>
      <c r="B1051" s="759"/>
      <c r="C1051" s="759"/>
      <c r="D1051" s="759"/>
      <c r="E1051" s="759"/>
      <c r="F1051" s="302"/>
      <c r="G1051" s="302"/>
      <c r="H1051" s="759"/>
      <c r="I1051" s="759"/>
      <c r="J1051" s="759"/>
      <c r="K1051" s="759"/>
      <c r="L1051" s="759"/>
      <c r="M1051" s="759"/>
      <c r="N1051" s="446"/>
    </row>
    <row r="1052" spans="1:14" ht="24.95" customHeight="1" x14ac:dyDescent="0.2">
      <c r="A1052" s="13"/>
      <c r="B1052" s="13"/>
      <c r="C1052" s="13"/>
      <c r="D1052" s="13"/>
      <c r="E1052" s="13"/>
      <c r="F1052" s="302"/>
      <c r="G1052" s="302"/>
      <c r="H1052" s="13"/>
      <c r="I1052" s="13"/>
      <c r="J1052" s="13"/>
      <c r="K1052" s="13"/>
      <c r="L1052" s="13"/>
      <c r="M1052" s="13"/>
      <c r="N1052" s="446"/>
    </row>
    <row r="1053" spans="1:14" ht="24.95" customHeight="1" x14ac:dyDescent="0.2">
      <c r="A1053" s="282"/>
      <c r="B1053" s="282"/>
      <c r="C1053" s="282"/>
      <c r="D1053" s="282"/>
      <c r="E1053" s="282"/>
      <c r="F1053" s="302"/>
      <c r="G1053" s="302"/>
      <c r="H1053" s="282"/>
      <c r="I1053" s="282"/>
      <c r="J1053" s="282"/>
      <c r="K1053" s="282"/>
      <c r="L1053" s="282"/>
      <c r="M1053" s="282"/>
      <c r="N1053" s="446"/>
    </row>
    <row r="1054" spans="1:14" ht="24.95" customHeight="1" x14ac:dyDescent="0.2">
      <c r="A1054" s="282"/>
      <c r="B1054" s="282"/>
      <c r="C1054" s="282"/>
      <c r="D1054" s="282"/>
      <c r="E1054" s="282"/>
      <c r="F1054" s="302"/>
      <c r="G1054" s="302"/>
      <c r="H1054" s="282"/>
      <c r="I1054" s="282"/>
      <c r="J1054" s="282"/>
      <c r="K1054" s="282"/>
      <c r="L1054" s="282"/>
      <c r="M1054" s="282"/>
    </row>
    <row r="1055" spans="1:14" ht="24.95" customHeight="1" x14ac:dyDescent="0.2">
      <c r="F1055" s="302"/>
      <c r="G1055" s="302"/>
    </row>
    <row r="1056" spans="1:14" ht="24.95" customHeight="1" x14ac:dyDescent="0.2">
      <c r="F1056" s="302"/>
      <c r="G1056" s="302"/>
    </row>
    <row r="1057" ht="24.95" customHeight="1" x14ac:dyDescent="0.2"/>
    <row r="1058" ht="24.95" customHeight="1" x14ac:dyDescent="0.2"/>
    <row r="1059" ht="24.95" customHeight="1" x14ac:dyDescent="0.2"/>
    <row r="1060" ht="24.95" customHeight="1" x14ac:dyDescent="0.2"/>
    <row r="1061" ht="24.95" customHeight="1" x14ac:dyDescent="0.2"/>
    <row r="1062" ht="24.95" customHeight="1" x14ac:dyDescent="0.2"/>
    <row r="1063" ht="24.95" customHeight="1" x14ac:dyDescent="0.2"/>
    <row r="1064" ht="24.95" customHeight="1" x14ac:dyDescent="0.2"/>
    <row r="1065" ht="24.95" customHeight="1" x14ac:dyDescent="0.2"/>
    <row r="1066" ht="24.95" customHeight="1" x14ac:dyDescent="0.2"/>
    <row r="1067" ht="24.95" customHeight="1" x14ac:dyDescent="0.2"/>
    <row r="1068" ht="24.95" customHeight="1" x14ac:dyDescent="0.2"/>
    <row r="1069" ht="24.95" customHeight="1" x14ac:dyDescent="0.2"/>
    <row r="1070" ht="24.95" customHeight="1" x14ac:dyDescent="0.2"/>
    <row r="1071" ht="24.95" customHeight="1" x14ac:dyDescent="0.2"/>
    <row r="1072" ht="24.95" customHeight="1" x14ac:dyDescent="0.2"/>
    <row r="1073" spans="1:14" ht="24.95" customHeight="1" x14ac:dyDescent="0.2"/>
    <row r="1074" spans="1:14" ht="24.95" customHeight="1" x14ac:dyDescent="0.2">
      <c r="N1074" s="4"/>
    </row>
    <row r="1075" spans="1:14" ht="30" customHeight="1" x14ac:dyDescent="0.4">
      <c r="A1075" s="749" t="s">
        <v>49</v>
      </c>
      <c r="B1075" s="749"/>
      <c r="C1075" s="749"/>
      <c r="D1075" s="749"/>
      <c r="E1075" s="749"/>
      <c r="F1075" s="749"/>
      <c r="G1075" s="749"/>
      <c r="H1075" s="749"/>
      <c r="I1075" s="749"/>
      <c r="J1075" s="749"/>
      <c r="K1075" s="749"/>
      <c r="L1075" s="749"/>
      <c r="M1075" s="749"/>
      <c r="N1075" s="749"/>
    </row>
    <row r="1076" spans="1:14" ht="24.95" customHeight="1" x14ac:dyDescent="0.4">
      <c r="A1076" s="308"/>
      <c r="B1076" s="308"/>
      <c r="C1076" s="308"/>
      <c r="D1076" s="308"/>
      <c r="E1076" s="308"/>
      <c r="F1076" s="308"/>
      <c r="G1076" s="308"/>
      <c r="H1076" s="308"/>
      <c r="I1076" s="308"/>
      <c r="J1076" s="308"/>
      <c r="K1076" s="308"/>
      <c r="L1076" s="308"/>
      <c r="M1076" s="308"/>
      <c r="N1076" s="308"/>
    </row>
    <row r="1077" spans="1:14" ht="24.95" customHeight="1" x14ac:dyDescent="0.3">
      <c r="A1077" s="758" t="s">
        <v>49</v>
      </c>
      <c r="B1077" s="758"/>
      <c r="C1077" s="758"/>
      <c r="D1077" s="758"/>
      <c r="E1077" s="758"/>
      <c r="F1077" s="309"/>
      <c r="G1077" s="309"/>
      <c r="H1077" s="760" t="s">
        <v>59</v>
      </c>
      <c r="I1077" s="760"/>
      <c r="J1077" s="760"/>
      <c r="K1077" s="760"/>
      <c r="L1077" s="760"/>
      <c r="M1077" s="760"/>
      <c r="N1077" s="309"/>
    </row>
    <row r="1078" spans="1:14" ht="24.95" customHeight="1" x14ac:dyDescent="0.2">
      <c r="A1078" s="416" t="s">
        <v>29</v>
      </c>
      <c r="B1078" s="416"/>
      <c r="C1078" s="417"/>
      <c r="D1078" s="428"/>
      <c r="E1078" s="428">
        <f>'M.V. CyL'!K56</f>
        <v>601855</v>
      </c>
      <c r="H1078" s="416" t="s">
        <v>29</v>
      </c>
      <c r="I1078" s="416"/>
      <c r="J1078" s="417"/>
      <c r="K1078" s="428"/>
      <c r="L1078" s="416"/>
      <c r="M1078" s="428">
        <f>$M$801</f>
        <v>562210.5</v>
      </c>
    </row>
    <row r="1079" spans="1:14" ht="24.95" customHeight="1" x14ac:dyDescent="0.2">
      <c r="A1079" s="418" t="s">
        <v>30</v>
      </c>
      <c r="B1079" s="418"/>
      <c r="C1079" s="419"/>
      <c r="D1079" s="430"/>
      <c r="E1079" s="430">
        <f>'M.V. CyL'!K57</f>
        <v>261106</v>
      </c>
      <c r="H1079" s="418" t="s">
        <v>30</v>
      </c>
      <c r="I1079" s="418"/>
      <c r="J1079" s="419"/>
      <c r="K1079" s="430"/>
      <c r="L1079" s="418"/>
      <c r="M1079" s="430">
        <f>$M$802</f>
        <v>190983.5</v>
      </c>
    </row>
    <row r="1080" spans="1:14" ht="24.95" customHeight="1" x14ac:dyDescent="0.2">
      <c r="A1080" s="420" t="s">
        <v>0</v>
      </c>
      <c r="B1080" s="420"/>
      <c r="C1080" s="421"/>
      <c r="D1080" s="429"/>
      <c r="E1080" s="429">
        <f>SUM(E1078:E1079)</f>
        <v>862961</v>
      </c>
      <c r="H1080" s="420" t="s">
        <v>0</v>
      </c>
      <c r="I1080" s="420"/>
      <c r="J1080" s="421"/>
      <c r="K1080" s="429"/>
      <c r="L1080" s="420"/>
      <c r="M1080" s="429">
        <f>SUM(M1078:M1079)</f>
        <v>753194</v>
      </c>
    </row>
    <row r="1081" spans="1:14" ht="24.95" customHeight="1" x14ac:dyDescent="0.2">
      <c r="A1081" s="418" t="s">
        <v>33</v>
      </c>
      <c r="B1081" s="418"/>
      <c r="C1081" s="419"/>
      <c r="D1081" s="428"/>
      <c r="E1081" s="428">
        <f>'M.V. CyL'!K59</f>
        <v>1002293</v>
      </c>
      <c r="H1081" s="418" t="s">
        <v>33</v>
      </c>
      <c r="I1081" s="418"/>
      <c r="J1081" s="419"/>
      <c r="K1081" s="428"/>
      <c r="L1081" s="418"/>
      <c r="M1081" s="428">
        <f>$M$804</f>
        <v>947053.5</v>
      </c>
    </row>
    <row r="1082" spans="1:14" ht="24.95" customHeight="1" x14ac:dyDescent="0.2">
      <c r="A1082" s="418" t="s">
        <v>34</v>
      </c>
      <c r="B1082" s="418"/>
      <c r="C1082" s="419"/>
      <c r="D1082" s="430"/>
      <c r="E1082" s="430">
        <f>'M.V. CyL'!K60</f>
        <v>395607</v>
      </c>
      <c r="H1082" s="418" t="s">
        <v>34</v>
      </c>
      <c r="I1082" s="418"/>
      <c r="J1082" s="419"/>
      <c r="K1082" s="430"/>
      <c r="L1082" s="418"/>
      <c r="M1082" s="430">
        <f>$M$805</f>
        <v>280094</v>
      </c>
    </row>
    <row r="1083" spans="1:14" ht="24.95" customHeight="1" x14ac:dyDescent="0.2">
      <c r="A1083" s="420" t="s">
        <v>1</v>
      </c>
      <c r="B1083" s="420"/>
      <c r="C1083" s="421"/>
      <c r="D1083" s="442"/>
      <c r="E1083" s="442">
        <f>SUM(E1081:E1082)</f>
        <v>1397900</v>
      </c>
      <c r="H1083" s="420" t="s">
        <v>1</v>
      </c>
      <c r="I1083" s="420"/>
      <c r="J1083" s="421"/>
      <c r="K1083" s="442"/>
      <c r="L1083" s="420"/>
      <c r="M1083" s="442">
        <f>SUM(M1081:M1082)</f>
        <v>1227147.5</v>
      </c>
    </row>
    <row r="1084" spans="1:14" ht="24.95" customHeight="1" x14ac:dyDescent="0.2">
      <c r="A1084" s="420" t="s">
        <v>60</v>
      </c>
      <c r="B1084" s="420"/>
      <c r="C1084" s="421"/>
      <c r="D1084" s="436"/>
      <c r="E1084" s="436">
        <f>'M.V. CyL'!K61</f>
        <v>0.28960000000000002</v>
      </c>
      <c r="H1084" s="420" t="s">
        <v>60</v>
      </c>
      <c r="I1084" s="420"/>
      <c r="J1084" s="421"/>
      <c r="K1084" s="436"/>
      <c r="L1084" s="420"/>
      <c r="M1084" s="436">
        <f>$M$807</f>
        <v>0.259075</v>
      </c>
    </row>
    <row r="1085" spans="1:14" ht="24.95" customHeight="1" x14ac:dyDescent="0.2">
      <c r="A1085" s="423" t="s">
        <v>3</v>
      </c>
      <c r="B1085" s="423"/>
      <c r="C1085" s="424"/>
      <c r="D1085" s="431"/>
      <c r="E1085" s="431">
        <f>E1083/E1080</f>
        <v>1.6198878048950069</v>
      </c>
      <c r="H1085" s="423" t="s">
        <v>3</v>
      </c>
      <c r="I1085" s="423"/>
      <c r="J1085" s="424"/>
      <c r="K1085" s="431"/>
      <c r="L1085" s="423"/>
      <c r="M1085" s="431">
        <f>M1083/M1080</f>
        <v>1.6292581990828392</v>
      </c>
    </row>
    <row r="1086" spans="1:14" ht="24.95" customHeight="1" x14ac:dyDescent="0.2">
      <c r="A1086" s="416" t="s">
        <v>55</v>
      </c>
      <c r="B1086" s="416"/>
      <c r="C1086" s="417"/>
      <c r="D1086" s="432"/>
      <c r="E1086" s="432">
        <f>E1081/E1078</f>
        <v>1.6653396582233262</v>
      </c>
      <c r="H1086" s="416" t="s">
        <v>55</v>
      </c>
      <c r="I1086" s="416"/>
      <c r="J1086" s="417"/>
      <c r="K1086" s="432"/>
      <c r="L1086" s="416"/>
      <c r="M1086" s="432">
        <f>M1081/M1078</f>
        <v>1.6845176317411361</v>
      </c>
    </row>
    <row r="1087" spans="1:14" ht="24.95" customHeight="1" x14ac:dyDescent="0.2">
      <c r="A1087" s="426" t="s">
        <v>56</v>
      </c>
      <c r="B1087" s="426"/>
      <c r="C1087" s="427"/>
      <c r="D1087" s="433"/>
      <c r="E1087" s="433">
        <f>E1082/E1079</f>
        <v>1.5151202959717509</v>
      </c>
      <c r="H1087" s="426" t="s">
        <v>56</v>
      </c>
      <c r="I1087" s="426"/>
      <c r="J1087" s="427"/>
      <c r="K1087" s="433"/>
      <c r="L1087" s="426"/>
      <c r="M1087" s="433">
        <f>M1082/M1079</f>
        <v>1.4665874277097237</v>
      </c>
    </row>
    <row r="1088" spans="1:14" ht="24.95" customHeight="1" x14ac:dyDescent="0.2">
      <c r="D1088" s="302"/>
      <c r="E1088" s="302"/>
      <c r="F1088" s="302"/>
      <c r="G1088" s="5"/>
      <c r="H1088" s="5"/>
      <c r="N1088" s="446"/>
    </row>
    <row r="1089" spans="1:14" s="446" customFormat="1" ht="24.95" customHeight="1" x14ac:dyDescent="0.5">
      <c r="A1089" s="750" t="s">
        <v>510</v>
      </c>
      <c r="B1089" s="750"/>
      <c r="D1089" s="447"/>
      <c r="E1089" s="447"/>
      <c r="F1089" s="302"/>
      <c r="G1089" s="302"/>
      <c r="H1089" s="750" t="s">
        <v>510</v>
      </c>
      <c r="I1089" s="750"/>
    </row>
    <row r="1090" spans="1:14" s="443" customFormat="1" ht="24.95" customHeight="1" x14ac:dyDescent="0.5">
      <c r="A1090" s="747" t="s">
        <v>505</v>
      </c>
      <c r="B1090" s="747"/>
      <c r="F1090" s="302"/>
      <c r="G1090" s="302"/>
      <c r="H1090" s="747" t="s">
        <v>505</v>
      </c>
      <c r="I1090" s="747"/>
      <c r="K1090" s="445"/>
      <c r="N1090" s="446"/>
    </row>
    <row r="1091" spans="1:14" s="282" customFormat="1" ht="24.95" customHeight="1" x14ac:dyDescent="0.25">
      <c r="A1091" s="759"/>
      <c r="B1091" s="759"/>
      <c r="C1091" s="759"/>
      <c r="D1091" s="759"/>
      <c r="E1091" s="759"/>
      <c r="F1091" s="302"/>
      <c r="G1091" s="302"/>
      <c r="H1091" s="759"/>
      <c r="I1091" s="759"/>
      <c r="J1091" s="759"/>
      <c r="K1091" s="759"/>
      <c r="L1091" s="759"/>
      <c r="M1091" s="759"/>
      <c r="N1091" s="446"/>
    </row>
    <row r="1092" spans="1:14" ht="24.95" customHeight="1" x14ac:dyDescent="0.2">
      <c r="A1092" s="13"/>
      <c r="B1092" s="13"/>
      <c r="C1092" s="13"/>
      <c r="D1092" s="13"/>
      <c r="E1092" s="13"/>
      <c r="F1092" s="302"/>
      <c r="G1092" s="302"/>
      <c r="H1092" s="13"/>
      <c r="I1092" s="13"/>
      <c r="J1092" s="13"/>
      <c r="K1092" s="13"/>
      <c r="L1092" s="13"/>
      <c r="M1092" s="13"/>
      <c r="N1092" s="446"/>
    </row>
    <row r="1093" spans="1:14" ht="24.95" customHeight="1" x14ac:dyDescent="0.2">
      <c r="F1093" s="302"/>
      <c r="G1093" s="302"/>
      <c r="N1093" s="446"/>
    </row>
    <row r="1094" spans="1:14" ht="24.95" customHeight="1" x14ac:dyDescent="0.2">
      <c r="F1094" s="302"/>
      <c r="G1094" s="302"/>
      <c r="N1094" s="446"/>
    </row>
    <row r="1095" spans="1:14" ht="24.95" customHeight="1" x14ac:dyDescent="0.2">
      <c r="F1095" s="302"/>
      <c r="G1095" s="302"/>
      <c r="N1095" s="446"/>
    </row>
    <row r="1096" spans="1:14" ht="24.95" customHeight="1" x14ac:dyDescent="0.2"/>
    <row r="1097" spans="1:14" ht="24.95" customHeight="1" x14ac:dyDescent="0.2"/>
    <row r="1098" spans="1:14" ht="24.95" customHeight="1" x14ac:dyDescent="0.2"/>
    <row r="1099" spans="1:14" ht="24.95" customHeight="1" x14ac:dyDescent="0.2"/>
    <row r="1100" spans="1:14" ht="24.95" customHeight="1" x14ac:dyDescent="0.2"/>
    <row r="1101" spans="1:14" ht="24.95" customHeight="1" x14ac:dyDescent="0.2"/>
    <row r="1102" spans="1:14" ht="24.95" customHeight="1" x14ac:dyDescent="0.2"/>
    <row r="1103" spans="1:14" ht="24.95" customHeight="1" x14ac:dyDescent="0.2"/>
    <row r="1104" spans="1:14" ht="24.95" customHeight="1" x14ac:dyDescent="0.2">
      <c r="N1104" s="4"/>
    </row>
    <row r="1105" spans="1:14" ht="30" customHeight="1" x14ac:dyDescent="0.4">
      <c r="A1105" s="749" t="s">
        <v>50</v>
      </c>
      <c r="B1105" s="749"/>
      <c r="C1105" s="749"/>
      <c r="D1105" s="749"/>
      <c r="E1105" s="749"/>
      <c r="F1105" s="749"/>
      <c r="G1105" s="749"/>
      <c r="H1105" s="749"/>
      <c r="I1105" s="749"/>
      <c r="J1105" s="749"/>
      <c r="K1105" s="749"/>
      <c r="L1105" s="749"/>
      <c r="M1105" s="749"/>
      <c r="N1105" s="749"/>
    </row>
    <row r="1106" spans="1:14" ht="24.95" customHeight="1" x14ac:dyDescent="0.4">
      <c r="A1106" s="308"/>
      <c r="B1106" s="308"/>
      <c r="C1106" s="308"/>
      <c r="D1106" s="308"/>
      <c r="E1106" s="308"/>
      <c r="F1106" s="308"/>
      <c r="G1106" s="308"/>
      <c r="H1106" s="308"/>
      <c r="I1106" s="308"/>
      <c r="J1106" s="308"/>
      <c r="K1106" s="308"/>
      <c r="L1106" s="308"/>
      <c r="M1106" s="308"/>
      <c r="N1106" s="308"/>
    </row>
    <row r="1107" spans="1:14" ht="24.95" customHeight="1" x14ac:dyDescent="0.3">
      <c r="A1107" s="758" t="s">
        <v>50</v>
      </c>
      <c r="B1107" s="758"/>
      <c r="C1107" s="758"/>
      <c r="D1107" s="758"/>
      <c r="E1107" s="758"/>
      <c r="F1107" s="309"/>
      <c r="G1107" s="309"/>
      <c r="H1107" s="760" t="s">
        <v>59</v>
      </c>
      <c r="I1107" s="760"/>
      <c r="J1107" s="760"/>
      <c r="K1107" s="760"/>
      <c r="L1107" s="760"/>
      <c r="M1107" s="760"/>
      <c r="N1107" s="309"/>
    </row>
    <row r="1108" spans="1:14" ht="24.95" customHeight="1" x14ac:dyDescent="0.2">
      <c r="A1108" s="416" t="s">
        <v>29</v>
      </c>
      <c r="B1108" s="416"/>
      <c r="C1108" s="417"/>
      <c r="D1108" s="428"/>
      <c r="E1108" s="428">
        <f>'M.V. CyL'!L56</f>
        <v>596786</v>
      </c>
      <c r="H1108" s="416" t="s">
        <v>29</v>
      </c>
      <c r="I1108" s="416"/>
      <c r="J1108" s="417"/>
      <c r="K1108" s="428"/>
      <c r="L1108" s="416"/>
      <c r="M1108" s="428">
        <f>$M$801</f>
        <v>562210.5</v>
      </c>
    </row>
    <row r="1109" spans="1:14" ht="24.95" customHeight="1" x14ac:dyDescent="0.2">
      <c r="A1109" s="418" t="s">
        <v>30</v>
      </c>
      <c r="B1109" s="418"/>
      <c r="C1109" s="419"/>
      <c r="D1109" s="430"/>
      <c r="E1109" s="430">
        <f>'M.V. CyL'!L57</f>
        <v>231028</v>
      </c>
      <c r="H1109" s="418" t="s">
        <v>30</v>
      </c>
      <c r="I1109" s="418"/>
      <c r="J1109" s="419"/>
      <c r="K1109" s="430"/>
      <c r="L1109" s="418"/>
      <c r="M1109" s="430">
        <f>$M$802</f>
        <v>190983.5</v>
      </c>
    </row>
    <row r="1110" spans="1:14" ht="24.95" customHeight="1" x14ac:dyDescent="0.2">
      <c r="A1110" s="420" t="s">
        <v>0</v>
      </c>
      <c r="B1110" s="420"/>
      <c r="C1110" s="421"/>
      <c r="D1110" s="429"/>
      <c r="E1110" s="429">
        <f>SUM(E1108:E1109)</f>
        <v>827814</v>
      </c>
      <c r="H1110" s="420" t="s">
        <v>0</v>
      </c>
      <c r="I1110" s="420"/>
      <c r="J1110" s="421"/>
      <c r="K1110" s="429"/>
      <c r="L1110" s="420"/>
      <c r="M1110" s="429">
        <f>SUM(M1108:M1109)</f>
        <v>753194</v>
      </c>
    </row>
    <row r="1111" spans="1:14" ht="24.95" customHeight="1" x14ac:dyDescent="0.2">
      <c r="A1111" s="418" t="s">
        <v>33</v>
      </c>
      <c r="B1111" s="418"/>
      <c r="C1111" s="419"/>
      <c r="D1111" s="428"/>
      <c r="E1111" s="428">
        <f>'M.V. CyL'!L59</f>
        <v>971168</v>
      </c>
      <c r="H1111" s="418" t="s">
        <v>33</v>
      </c>
      <c r="I1111" s="418"/>
      <c r="J1111" s="419"/>
      <c r="K1111" s="428"/>
      <c r="L1111" s="418"/>
      <c r="M1111" s="428">
        <f>$M$804</f>
        <v>947053.5</v>
      </c>
    </row>
    <row r="1112" spans="1:14" ht="24.95" customHeight="1" x14ac:dyDescent="0.2">
      <c r="A1112" s="418" t="s">
        <v>34</v>
      </c>
      <c r="B1112" s="418"/>
      <c r="C1112" s="419"/>
      <c r="D1112" s="430"/>
      <c r="E1112" s="430">
        <f>'M.V. CyL'!L60</f>
        <v>324697</v>
      </c>
      <c r="H1112" s="418" t="s">
        <v>34</v>
      </c>
      <c r="I1112" s="418"/>
      <c r="J1112" s="419"/>
      <c r="K1112" s="430"/>
      <c r="L1112" s="418"/>
      <c r="M1112" s="430">
        <f>$M$805</f>
        <v>280094</v>
      </c>
    </row>
    <row r="1113" spans="1:14" ht="24.95" customHeight="1" x14ac:dyDescent="0.2">
      <c r="A1113" s="420" t="s">
        <v>1</v>
      </c>
      <c r="B1113" s="420"/>
      <c r="C1113" s="421"/>
      <c r="D1113" s="442"/>
      <c r="E1113" s="442">
        <f>SUM(E1111:E1112)</f>
        <v>1295865</v>
      </c>
      <c r="H1113" s="420" t="s">
        <v>1</v>
      </c>
      <c r="I1113" s="420"/>
      <c r="J1113" s="421"/>
      <c r="K1113" s="442"/>
      <c r="L1113" s="420"/>
      <c r="M1113" s="442">
        <f>SUM(M1111:M1112)</f>
        <v>1227147.5</v>
      </c>
    </row>
    <row r="1114" spans="1:14" ht="24.95" customHeight="1" x14ac:dyDescent="0.2">
      <c r="A1114" s="420" t="s">
        <v>60</v>
      </c>
      <c r="B1114" s="420"/>
      <c r="C1114" s="421"/>
      <c r="D1114" s="436"/>
      <c r="E1114" s="436">
        <f>'M.V. CyL'!L61</f>
        <v>0.26019999999999999</v>
      </c>
      <c r="H1114" s="420" t="s">
        <v>60</v>
      </c>
      <c r="I1114" s="420"/>
      <c r="J1114" s="421"/>
      <c r="K1114" s="436"/>
      <c r="L1114" s="420"/>
      <c r="M1114" s="436">
        <f>$M$807</f>
        <v>0.259075</v>
      </c>
    </row>
    <row r="1115" spans="1:14" ht="24.95" customHeight="1" x14ac:dyDescent="0.2">
      <c r="A1115" s="423" t="s">
        <v>3</v>
      </c>
      <c r="B1115" s="423"/>
      <c r="C1115" s="424"/>
      <c r="D1115" s="431"/>
      <c r="E1115" s="431">
        <f>E1113/E1110</f>
        <v>1.5654059969993259</v>
      </c>
      <c r="H1115" s="423" t="s">
        <v>3</v>
      </c>
      <c r="I1115" s="423"/>
      <c r="J1115" s="424"/>
      <c r="K1115" s="431"/>
      <c r="L1115" s="423"/>
      <c r="M1115" s="431">
        <f>M1113/M1110</f>
        <v>1.6292581990828392</v>
      </c>
    </row>
    <row r="1116" spans="1:14" ht="24.95" customHeight="1" x14ac:dyDescent="0.2">
      <c r="A1116" s="416" t="s">
        <v>55</v>
      </c>
      <c r="B1116" s="416"/>
      <c r="C1116" s="417"/>
      <c r="D1116" s="432"/>
      <c r="E1116" s="432">
        <f>E1111/E1108</f>
        <v>1.6273303998418194</v>
      </c>
      <c r="H1116" s="416" t="s">
        <v>55</v>
      </c>
      <c r="I1116" s="416"/>
      <c r="J1116" s="417"/>
      <c r="K1116" s="432"/>
      <c r="L1116" s="416"/>
      <c r="M1116" s="432">
        <f>M1111/M1108</f>
        <v>1.6845176317411361</v>
      </c>
    </row>
    <row r="1117" spans="1:14" ht="24.95" customHeight="1" x14ac:dyDescent="0.2">
      <c r="A1117" s="426" t="s">
        <v>56</v>
      </c>
      <c r="B1117" s="426"/>
      <c r="C1117" s="427"/>
      <c r="D1117" s="433"/>
      <c r="E1117" s="433">
        <f>E1112/E1109</f>
        <v>1.4054443617223886</v>
      </c>
      <c r="H1117" s="426" t="s">
        <v>56</v>
      </c>
      <c r="I1117" s="426"/>
      <c r="J1117" s="427"/>
      <c r="K1117" s="433"/>
      <c r="L1117" s="426"/>
      <c r="M1117" s="433">
        <f>M1112/M1109</f>
        <v>1.4665874277097237</v>
      </c>
      <c r="N1117" s="446"/>
    </row>
    <row r="1118" spans="1:14" ht="24.95" customHeight="1" x14ac:dyDescent="0.2">
      <c r="D1118" s="302"/>
      <c r="E1118" s="302"/>
      <c r="F1118" s="302"/>
      <c r="G1118" s="5"/>
      <c r="H1118" s="5"/>
      <c r="N1118" s="446"/>
    </row>
    <row r="1119" spans="1:14" s="446" customFormat="1" ht="24.95" customHeight="1" x14ac:dyDescent="0.5">
      <c r="A1119" s="750" t="s">
        <v>509</v>
      </c>
      <c r="B1119" s="750"/>
      <c r="D1119" s="447"/>
      <c r="E1119" s="447"/>
      <c r="F1119" s="447"/>
      <c r="G1119" s="448"/>
      <c r="H1119" s="750" t="s">
        <v>509</v>
      </c>
      <c r="I1119" s="750"/>
    </row>
    <row r="1120" spans="1:14" s="443" customFormat="1" ht="24.95" customHeight="1" x14ac:dyDescent="0.5">
      <c r="A1120" s="747" t="s">
        <v>505</v>
      </c>
      <c r="B1120" s="747"/>
      <c r="F1120" s="444"/>
      <c r="H1120" s="747" t="s">
        <v>505</v>
      </c>
      <c r="I1120" s="747"/>
      <c r="K1120" s="445"/>
      <c r="N1120" s="446"/>
    </row>
    <row r="1121" spans="1:14" s="282" customFormat="1" ht="24.95" customHeight="1" x14ac:dyDescent="0.25">
      <c r="A1121" s="759"/>
      <c r="B1121" s="759"/>
      <c r="C1121" s="759"/>
      <c r="D1121" s="759"/>
      <c r="E1121" s="759"/>
      <c r="G1121" s="14"/>
      <c r="H1121" s="759"/>
      <c r="I1121" s="759"/>
      <c r="J1121" s="759"/>
      <c r="K1121" s="759"/>
      <c r="L1121" s="759"/>
      <c r="M1121" s="759"/>
      <c r="N1121" s="446"/>
    </row>
    <row r="1122" spans="1:14" ht="24.95" customHeight="1" x14ac:dyDescent="0.2">
      <c r="A1122" s="9"/>
      <c r="B1122" s="9"/>
      <c r="C1122" s="9"/>
      <c r="D1122" s="9"/>
      <c r="E1122" s="9"/>
      <c r="G1122" s="9"/>
      <c r="H1122" s="9"/>
      <c r="I1122" s="9"/>
      <c r="J1122" s="9"/>
      <c r="K1122" s="9"/>
      <c r="L1122" s="9"/>
      <c r="M1122" s="9"/>
      <c r="N1122" s="446"/>
    </row>
    <row r="1123" spans="1:14" ht="24.95" customHeight="1" x14ac:dyDescent="0.2">
      <c r="N1123" s="446"/>
    </row>
    <row r="1124" spans="1:14" ht="24.95" customHeight="1" x14ac:dyDescent="0.2"/>
    <row r="1125" spans="1:14" ht="24.95" customHeight="1" x14ac:dyDescent="0.2"/>
    <row r="1126" spans="1:14" ht="24.95" customHeight="1" x14ac:dyDescent="0.2"/>
    <row r="1127" spans="1:14" ht="24.95" customHeight="1" x14ac:dyDescent="0.2"/>
    <row r="1128" spans="1:14" ht="24.95" customHeight="1" x14ac:dyDescent="0.2"/>
    <row r="1129" spans="1:14" ht="24.95" customHeight="1" x14ac:dyDescent="0.2"/>
    <row r="1130" spans="1:14" ht="24.95" customHeight="1" x14ac:dyDescent="0.2"/>
    <row r="1131" spans="1:14" ht="24.95" customHeight="1" x14ac:dyDescent="0.2"/>
    <row r="1132" spans="1:14" ht="24.95" customHeight="1" x14ac:dyDescent="0.2"/>
    <row r="1133" spans="1:14" ht="24.95" customHeight="1" x14ac:dyDescent="0.2"/>
    <row r="1134" spans="1:14" ht="24.95" customHeight="1" x14ac:dyDescent="0.2"/>
    <row r="1135" spans="1:14" ht="24.95" customHeight="1" x14ac:dyDescent="0.2"/>
    <row r="1136" spans="1:14" ht="24.95" customHeight="1" x14ac:dyDescent="0.2"/>
    <row r="1137" spans="1:14" ht="24.95" customHeight="1" x14ac:dyDescent="0.2"/>
    <row r="1138" spans="1:14" ht="24.95" customHeight="1" x14ac:dyDescent="0.2"/>
    <row r="1139" spans="1:14" ht="24.95" customHeight="1" x14ac:dyDescent="0.2"/>
    <row r="1140" spans="1:14" ht="24.95" customHeight="1" x14ac:dyDescent="0.2"/>
    <row r="1141" spans="1:14" ht="24.95" customHeight="1" x14ac:dyDescent="0.2"/>
    <row r="1142" spans="1:14" ht="24.95" customHeight="1" x14ac:dyDescent="0.2"/>
    <row r="1143" spans="1:14" ht="24.95" customHeight="1" x14ac:dyDescent="0.2"/>
    <row r="1144" spans="1:14" ht="24.95" customHeight="1" x14ac:dyDescent="0.2">
      <c r="N1144" s="4"/>
    </row>
    <row r="1145" spans="1:14" ht="30" customHeight="1" x14ac:dyDescent="0.4">
      <c r="A1145" s="749" t="s">
        <v>51</v>
      </c>
      <c r="B1145" s="749"/>
      <c r="C1145" s="749"/>
      <c r="D1145" s="749"/>
      <c r="E1145" s="749"/>
      <c r="F1145" s="749"/>
      <c r="G1145" s="749"/>
      <c r="H1145" s="749"/>
      <c r="I1145" s="749"/>
      <c r="J1145" s="749"/>
      <c r="K1145" s="749"/>
      <c r="L1145" s="749"/>
      <c r="M1145" s="749"/>
      <c r="N1145" s="749"/>
    </row>
    <row r="1146" spans="1:14" ht="24.95" customHeight="1" x14ac:dyDescent="0.4">
      <c r="A1146" s="308"/>
      <c r="B1146" s="308"/>
      <c r="C1146" s="308"/>
      <c r="D1146" s="308"/>
      <c r="E1146" s="308"/>
      <c r="F1146" s="308"/>
      <c r="G1146" s="308"/>
      <c r="H1146" s="308"/>
      <c r="I1146" s="308"/>
      <c r="J1146" s="308"/>
      <c r="K1146" s="308"/>
      <c r="L1146" s="308"/>
      <c r="M1146" s="308"/>
      <c r="N1146" s="308"/>
    </row>
    <row r="1147" spans="1:14" ht="24.95" customHeight="1" x14ac:dyDescent="0.3">
      <c r="A1147" s="758" t="s">
        <v>51</v>
      </c>
      <c r="B1147" s="758"/>
      <c r="C1147" s="758"/>
      <c r="D1147" s="758"/>
      <c r="E1147" s="758"/>
      <c r="F1147" s="309"/>
      <c r="G1147" s="309"/>
      <c r="H1147" s="760" t="s">
        <v>59</v>
      </c>
      <c r="I1147" s="760"/>
      <c r="J1147" s="760"/>
      <c r="K1147" s="760"/>
      <c r="L1147" s="760"/>
      <c r="M1147" s="760"/>
      <c r="N1147" s="309"/>
    </row>
    <row r="1148" spans="1:14" ht="24.95" customHeight="1" x14ac:dyDescent="0.2">
      <c r="A1148" s="416" t="s">
        <v>29</v>
      </c>
      <c r="B1148" s="416"/>
      <c r="C1148" s="417"/>
      <c r="D1148" s="428"/>
      <c r="E1148" s="428">
        <f>'M.V. CyL'!M56</f>
        <v>514626</v>
      </c>
      <c r="H1148" s="416" t="s">
        <v>29</v>
      </c>
      <c r="I1148" s="416"/>
      <c r="J1148" s="417"/>
      <c r="K1148" s="428"/>
      <c r="L1148" s="416"/>
      <c r="M1148" s="428">
        <f>$M$801</f>
        <v>562210.5</v>
      </c>
    </row>
    <row r="1149" spans="1:14" ht="24.95" customHeight="1" x14ac:dyDescent="0.2">
      <c r="A1149" s="418" t="s">
        <v>30</v>
      </c>
      <c r="B1149" s="418"/>
      <c r="C1149" s="419"/>
      <c r="D1149" s="430"/>
      <c r="E1149" s="430">
        <f>'M.V. CyL'!M57</f>
        <v>111919</v>
      </c>
      <c r="H1149" s="418" t="s">
        <v>30</v>
      </c>
      <c r="I1149" s="418"/>
      <c r="J1149" s="419"/>
      <c r="K1149" s="430"/>
      <c r="L1149" s="418"/>
      <c r="M1149" s="430">
        <f>$M$802</f>
        <v>190983.5</v>
      </c>
    </row>
    <row r="1150" spans="1:14" ht="24.95" customHeight="1" x14ac:dyDescent="0.2">
      <c r="A1150" s="420" t="s">
        <v>0</v>
      </c>
      <c r="B1150" s="420"/>
      <c r="C1150" s="421"/>
      <c r="D1150" s="429"/>
      <c r="E1150" s="429">
        <f>SUM(E1148:E1149)</f>
        <v>626545</v>
      </c>
      <c r="H1150" s="420" t="s">
        <v>0</v>
      </c>
      <c r="I1150" s="420"/>
      <c r="J1150" s="421"/>
      <c r="K1150" s="429"/>
      <c r="L1150" s="420"/>
      <c r="M1150" s="429">
        <f>SUM(M1148:M1149)</f>
        <v>753194</v>
      </c>
    </row>
    <row r="1151" spans="1:14" ht="24.95" customHeight="1" x14ac:dyDescent="0.2">
      <c r="A1151" s="418" t="s">
        <v>33</v>
      </c>
      <c r="B1151" s="418"/>
      <c r="C1151" s="419"/>
      <c r="D1151" s="428"/>
      <c r="E1151" s="428">
        <f>'M.V. CyL'!M59</f>
        <v>850376</v>
      </c>
      <c r="H1151" s="418" t="s">
        <v>33</v>
      </c>
      <c r="I1151" s="418"/>
      <c r="J1151" s="419"/>
      <c r="K1151" s="428"/>
      <c r="L1151" s="418"/>
      <c r="M1151" s="428">
        <f>$M$804</f>
        <v>947053.5</v>
      </c>
    </row>
    <row r="1152" spans="1:14" ht="24.95" customHeight="1" x14ac:dyDescent="0.2">
      <c r="A1152" s="418" t="s">
        <v>34</v>
      </c>
      <c r="B1152" s="418"/>
      <c r="C1152" s="419"/>
      <c r="D1152" s="430"/>
      <c r="E1152" s="430">
        <f>'M.V. CyL'!M60</f>
        <v>171335</v>
      </c>
      <c r="H1152" s="418" t="s">
        <v>34</v>
      </c>
      <c r="I1152" s="418"/>
      <c r="J1152" s="419"/>
      <c r="K1152" s="430"/>
      <c r="L1152" s="418"/>
      <c r="M1152" s="430">
        <f>$M$805</f>
        <v>280094</v>
      </c>
    </row>
    <row r="1153" spans="1:14" ht="24.95" customHeight="1" x14ac:dyDescent="0.2">
      <c r="A1153" s="420" t="s">
        <v>1</v>
      </c>
      <c r="B1153" s="420"/>
      <c r="C1153" s="421"/>
      <c r="D1153" s="442"/>
      <c r="E1153" s="442">
        <f>SUM(E1151:E1152)</f>
        <v>1021711</v>
      </c>
      <c r="H1153" s="420" t="s">
        <v>1</v>
      </c>
      <c r="I1153" s="420"/>
      <c r="J1153" s="421"/>
      <c r="K1153" s="442"/>
      <c r="L1153" s="420"/>
      <c r="M1153" s="442">
        <f>SUM(M1151:M1152)</f>
        <v>1227147.5</v>
      </c>
    </row>
    <row r="1154" spans="1:14" ht="24.95" customHeight="1" x14ac:dyDescent="0.2">
      <c r="A1154" s="420" t="s">
        <v>60</v>
      </c>
      <c r="B1154" s="420"/>
      <c r="C1154" s="421"/>
      <c r="D1154" s="436"/>
      <c r="E1154" s="436">
        <f>'M.V. CyL'!M61</f>
        <v>0.2311</v>
      </c>
      <c r="H1154" s="420" t="s">
        <v>60</v>
      </c>
      <c r="I1154" s="420"/>
      <c r="J1154" s="421"/>
      <c r="K1154" s="436"/>
      <c r="L1154" s="420"/>
      <c r="M1154" s="436">
        <f>$M$807</f>
        <v>0.259075</v>
      </c>
    </row>
    <row r="1155" spans="1:14" ht="24.95" customHeight="1" x14ac:dyDescent="0.2">
      <c r="A1155" s="423" t="s">
        <v>3</v>
      </c>
      <c r="B1155" s="423"/>
      <c r="C1155" s="424"/>
      <c r="D1155" s="431"/>
      <c r="E1155" s="431">
        <f>E1153/E1150</f>
        <v>1.6307064935479494</v>
      </c>
      <c r="H1155" s="423" t="s">
        <v>3</v>
      </c>
      <c r="I1155" s="423"/>
      <c r="J1155" s="424"/>
      <c r="K1155" s="431"/>
      <c r="L1155" s="423"/>
      <c r="M1155" s="431">
        <f>M1153/M1150</f>
        <v>1.6292581990828392</v>
      </c>
    </row>
    <row r="1156" spans="1:14" ht="24.95" customHeight="1" x14ac:dyDescent="0.2">
      <c r="A1156" s="416" t="s">
        <v>55</v>
      </c>
      <c r="B1156" s="416"/>
      <c r="C1156" s="417"/>
      <c r="D1156" s="432"/>
      <c r="E1156" s="432">
        <f>E1151/E1148</f>
        <v>1.6524155406061878</v>
      </c>
      <c r="H1156" s="416" t="s">
        <v>55</v>
      </c>
      <c r="I1156" s="416"/>
      <c r="J1156" s="417"/>
      <c r="K1156" s="432"/>
      <c r="L1156" s="416"/>
      <c r="M1156" s="432">
        <f>M1151/M1148</f>
        <v>1.6845176317411361</v>
      </c>
    </row>
    <row r="1157" spans="1:14" ht="24.95" customHeight="1" x14ac:dyDescent="0.2">
      <c r="A1157" s="426" t="s">
        <v>56</v>
      </c>
      <c r="B1157" s="426"/>
      <c r="C1157" s="427"/>
      <c r="D1157" s="433"/>
      <c r="E1157" s="433">
        <f>E1152/E1149</f>
        <v>1.5308839428515266</v>
      </c>
      <c r="H1157" s="426" t="s">
        <v>56</v>
      </c>
      <c r="I1157" s="426"/>
      <c r="J1157" s="427"/>
      <c r="K1157" s="433"/>
      <c r="L1157" s="426"/>
      <c r="M1157" s="433">
        <f>M1152/M1149</f>
        <v>1.4665874277097237</v>
      </c>
    </row>
    <row r="1158" spans="1:14" ht="24.95" customHeight="1" x14ac:dyDescent="0.2">
      <c r="D1158" s="302"/>
      <c r="E1158" s="302"/>
      <c r="F1158" s="302"/>
      <c r="G1158" s="5"/>
      <c r="H1158" s="5"/>
    </row>
    <row r="1159" spans="1:14" s="446" customFormat="1" ht="24.95" customHeight="1" x14ac:dyDescent="0.5">
      <c r="A1159" s="750" t="s">
        <v>508</v>
      </c>
      <c r="B1159" s="750"/>
      <c r="D1159" s="447"/>
      <c r="E1159" s="447"/>
      <c r="F1159" s="302"/>
      <c r="G1159" s="302"/>
      <c r="H1159" s="750" t="s">
        <v>508</v>
      </c>
      <c r="I1159" s="750"/>
    </row>
    <row r="1160" spans="1:14" s="443" customFormat="1" ht="24.95" customHeight="1" x14ac:dyDescent="0.5">
      <c r="A1160" s="747" t="s">
        <v>505</v>
      </c>
      <c r="B1160" s="747"/>
      <c r="F1160" s="302"/>
      <c r="G1160" s="302"/>
      <c r="H1160" s="747" t="s">
        <v>505</v>
      </c>
      <c r="I1160" s="747"/>
      <c r="K1160" s="445"/>
      <c r="N1160" s="446"/>
    </row>
    <row r="1161" spans="1:14" s="282" customFormat="1" ht="24.95" customHeight="1" x14ac:dyDescent="0.25">
      <c r="A1161" s="759"/>
      <c r="B1161" s="759"/>
      <c r="C1161" s="759"/>
      <c r="D1161" s="759"/>
      <c r="E1161" s="759"/>
      <c r="F1161" s="302"/>
      <c r="G1161" s="302"/>
      <c r="H1161" s="759"/>
      <c r="I1161" s="759"/>
      <c r="J1161" s="759"/>
      <c r="K1161" s="759"/>
      <c r="L1161" s="759"/>
      <c r="M1161" s="759"/>
      <c r="N1161" s="446"/>
    </row>
    <row r="1162" spans="1:14" ht="24.95" customHeight="1" x14ac:dyDescent="0.2">
      <c r="A1162" s="13"/>
      <c r="B1162" s="13"/>
      <c r="C1162" s="13"/>
      <c r="D1162" s="13"/>
      <c r="E1162" s="13"/>
      <c r="F1162" s="302"/>
      <c r="G1162" s="302"/>
      <c r="H1162" s="13"/>
      <c r="I1162" s="13"/>
      <c r="J1162" s="13"/>
      <c r="K1162" s="13"/>
      <c r="L1162" s="13"/>
      <c r="M1162" s="13"/>
      <c r="N1162" s="446"/>
    </row>
    <row r="1163" spans="1:14" ht="24.95" customHeight="1" x14ac:dyDescent="0.2">
      <c r="A1163" s="282"/>
      <c r="B1163" s="282"/>
      <c r="C1163" s="282"/>
      <c r="D1163" s="282"/>
      <c r="E1163" s="282"/>
      <c r="F1163" s="302"/>
      <c r="G1163" s="302"/>
      <c r="H1163" s="282"/>
      <c r="I1163" s="282"/>
      <c r="J1163" s="282"/>
      <c r="K1163" s="282"/>
      <c r="L1163" s="282"/>
      <c r="M1163" s="282"/>
      <c r="N1163" s="446"/>
    </row>
    <row r="1164" spans="1:14" ht="24.95" customHeight="1" x14ac:dyDescent="0.2">
      <c r="F1164" s="302"/>
      <c r="G1164" s="302"/>
      <c r="N1164" s="446"/>
    </row>
    <row r="1165" spans="1:14" ht="24.95" customHeight="1" x14ac:dyDescent="0.2">
      <c r="F1165" s="302"/>
      <c r="G1165" s="302"/>
      <c r="N1165" s="446"/>
    </row>
    <row r="1166" spans="1:14" ht="24.95" customHeight="1" x14ac:dyDescent="0.2">
      <c r="F1166" s="302"/>
      <c r="G1166" s="302"/>
    </row>
    <row r="1167" spans="1:14" ht="24.95" customHeight="1" x14ac:dyDescent="0.2">
      <c r="F1167" s="302"/>
      <c r="G1167" s="302"/>
    </row>
    <row r="1168" spans="1:14" ht="24.95" customHeight="1" x14ac:dyDescent="0.2"/>
    <row r="1169" spans="1:14" ht="24.95" customHeight="1" x14ac:dyDescent="0.2"/>
    <row r="1170" spans="1:14" ht="24.95" customHeight="1" x14ac:dyDescent="0.2"/>
    <row r="1171" spans="1:14" ht="24.95" customHeight="1" x14ac:dyDescent="0.2"/>
    <row r="1172" spans="1:14" ht="24.95" customHeight="1" x14ac:dyDescent="0.2"/>
    <row r="1173" spans="1:14" ht="24.95" customHeight="1" x14ac:dyDescent="0.2"/>
    <row r="1174" spans="1:14" ht="24.95" customHeight="1" x14ac:dyDescent="0.2"/>
    <row r="1175" spans="1:14" ht="30" customHeight="1" x14ac:dyDescent="0.4">
      <c r="A1175" s="749" t="s">
        <v>52</v>
      </c>
      <c r="B1175" s="749"/>
      <c r="C1175" s="749"/>
      <c r="D1175" s="749"/>
      <c r="E1175" s="749"/>
      <c r="F1175" s="749"/>
      <c r="G1175" s="749"/>
      <c r="H1175" s="749"/>
      <c r="I1175" s="749"/>
      <c r="J1175" s="749"/>
      <c r="K1175" s="749"/>
      <c r="L1175" s="749"/>
      <c r="M1175" s="749"/>
      <c r="N1175" s="749"/>
    </row>
    <row r="1176" spans="1:14" ht="24.95" customHeight="1" x14ac:dyDescent="0.4">
      <c r="A1176" s="308"/>
      <c r="B1176" s="308"/>
      <c r="C1176" s="308"/>
      <c r="D1176" s="308"/>
      <c r="E1176" s="308"/>
      <c r="F1176" s="308"/>
      <c r="G1176" s="308"/>
      <c r="H1176" s="308"/>
      <c r="I1176" s="308"/>
      <c r="J1176" s="308"/>
      <c r="K1176" s="308"/>
      <c r="L1176" s="308"/>
      <c r="M1176" s="308"/>
      <c r="N1176" s="308"/>
    </row>
    <row r="1177" spans="1:14" ht="24.95" customHeight="1" x14ac:dyDescent="0.3">
      <c r="A1177" s="758" t="s">
        <v>52</v>
      </c>
      <c r="B1177" s="758"/>
      <c r="C1177" s="758"/>
      <c r="D1177" s="758"/>
      <c r="E1177" s="758"/>
      <c r="F1177" s="309"/>
      <c r="G1177" s="309"/>
      <c r="H1177" s="760" t="s">
        <v>59</v>
      </c>
      <c r="I1177" s="760"/>
      <c r="J1177" s="760"/>
      <c r="K1177" s="760"/>
      <c r="L1177" s="760"/>
      <c r="M1177" s="760"/>
      <c r="N1177" s="309"/>
    </row>
    <row r="1178" spans="1:14" ht="24.95" customHeight="1" x14ac:dyDescent="0.2">
      <c r="A1178" s="416" t="s">
        <v>29</v>
      </c>
      <c r="B1178" s="416"/>
      <c r="C1178" s="417"/>
      <c r="D1178" s="428"/>
      <c r="E1178" s="428">
        <f>'M.V. CyL'!N56</f>
        <v>486124</v>
      </c>
      <c r="H1178" s="416" t="s">
        <v>29</v>
      </c>
      <c r="I1178" s="416"/>
      <c r="J1178" s="417"/>
      <c r="K1178" s="428"/>
      <c r="L1178" s="416"/>
      <c r="M1178" s="428">
        <f>$M$801</f>
        <v>562210.5</v>
      </c>
    </row>
    <row r="1179" spans="1:14" ht="24.95" customHeight="1" x14ac:dyDescent="0.2">
      <c r="A1179" s="418" t="s">
        <v>30</v>
      </c>
      <c r="B1179" s="418"/>
      <c r="C1179" s="419"/>
      <c r="D1179" s="430"/>
      <c r="E1179" s="430">
        <f>'M.V. CyL'!N57</f>
        <v>116098</v>
      </c>
      <c r="H1179" s="418" t="s">
        <v>30</v>
      </c>
      <c r="I1179" s="418"/>
      <c r="J1179" s="419"/>
      <c r="K1179" s="430"/>
      <c r="L1179" s="418"/>
      <c r="M1179" s="430">
        <f>$M$802</f>
        <v>190983.5</v>
      </c>
    </row>
    <row r="1180" spans="1:14" ht="24.95" customHeight="1" x14ac:dyDescent="0.2">
      <c r="A1180" s="420" t="s">
        <v>0</v>
      </c>
      <c r="B1180" s="420"/>
      <c r="C1180" s="421"/>
      <c r="D1180" s="429"/>
      <c r="E1180" s="429">
        <f>SUM(E1178:E1179)</f>
        <v>602222</v>
      </c>
      <c r="H1180" s="420" t="s">
        <v>0</v>
      </c>
      <c r="I1180" s="420"/>
      <c r="J1180" s="421"/>
      <c r="K1180" s="429"/>
      <c r="L1180" s="420"/>
      <c r="M1180" s="429">
        <f>SUM(M1178:M1179)</f>
        <v>753194</v>
      </c>
    </row>
    <row r="1181" spans="1:14" ht="24.95" customHeight="1" x14ac:dyDescent="0.2">
      <c r="A1181" s="418" t="s">
        <v>33</v>
      </c>
      <c r="B1181" s="418"/>
      <c r="C1181" s="419"/>
      <c r="D1181" s="428"/>
      <c r="E1181" s="428">
        <f>'M.V. CyL'!N59</f>
        <v>830534</v>
      </c>
      <c r="H1181" s="418" t="s">
        <v>33</v>
      </c>
      <c r="I1181" s="418"/>
      <c r="J1181" s="419"/>
      <c r="K1181" s="428"/>
      <c r="L1181" s="418"/>
      <c r="M1181" s="428">
        <f>$M$804</f>
        <v>947053.5</v>
      </c>
    </row>
    <row r="1182" spans="1:14" ht="24.95" customHeight="1" x14ac:dyDescent="0.2">
      <c r="A1182" s="418" t="s">
        <v>34</v>
      </c>
      <c r="B1182" s="418"/>
      <c r="C1182" s="419"/>
      <c r="D1182" s="430"/>
      <c r="E1182" s="430">
        <f>'M.V. CyL'!N60</f>
        <v>172192</v>
      </c>
      <c r="H1182" s="418" t="s">
        <v>34</v>
      </c>
      <c r="I1182" s="418"/>
      <c r="J1182" s="419"/>
      <c r="K1182" s="430"/>
      <c r="L1182" s="418"/>
      <c r="M1182" s="430">
        <f>$M$805</f>
        <v>280094</v>
      </c>
    </row>
    <row r="1183" spans="1:14" ht="24.95" customHeight="1" x14ac:dyDescent="0.2">
      <c r="A1183" s="420" t="s">
        <v>1</v>
      </c>
      <c r="B1183" s="420"/>
      <c r="C1183" s="421"/>
      <c r="D1183" s="442"/>
      <c r="E1183" s="442">
        <f>SUM(E1181:E1182)</f>
        <v>1002726</v>
      </c>
      <c r="H1183" s="420" t="s">
        <v>1</v>
      </c>
      <c r="I1183" s="420"/>
      <c r="J1183" s="421"/>
      <c r="K1183" s="442"/>
      <c r="L1183" s="420"/>
      <c r="M1183" s="442">
        <f>SUM(M1181:M1182)</f>
        <v>1227147.5</v>
      </c>
    </row>
    <row r="1184" spans="1:14" ht="24.95" customHeight="1" x14ac:dyDescent="0.2">
      <c r="A1184" s="420" t="s">
        <v>60</v>
      </c>
      <c r="B1184" s="420"/>
      <c r="C1184" s="421"/>
      <c r="D1184" s="436"/>
      <c r="E1184" s="436">
        <f>'M.V. CyL'!N61</f>
        <v>0.2392</v>
      </c>
      <c r="H1184" s="420" t="s">
        <v>60</v>
      </c>
      <c r="I1184" s="420"/>
      <c r="J1184" s="421"/>
      <c r="K1184" s="436"/>
      <c r="L1184" s="420"/>
      <c r="M1184" s="436">
        <f>$M$807</f>
        <v>0.259075</v>
      </c>
    </row>
    <row r="1185" spans="1:14" ht="24.95" customHeight="1" x14ac:dyDescent="0.2">
      <c r="A1185" s="423" t="s">
        <v>3</v>
      </c>
      <c r="B1185" s="423"/>
      <c r="C1185" s="424"/>
      <c r="D1185" s="431"/>
      <c r="E1185" s="431">
        <f>E1183/E1180</f>
        <v>1.6650437878390361</v>
      </c>
      <c r="H1185" s="423" t="s">
        <v>3</v>
      </c>
      <c r="I1185" s="423"/>
      <c r="J1185" s="424"/>
      <c r="K1185" s="431"/>
      <c r="L1185" s="423"/>
      <c r="M1185" s="431">
        <f>M1183/M1180</f>
        <v>1.6292581990828392</v>
      </c>
    </row>
    <row r="1186" spans="1:14" ht="24.95" customHeight="1" x14ac:dyDescent="0.2">
      <c r="A1186" s="416" t="s">
        <v>55</v>
      </c>
      <c r="B1186" s="416"/>
      <c r="C1186" s="417"/>
      <c r="D1186" s="432"/>
      <c r="E1186" s="432">
        <f>E1181/E1178</f>
        <v>1.7084817865400597</v>
      </c>
      <c r="H1186" s="416" t="s">
        <v>55</v>
      </c>
      <c r="I1186" s="416"/>
      <c r="J1186" s="417"/>
      <c r="K1186" s="432"/>
      <c r="L1186" s="416"/>
      <c r="M1186" s="432">
        <f>M1181/M1178</f>
        <v>1.6845176317411361</v>
      </c>
    </row>
    <row r="1187" spans="1:14" ht="24.95" customHeight="1" x14ac:dyDescent="0.2">
      <c r="A1187" s="426" t="s">
        <v>56</v>
      </c>
      <c r="B1187" s="426"/>
      <c r="C1187" s="427"/>
      <c r="D1187" s="433"/>
      <c r="E1187" s="433">
        <f>E1182/E1179</f>
        <v>1.4831607779634446</v>
      </c>
      <c r="H1187" s="426" t="s">
        <v>56</v>
      </c>
      <c r="I1187" s="426"/>
      <c r="J1187" s="427"/>
      <c r="K1187" s="433"/>
      <c r="L1187" s="426"/>
      <c r="M1187" s="433">
        <f>M1182/M1179</f>
        <v>1.4665874277097237</v>
      </c>
    </row>
    <row r="1188" spans="1:14" ht="24.95" customHeight="1" x14ac:dyDescent="0.2">
      <c r="D1188" s="302"/>
      <c r="E1188" s="302"/>
      <c r="F1188" s="302"/>
      <c r="G1188" s="5"/>
      <c r="H1188" s="5"/>
    </row>
    <row r="1189" spans="1:14" s="446" customFormat="1" ht="24.95" customHeight="1" x14ac:dyDescent="0.5">
      <c r="A1189" s="750" t="s">
        <v>507</v>
      </c>
      <c r="B1189" s="750"/>
      <c r="D1189" s="447"/>
      <c r="E1189" s="447"/>
      <c r="F1189" s="447"/>
      <c r="G1189" s="448"/>
      <c r="H1189" s="750" t="s">
        <v>507</v>
      </c>
      <c r="I1189" s="750"/>
    </row>
    <row r="1190" spans="1:14" s="443" customFormat="1" ht="24.95" customHeight="1" x14ac:dyDescent="0.5">
      <c r="A1190" s="747" t="s">
        <v>505</v>
      </c>
      <c r="B1190" s="747"/>
      <c r="F1190" s="302"/>
      <c r="G1190" s="302"/>
      <c r="H1190" s="747" t="s">
        <v>505</v>
      </c>
      <c r="I1190" s="747"/>
      <c r="K1190" s="445"/>
      <c r="N1190" s="446"/>
    </row>
    <row r="1191" spans="1:14" s="282" customFormat="1" ht="24.95" customHeight="1" x14ac:dyDescent="0.25">
      <c r="A1191" s="759"/>
      <c r="B1191" s="759"/>
      <c r="C1191" s="759"/>
      <c r="D1191" s="759"/>
      <c r="E1191" s="759"/>
      <c r="F1191" s="302"/>
      <c r="G1191" s="302"/>
      <c r="H1191" s="759"/>
      <c r="I1191" s="759"/>
      <c r="J1191" s="759"/>
      <c r="K1191" s="759"/>
      <c r="L1191" s="759"/>
      <c r="M1191" s="759"/>
      <c r="N1191" s="446"/>
    </row>
    <row r="1192" spans="1:14" ht="24.95" customHeight="1" x14ac:dyDescent="0.2">
      <c r="A1192" s="13"/>
      <c r="B1192" s="13"/>
      <c r="C1192" s="13"/>
      <c r="D1192" s="13"/>
      <c r="E1192" s="13"/>
      <c r="F1192" s="302"/>
      <c r="G1192" s="302"/>
      <c r="H1192" s="13"/>
      <c r="I1192" s="13"/>
      <c r="J1192" s="13"/>
      <c r="K1192" s="13"/>
      <c r="L1192" s="13"/>
      <c r="M1192" s="13"/>
      <c r="N1192" s="446"/>
    </row>
    <row r="1193" spans="1:14" ht="24.95" customHeight="1" x14ac:dyDescent="0.2">
      <c r="A1193" s="282"/>
      <c r="B1193" s="282"/>
      <c r="C1193" s="282"/>
      <c r="D1193" s="282"/>
      <c r="E1193" s="282"/>
      <c r="F1193" s="302"/>
      <c r="G1193" s="302"/>
      <c r="H1193" s="282"/>
      <c r="I1193" s="282"/>
      <c r="J1193" s="282"/>
      <c r="K1193" s="282"/>
      <c r="L1193" s="282"/>
      <c r="M1193" s="282"/>
      <c r="N1193" s="446"/>
    </row>
    <row r="1194" spans="1:14" ht="24.95" customHeight="1" x14ac:dyDescent="0.2">
      <c r="F1194" s="302"/>
      <c r="G1194" s="302"/>
      <c r="N1194" s="446"/>
    </row>
    <row r="1195" spans="1:14" ht="24.95" customHeight="1" x14ac:dyDescent="0.2">
      <c r="F1195" s="302"/>
      <c r="G1195" s="302"/>
      <c r="N1195" s="446"/>
    </row>
    <row r="1196" spans="1:14" ht="24.95" customHeight="1" x14ac:dyDescent="0.2">
      <c r="F1196" s="302"/>
      <c r="G1196" s="302"/>
    </row>
    <row r="1197" spans="1:14" ht="24.95" customHeight="1" x14ac:dyDescent="0.2">
      <c r="F1197" s="302"/>
      <c r="G1197" s="302"/>
    </row>
    <row r="1198" spans="1:14" ht="24.95" customHeight="1" x14ac:dyDescent="0.2"/>
    <row r="1199" spans="1:14" ht="24.95" customHeight="1" x14ac:dyDescent="0.2"/>
    <row r="1200" spans="1:14" ht="24.95" customHeight="1" x14ac:dyDescent="0.2"/>
    <row r="1201" spans="1:14" ht="24.95" customHeight="1" x14ac:dyDescent="0.2"/>
    <row r="1202" spans="1:14" ht="24.95" customHeight="1" x14ac:dyDescent="0.2"/>
    <row r="1203" spans="1:14" ht="24.95" customHeight="1" x14ac:dyDescent="0.2"/>
    <row r="1204" spans="1:14" ht="24.95" customHeight="1" x14ac:dyDescent="0.2"/>
    <row r="1205" spans="1:14" ht="24.95" customHeight="1" x14ac:dyDescent="0.2"/>
    <row r="1206" spans="1:14" ht="24.95" customHeight="1" x14ac:dyDescent="0.2"/>
    <row r="1207" spans="1:14" ht="24.95" customHeight="1" x14ac:dyDescent="0.2"/>
    <row r="1208" spans="1:14" ht="24.95" customHeight="1" x14ac:dyDescent="0.2"/>
    <row r="1209" spans="1:14" ht="24.95" customHeight="1" x14ac:dyDescent="0.2"/>
    <row r="1210" spans="1:14" ht="24.95" customHeight="1" x14ac:dyDescent="0.2"/>
    <row r="1211" spans="1:14" ht="24.95" customHeight="1" x14ac:dyDescent="0.2"/>
    <row r="1212" spans="1:14" ht="24.95" customHeight="1" x14ac:dyDescent="0.2"/>
    <row r="1213" spans="1:14" ht="24.95" customHeight="1" x14ac:dyDescent="0.2"/>
    <row r="1214" spans="1:14" ht="24.95" customHeight="1" x14ac:dyDescent="0.2">
      <c r="N1214" s="4"/>
    </row>
    <row r="1215" spans="1:14" ht="39.950000000000003" customHeight="1" x14ac:dyDescent="0.4">
      <c r="A1215" s="794" t="s">
        <v>459</v>
      </c>
      <c r="B1215" s="794"/>
      <c r="C1215" s="794"/>
      <c r="D1215" s="794"/>
      <c r="E1215" s="794"/>
      <c r="F1215" s="794"/>
      <c r="G1215" s="794"/>
      <c r="H1215" s="794"/>
      <c r="I1215" s="794"/>
      <c r="J1215" s="794"/>
      <c r="K1215" s="794"/>
      <c r="L1215" s="794"/>
      <c r="M1215" s="794"/>
      <c r="N1215" s="794"/>
    </row>
    <row r="1216" spans="1:14" ht="20.100000000000001" customHeight="1" x14ac:dyDescent="0.2"/>
    <row r="1217" spans="1:14" ht="35.1" customHeight="1" x14ac:dyDescent="0.2">
      <c r="A1217" s="789" t="s">
        <v>460</v>
      </c>
      <c r="B1217" s="789"/>
      <c r="C1217" s="789"/>
      <c r="D1217" s="789"/>
      <c r="E1217" s="789"/>
      <c r="F1217" s="789"/>
      <c r="G1217" s="789"/>
      <c r="H1217" s="789"/>
      <c r="I1217" s="789"/>
      <c r="J1217" s="789"/>
      <c r="K1217" s="789"/>
      <c r="L1217" s="789"/>
      <c r="M1217" s="789"/>
      <c r="N1217" s="789"/>
    </row>
    <row r="1218" spans="1:14" ht="15" customHeight="1" x14ac:dyDescent="0.2">
      <c r="A1218" s="314"/>
      <c r="B1218" s="315"/>
      <c r="C1218" s="315"/>
      <c r="D1218" s="315"/>
      <c r="E1218" s="315"/>
      <c r="F1218" s="315"/>
      <c r="G1218" s="315"/>
      <c r="H1218" s="315"/>
      <c r="I1218" s="315"/>
      <c r="J1218" s="315"/>
      <c r="K1218" s="315"/>
      <c r="L1218" s="315"/>
      <c r="M1218" s="315"/>
      <c r="N1218" s="315"/>
    </row>
    <row r="1219" spans="1:14" ht="30" customHeight="1" x14ac:dyDescent="0.4">
      <c r="A1219" s="792" t="s">
        <v>187</v>
      </c>
      <c r="B1219" s="792"/>
      <c r="C1219" s="792"/>
      <c r="D1219" s="792"/>
      <c r="E1219" s="792"/>
      <c r="F1219" s="792"/>
      <c r="G1219" s="792"/>
      <c r="H1219" s="792"/>
      <c r="I1219" s="792"/>
      <c r="J1219" s="792"/>
      <c r="K1219" s="792"/>
      <c r="L1219" s="792"/>
      <c r="M1219" s="792"/>
      <c r="N1219" s="792"/>
    </row>
    <row r="1220" spans="1:14" ht="20.100000000000001" customHeight="1" x14ac:dyDescent="0.35">
      <c r="A1220" s="296"/>
      <c r="B1220" s="297"/>
      <c r="C1220" s="297"/>
      <c r="D1220" s="297"/>
      <c r="E1220" s="297"/>
      <c r="F1220" s="297"/>
      <c r="G1220" s="297"/>
      <c r="H1220" s="297"/>
      <c r="I1220" s="297"/>
      <c r="J1220" s="297"/>
      <c r="K1220" s="316"/>
      <c r="L1220" s="317"/>
      <c r="M1220" s="297"/>
      <c r="N1220" s="297"/>
    </row>
    <row r="1221" spans="1:14" ht="24.95" customHeight="1" x14ac:dyDescent="0.3">
      <c r="A1221" s="318"/>
      <c r="B1221" s="318"/>
      <c r="C1221" s="742" t="s">
        <v>16</v>
      </c>
      <c r="D1221" s="742"/>
      <c r="E1221" s="742" t="s">
        <v>17</v>
      </c>
      <c r="F1221" s="742"/>
      <c r="G1221" s="742" t="s">
        <v>13</v>
      </c>
      <c r="H1221" s="742"/>
      <c r="I1221" s="319"/>
      <c r="J1221" s="309"/>
      <c r="K1221" s="316"/>
      <c r="L1221" s="317"/>
      <c r="M1221" s="309"/>
      <c r="N1221" s="309"/>
    </row>
    <row r="1222" spans="1:14" ht="24.95" customHeight="1" x14ac:dyDescent="0.2">
      <c r="A1222" s="416" t="s">
        <v>29</v>
      </c>
      <c r="B1222" s="416"/>
      <c r="C1222" s="795">
        <f>'M.V. TIPO ALOJ.'!C14</f>
        <v>3597413</v>
      </c>
      <c r="D1222" s="795"/>
      <c r="E1222" s="795">
        <f>'M.V. TIPO ALOJ.'!D14</f>
        <v>871044</v>
      </c>
      <c r="F1222" s="795"/>
      <c r="G1222" s="796">
        <f>C1222+E1222</f>
        <v>4468457</v>
      </c>
      <c r="H1222" s="796"/>
      <c r="K1222" s="316"/>
    </row>
    <row r="1223" spans="1:14" ht="24.95" customHeight="1" x14ac:dyDescent="0.2">
      <c r="A1223" s="418" t="s">
        <v>30</v>
      </c>
      <c r="B1223" s="418"/>
      <c r="C1223" s="795">
        <f>'M.V. TIPO ALOJ.'!C15</f>
        <v>1338813</v>
      </c>
      <c r="D1223" s="795"/>
      <c r="E1223" s="795">
        <f>'M.V. TIPO ALOJ.'!D15</f>
        <v>204042</v>
      </c>
      <c r="F1223" s="795"/>
      <c r="G1223" s="796">
        <f t="shared" ref="G1223:G1227" si="9">C1223+E1223</f>
        <v>1542855</v>
      </c>
      <c r="H1223" s="796"/>
      <c r="K1223" s="316"/>
    </row>
    <row r="1224" spans="1:14" ht="24.95" customHeight="1" x14ac:dyDescent="0.2">
      <c r="A1224" s="438" t="s">
        <v>0</v>
      </c>
      <c r="B1224" s="450"/>
      <c r="C1224" s="801">
        <f>SUM(C1222:C1223)</f>
        <v>4936226</v>
      </c>
      <c r="D1224" s="801"/>
      <c r="E1224" s="801">
        <f>SUM(E1222:E1223)</f>
        <v>1075086</v>
      </c>
      <c r="F1224" s="801"/>
      <c r="G1224" s="801">
        <f t="shared" si="9"/>
        <v>6011312</v>
      </c>
      <c r="H1224" s="801"/>
      <c r="K1224" s="316"/>
    </row>
    <row r="1225" spans="1:14" ht="24.95" customHeight="1" x14ac:dyDescent="0.2">
      <c r="A1225" s="418" t="s">
        <v>33</v>
      </c>
      <c r="B1225" s="418"/>
      <c r="C1225" s="795">
        <f>'M.V. TIPO ALOJ.'!C17</f>
        <v>5542509</v>
      </c>
      <c r="D1225" s="795"/>
      <c r="E1225" s="795">
        <f>'M.V. TIPO ALOJ.'!D17</f>
        <v>1269466</v>
      </c>
      <c r="F1225" s="795"/>
      <c r="G1225" s="796">
        <f t="shared" si="9"/>
        <v>6811975</v>
      </c>
      <c r="H1225" s="796"/>
      <c r="K1225" s="316"/>
    </row>
    <row r="1226" spans="1:14" ht="24.95" customHeight="1" x14ac:dyDescent="0.2">
      <c r="A1226" s="418" t="s">
        <v>34</v>
      </c>
      <c r="B1226" s="418"/>
      <c r="C1226" s="795">
        <f>'M.V. TIPO ALOJ.'!C18</f>
        <v>1934064</v>
      </c>
      <c r="D1226" s="795"/>
      <c r="E1226" s="795">
        <f>'M.V. TIPO ALOJ.'!D18</f>
        <v>278323</v>
      </c>
      <c r="F1226" s="795"/>
      <c r="G1226" s="796">
        <f t="shared" si="9"/>
        <v>2212387</v>
      </c>
      <c r="H1226" s="796"/>
      <c r="K1226" s="316"/>
    </row>
    <row r="1227" spans="1:14" ht="24.95" customHeight="1" x14ac:dyDescent="0.2">
      <c r="A1227" s="438" t="s">
        <v>1</v>
      </c>
      <c r="B1227" s="450"/>
      <c r="C1227" s="801">
        <f>SUM(C1225:C1226)</f>
        <v>7476573</v>
      </c>
      <c r="D1227" s="801"/>
      <c r="E1227" s="801">
        <f>SUM(E1225:E1226)</f>
        <v>1547789</v>
      </c>
      <c r="F1227" s="801"/>
      <c r="G1227" s="801">
        <f t="shared" si="9"/>
        <v>9024362</v>
      </c>
      <c r="H1227" s="801"/>
      <c r="K1227" s="316"/>
    </row>
    <row r="1228" spans="1:14" ht="24.95" customHeight="1" x14ac:dyDescent="0.2">
      <c r="A1228" s="438" t="s">
        <v>2</v>
      </c>
      <c r="B1228" s="450"/>
      <c r="C1228" s="802">
        <f>'M.V. TIPO ALOJ.'!C19</f>
        <v>0.50593053345702721</v>
      </c>
      <c r="D1228" s="802"/>
      <c r="E1228" s="802">
        <f>'M.V. TIPO ALOJ.'!D19</f>
        <v>0.29244431220903289</v>
      </c>
      <c r="F1228" s="802"/>
      <c r="G1228" s="802">
        <f>'M.V. TIPO ALOJ.'!E19</f>
        <v>0.44963406804963463</v>
      </c>
      <c r="H1228" s="802"/>
      <c r="K1228" s="316"/>
    </row>
    <row r="1229" spans="1:14" ht="24.95" customHeight="1" x14ac:dyDescent="0.2">
      <c r="A1229" s="438" t="s">
        <v>3</v>
      </c>
      <c r="B1229" s="450"/>
      <c r="C1229" s="788">
        <f>C1227/C1224</f>
        <v>1.5146334466857878</v>
      </c>
      <c r="D1229" s="788"/>
      <c r="E1229" s="788">
        <f t="shared" ref="E1229" si="10">E1227/E1224</f>
        <v>1.4396885458465649</v>
      </c>
      <c r="F1229" s="788"/>
      <c r="G1229" s="788">
        <f t="shared" ref="G1229" si="11">G1227/G1224</f>
        <v>1.5012300143462858</v>
      </c>
      <c r="H1229" s="788"/>
      <c r="K1229" s="316"/>
    </row>
    <row r="1230" spans="1:14" ht="24.95" customHeight="1" x14ac:dyDescent="0.2">
      <c r="A1230" s="416" t="s">
        <v>117</v>
      </c>
      <c r="B1230" s="416"/>
      <c r="C1230" s="799">
        <f>C1225/C1222</f>
        <v>1.5406929924365091</v>
      </c>
      <c r="D1230" s="799"/>
      <c r="E1230" s="799">
        <f t="shared" ref="E1230" si="12">E1225/E1222</f>
        <v>1.457407432919577</v>
      </c>
      <c r="F1230" s="799"/>
      <c r="G1230" s="800">
        <f t="shared" ref="G1230" si="13">G1225/G1222</f>
        <v>1.5244579952319111</v>
      </c>
      <c r="H1230" s="800"/>
      <c r="K1230" s="316"/>
    </row>
    <row r="1231" spans="1:14" ht="24.95" customHeight="1" x14ac:dyDescent="0.2">
      <c r="A1231" s="426" t="s">
        <v>118</v>
      </c>
      <c r="B1231" s="426"/>
      <c r="C1231" s="797">
        <f>C1226/C1223</f>
        <v>1.444611009902055</v>
      </c>
      <c r="D1231" s="797"/>
      <c r="E1231" s="797">
        <f t="shared" ref="E1231" si="14">E1226/E1223</f>
        <v>1.36404759804354</v>
      </c>
      <c r="F1231" s="797"/>
      <c r="G1231" s="798">
        <f t="shared" ref="G1231" si="15">G1226/G1223</f>
        <v>1.4339565286433269</v>
      </c>
      <c r="H1231" s="798"/>
      <c r="K1231" s="316"/>
    </row>
    <row r="1232" spans="1:14" ht="24.95" customHeight="1" x14ac:dyDescent="0.2">
      <c r="A1232" s="302"/>
      <c r="B1232" s="302"/>
      <c r="C1232" s="320"/>
      <c r="D1232" s="320"/>
      <c r="E1232" s="321"/>
      <c r="F1232" s="321"/>
      <c r="G1232" s="321"/>
      <c r="H1232" s="321"/>
      <c r="K1232" s="316"/>
    </row>
    <row r="1233" spans="1:15" ht="20.100000000000001" customHeight="1" x14ac:dyDescent="0.2">
      <c r="A1233" s="302"/>
      <c r="B1233" s="302"/>
      <c r="C1233" s="320"/>
      <c r="D1233" s="320"/>
      <c r="E1233" s="321"/>
      <c r="F1233" s="321"/>
      <c r="G1233" s="321"/>
      <c r="H1233" s="321"/>
      <c r="K1233" s="316"/>
    </row>
    <row r="1234" spans="1:15" ht="24.95" customHeight="1" x14ac:dyDescent="0.2">
      <c r="B1234" s="730" t="s">
        <v>61</v>
      </c>
      <c r="C1234" s="730"/>
      <c r="D1234" s="730"/>
      <c r="E1234" s="730"/>
      <c r="F1234" s="730"/>
      <c r="G1234" s="730"/>
      <c r="H1234" s="730"/>
      <c r="I1234" s="730"/>
      <c r="J1234" s="730"/>
      <c r="K1234" s="730"/>
      <c r="L1234" s="730"/>
      <c r="M1234" s="730"/>
      <c r="N1234" s="730"/>
    </row>
    <row r="1235" spans="1:15" s="275" customFormat="1" ht="24.95" customHeight="1" x14ac:dyDescent="0.2">
      <c r="B1235" s="437" t="s">
        <v>41</v>
      </c>
      <c r="C1235" s="437" t="s">
        <v>42</v>
      </c>
      <c r="D1235" s="437" t="s">
        <v>43</v>
      </c>
      <c r="E1235" s="437" t="s">
        <v>44</v>
      </c>
      <c r="F1235" s="437" t="s">
        <v>45</v>
      </c>
      <c r="G1235" s="437" t="s">
        <v>46</v>
      </c>
      <c r="H1235" s="437" t="s">
        <v>47</v>
      </c>
      <c r="I1235" s="437" t="s">
        <v>57</v>
      </c>
      <c r="J1235" s="437" t="s">
        <v>49</v>
      </c>
      <c r="K1235" s="437" t="s">
        <v>50</v>
      </c>
      <c r="L1235" s="437" t="s">
        <v>51</v>
      </c>
      <c r="M1235" s="437" t="s">
        <v>52</v>
      </c>
      <c r="N1235" s="437" t="s">
        <v>13</v>
      </c>
    </row>
    <row r="1236" spans="1:15" s="275" customFormat="1" ht="24.95" customHeight="1" x14ac:dyDescent="0.2">
      <c r="A1236" s="461" t="s">
        <v>29</v>
      </c>
      <c r="B1236" s="453">
        <f>'M.V. TIPO ALOJ.'!C48</f>
        <v>257240</v>
      </c>
      <c r="C1236" s="453">
        <f>'M.V. TIPO ALOJ.'!D48</f>
        <v>298134</v>
      </c>
      <c r="D1236" s="453">
        <f>'M.V. TIPO ALOJ.'!E48</f>
        <v>322109</v>
      </c>
      <c r="E1236" s="453">
        <f>'M.V. TIPO ALOJ.'!F48</f>
        <v>382151</v>
      </c>
      <c r="F1236" s="453">
        <f>'M.V. TIPO ALOJ.'!G48</f>
        <v>408295</v>
      </c>
      <c r="G1236" s="453">
        <f>'M.V. TIPO ALOJ.'!H48</f>
        <v>393602</v>
      </c>
      <c r="H1236" s="453">
        <f>'M.V. TIPO ALOJ.'!I48</f>
        <v>379659</v>
      </c>
      <c r="I1236" s="453">
        <f>'M.V. TIPO ALOJ.'!J48</f>
        <v>533611</v>
      </c>
      <c r="J1236" s="453">
        <f>'M.V. TIPO ALOJ.'!K48</f>
        <v>410554</v>
      </c>
      <c r="K1236" s="453">
        <f>'M.V. TIPO ALOJ.'!L48</f>
        <v>398531</v>
      </c>
      <c r="L1236" s="453">
        <f>'M.V. TIPO ALOJ.'!M48</f>
        <v>356610</v>
      </c>
      <c r="M1236" s="453">
        <f>'M.V. TIPO ALOJ.'!N48</f>
        <v>327961</v>
      </c>
      <c r="N1236" s="454">
        <f t="shared" ref="N1236:N1241" si="16">SUM(B1236:M1236)</f>
        <v>4468457</v>
      </c>
    </row>
    <row r="1237" spans="1:15" s="275" customFormat="1" ht="24.95" customHeight="1" x14ac:dyDescent="0.2">
      <c r="A1237" s="455" t="s">
        <v>30</v>
      </c>
      <c r="B1237" s="456">
        <f>'M.V. TIPO ALOJ.'!C49</f>
        <v>64143</v>
      </c>
      <c r="C1237" s="456">
        <f>'M.V. TIPO ALOJ.'!D49</f>
        <v>61271</v>
      </c>
      <c r="D1237" s="456">
        <f>'M.V. TIPO ALOJ.'!E49</f>
        <v>84037</v>
      </c>
      <c r="E1237" s="456">
        <f>'M.V. TIPO ALOJ.'!F49</f>
        <v>132148</v>
      </c>
      <c r="F1237" s="456">
        <f>'M.V. TIPO ALOJ.'!G49</f>
        <v>186902</v>
      </c>
      <c r="G1237" s="456">
        <f>'M.V. TIPO ALOJ.'!H49</f>
        <v>150813</v>
      </c>
      <c r="H1237" s="456">
        <f>'M.V. TIPO ALOJ.'!I49</f>
        <v>183512</v>
      </c>
      <c r="I1237" s="456">
        <f>'M.V. TIPO ALOJ.'!J49</f>
        <v>197056</v>
      </c>
      <c r="J1237" s="456">
        <f>'M.V. TIPO ALOJ.'!K49</f>
        <v>158281</v>
      </c>
      <c r="K1237" s="456">
        <f>'M.V. TIPO ALOJ.'!L49</f>
        <v>152501</v>
      </c>
      <c r="L1237" s="456">
        <f>'M.V. TIPO ALOJ.'!M49</f>
        <v>82131</v>
      </c>
      <c r="M1237" s="456">
        <f>'M.V. TIPO ALOJ.'!N49</f>
        <v>90060</v>
      </c>
      <c r="N1237" s="457">
        <f t="shared" si="16"/>
        <v>1542855</v>
      </c>
      <c r="O1237" s="451"/>
    </row>
    <row r="1238" spans="1:15" s="275" customFormat="1" ht="24.95" customHeight="1" x14ac:dyDescent="0.2">
      <c r="A1238" s="459" t="s">
        <v>0</v>
      </c>
      <c r="B1238" s="439">
        <f>SUM(B1236:B1237)</f>
        <v>321383</v>
      </c>
      <c r="C1238" s="439">
        <f t="shared" ref="C1238:M1238" si="17">SUM(C1236:C1237)</f>
        <v>359405</v>
      </c>
      <c r="D1238" s="439">
        <f t="shared" si="17"/>
        <v>406146</v>
      </c>
      <c r="E1238" s="439">
        <f t="shared" si="17"/>
        <v>514299</v>
      </c>
      <c r="F1238" s="439">
        <f t="shared" si="17"/>
        <v>595197</v>
      </c>
      <c r="G1238" s="439">
        <f t="shared" si="17"/>
        <v>544415</v>
      </c>
      <c r="H1238" s="439">
        <f t="shared" si="17"/>
        <v>563171</v>
      </c>
      <c r="I1238" s="439">
        <f t="shared" si="17"/>
        <v>730667</v>
      </c>
      <c r="J1238" s="439">
        <f t="shared" si="17"/>
        <v>568835</v>
      </c>
      <c r="K1238" s="439">
        <f t="shared" si="17"/>
        <v>551032</v>
      </c>
      <c r="L1238" s="439">
        <f t="shared" si="17"/>
        <v>438741</v>
      </c>
      <c r="M1238" s="439">
        <f t="shared" si="17"/>
        <v>418021</v>
      </c>
      <c r="N1238" s="439">
        <f t="shared" si="16"/>
        <v>6011312</v>
      </c>
      <c r="O1238" s="451"/>
    </row>
    <row r="1239" spans="1:15" s="275" customFormat="1" ht="24.95" customHeight="1" x14ac:dyDescent="0.2">
      <c r="A1239" s="452" t="s">
        <v>35</v>
      </c>
      <c r="B1239" s="453">
        <f>'M.V. TIPO ALOJ.'!C51</f>
        <v>375104</v>
      </c>
      <c r="C1239" s="453">
        <f>'M.V. TIPO ALOJ.'!D51</f>
        <v>429738</v>
      </c>
      <c r="D1239" s="453">
        <f>'M.V. TIPO ALOJ.'!E51</f>
        <v>500274</v>
      </c>
      <c r="E1239" s="453">
        <f>'M.V. TIPO ALOJ.'!F51</f>
        <v>616762</v>
      </c>
      <c r="F1239" s="453">
        <f>'M.V. TIPO ALOJ.'!G51</f>
        <v>634156</v>
      </c>
      <c r="G1239" s="453">
        <f>'M.V. TIPO ALOJ.'!H51</f>
        <v>609632</v>
      </c>
      <c r="H1239" s="453">
        <f>'M.V. TIPO ALOJ.'!I51</f>
        <v>568611</v>
      </c>
      <c r="I1239" s="453">
        <f>'M.V. TIPO ALOJ.'!J51</f>
        <v>784335</v>
      </c>
      <c r="J1239" s="453">
        <f>'M.V. TIPO ALOJ.'!K51</f>
        <v>621678</v>
      </c>
      <c r="K1239" s="453">
        <f>'M.V. TIPO ALOJ.'!L51</f>
        <v>614391</v>
      </c>
      <c r="L1239" s="453">
        <f>'M.V. TIPO ALOJ.'!M51</f>
        <v>560408</v>
      </c>
      <c r="M1239" s="453">
        <f>'M.V. TIPO ALOJ.'!N51</f>
        <v>496886</v>
      </c>
      <c r="N1239" s="454">
        <f t="shared" si="16"/>
        <v>6811975</v>
      </c>
    </row>
    <row r="1240" spans="1:15" s="275" customFormat="1" ht="24.95" customHeight="1" x14ac:dyDescent="0.2">
      <c r="A1240" s="455" t="s">
        <v>36</v>
      </c>
      <c r="B1240" s="456">
        <f>'M.V. TIPO ALOJ.'!C52</f>
        <v>96234</v>
      </c>
      <c r="C1240" s="456">
        <f>'M.V. TIPO ALOJ.'!D52</f>
        <v>90643</v>
      </c>
      <c r="D1240" s="456">
        <f>'M.V. TIPO ALOJ.'!E52</f>
        <v>122897</v>
      </c>
      <c r="E1240" s="456">
        <f>'M.V. TIPO ALOJ.'!F52</f>
        <v>193811</v>
      </c>
      <c r="F1240" s="456">
        <f>'M.V. TIPO ALOJ.'!G52</f>
        <v>251548</v>
      </c>
      <c r="G1240" s="456">
        <f>'M.V. TIPO ALOJ.'!H52</f>
        <v>211900</v>
      </c>
      <c r="H1240" s="456">
        <f>'M.V. TIPO ALOJ.'!I52</f>
        <v>276357</v>
      </c>
      <c r="I1240" s="456">
        <f>'M.V. TIPO ALOJ.'!J52</f>
        <v>276767</v>
      </c>
      <c r="J1240" s="456">
        <f>'M.V. TIPO ALOJ.'!K52</f>
        <v>232464</v>
      </c>
      <c r="K1240" s="456">
        <f>'M.V. TIPO ALOJ.'!L52</f>
        <v>211869</v>
      </c>
      <c r="L1240" s="456">
        <f>'M.V. TIPO ALOJ.'!M52</f>
        <v>122001</v>
      </c>
      <c r="M1240" s="456">
        <f>'M.V. TIPO ALOJ.'!N52</f>
        <v>125896</v>
      </c>
      <c r="N1240" s="457">
        <f t="shared" si="16"/>
        <v>2212387</v>
      </c>
    </row>
    <row r="1241" spans="1:15" s="275" customFormat="1" ht="24.95" customHeight="1" x14ac:dyDescent="0.2">
      <c r="A1241" s="459" t="s">
        <v>62</v>
      </c>
      <c r="B1241" s="439">
        <f t="shared" ref="B1241:M1241" si="18">B1239+B1240</f>
        <v>471338</v>
      </c>
      <c r="C1241" s="439">
        <f t="shared" si="18"/>
        <v>520381</v>
      </c>
      <c r="D1241" s="439">
        <f t="shared" si="18"/>
        <v>623171</v>
      </c>
      <c r="E1241" s="439">
        <f t="shared" si="18"/>
        <v>810573</v>
      </c>
      <c r="F1241" s="439">
        <f t="shared" si="18"/>
        <v>885704</v>
      </c>
      <c r="G1241" s="439">
        <f t="shared" si="18"/>
        <v>821532</v>
      </c>
      <c r="H1241" s="439">
        <f t="shared" si="18"/>
        <v>844968</v>
      </c>
      <c r="I1241" s="439">
        <f t="shared" si="18"/>
        <v>1061102</v>
      </c>
      <c r="J1241" s="439">
        <f t="shared" si="18"/>
        <v>854142</v>
      </c>
      <c r="K1241" s="439">
        <f t="shared" si="18"/>
        <v>826260</v>
      </c>
      <c r="L1241" s="439">
        <f t="shared" si="18"/>
        <v>682409</v>
      </c>
      <c r="M1241" s="439">
        <f t="shared" si="18"/>
        <v>622782</v>
      </c>
      <c r="N1241" s="439">
        <f t="shared" si="16"/>
        <v>9024362</v>
      </c>
      <c r="O1241" s="451"/>
    </row>
    <row r="1242" spans="1:15" s="275" customFormat="1" ht="24.95" customHeight="1" x14ac:dyDescent="0.2">
      <c r="A1242" s="438" t="s">
        <v>68</v>
      </c>
      <c r="B1242" s="458">
        <f>'M.V. TIPO ALOJ.'!C53</f>
        <v>0.2938014115</v>
      </c>
      <c r="C1242" s="458">
        <f>'M.V. TIPO ALOJ.'!D53</f>
        <v>0.33920995040000002</v>
      </c>
      <c r="D1242" s="458">
        <f>'M.V. TIPO ALOJ.'!E53</f>
        <v>0.36545152860000002</v>
      </c>
      <c r="E1242" s="458">
        <f>'M.V. TIPO ALOJ.'!F53</f>
        <v>0.49285539709999998</v>
      </c>
      <c r="F1242" s="458">
        <f>'M.V. TIPO ALOJ.'!G53</f>
        <v>0.50124135189999997</v>
      </c>
      <c r="G1242" s="458">
        <f>'M.V. TIPO ALOJ.'!H53</f>
        <v>0.48370887480000002</v>
      </c>
      <c r="H1242" s="458">
        <f>'M.V. TIPO ALOJ.'!I53</f>
        <v>0.4863928428</v>
      </c>
      <c r="I1242" s="458">
        <f>'M.V. TIPO ALOJ.'!J53</f>
        <v>0.60903642930000002</v>
      </c>
      <c r="J1242" s="458">
        <f>'M.V. TIPO ALOJ.'!K53</f>
        <v>0.52091780799999998</v>
      </c>
      <c r="K1242" s="458">
        <f>'M.V. TIPO ALOJ.'!L53</f>
        <v>0.4752273836</v>
      </c>
      <c r="L1242" s="458">
        <f>'M.V. TIPO ALOJ.'!M53</f>
        <v>0.41813497669999999</v>
      </c>
      <c r="M1242" s="458">
        <f>'M.V. TIPO ALOJ.'!N53</f>
        <v>0.38324667280000002</v>
      </c>
      <c r="N1242" s="458">
        <f>G1228</f>
        <v>0.44963406804963463</v>
      </c>
    </row>
    <row r="1243" spans="1:15" s="275" customFormat="1" ht="24.95" customHeight="1" x14ac:dyDescent="0.2">
      <c r="A1243" s="459" t="s">
        <v>3</v>
      </c>
      <c r="B1243" s="460">
        <f>B1241/B1238</f>
        <v>1.4665928191596942</v>
      </c>
      <c r="C1243" s="460">
        <f t="shared" ref="C1243:N1243" si="19">C1241/C1238</f>
        <v>1.4478958278265466</v>
      </c>
      <c r="D1243" s="460">
        <f t="shared" si="19"/>
        <v>1.5343521787731504</v>
      </c>
      <c r="E1243" s="460">
        <f t="shared" si="19"/>
        <v>1.5760734514358379</v>
      </c>
      <c r="F1243" s="460">
        <f t="shared" si="19"/>
        <v>1.4880854574199802</v>
      </c>
      <c r="G1243" s="460">
        <f t="shared" si="19"/>
        <v>1.5090179366843308</v>
      </c>
      <c r="H1243" s="460">
        <f t="shared" si="19"/>
        <v>1.5003755520081823</v>
      </c>
      <c r="I1243" s="460">
        <f t="shared" si="19"/>
        <v>1.4522374761690346</v>
      </c>
      <c r="J1243" s="460">
        <f t="shared" si="19"/>
        <v>1.5015637223447924</v>
      </c>
      <c r="K1243" s="460">
        <f t="shared" si="19"/>
        <v>1.4994773443284601</v>
      </c>
      <c r="L1243" s="460">
        <f t="shared" si="19"/>
        <v>1.5553800533800124</v>
      </c>
      <c r="M1243" s="460">
        <f t="shared" si="19"/>
        <v>1.4898342427772768</v>
      </c>
      <c r="N1243" s="460">
        <f t="shared" si="19"/>
        <v>1.5012300143462858</v>
      </c>
    </row>
    <row r="1244" spans="1:15" ht="24.95" customHeight="1" x14ac:dyDescent="0.2">
      <c r="A1244" s="303"/>
      <c r="B1244" s="303"/>
      <c r="C1244" s="303"/>
      <c r="D1244" s="303"/>
      <c r="E1244" s="303"/>
      <c r="F1244" s="303"/>
      <c r="G1244" s="303"/>
      <c r="H1244" s="303"/>
      <c r="I1244" s="303"/>
      <c r="J1244" s="303"/>
      <c r="K1244" s="303"/>
      <c r="L1244" s="303"/>
      <c r="M1244" s="303"/>
      <c r="N1244" s="303"/>
    </row>
    <row r="1245" spans="1:15" ht="24" customHeight="1" x14ac:dyDescent="0.2">
      <c r="A1245" s="303"/>
      <c r="B1245" s="303"/>
      <c r="C1245" s="303"/>
      <c r="D1245" s="303"/>
      <c r="E1245" s="303"/>
      <c r="F1245" s="303"/>
      <c r="G1245" s="303"/>
      <c r="H1245" s="303"/>
      <c r="I1245" s="303"/>
      <c r="J1245" s="303"/>
      <c r="K1245" s="303"/>
      <c r="L1245" s="303"/>
      <c r="M1245" s="303"/>
      <c r="N1245" s="303"/>
    </row>
    <row r="1246" spans="1:15" ht="24" customHeight="1" x14ac:dyDescent="0.2">
      <c r="A1246" s="303"/>
      <c r="B1246" s="10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8"/>
    </row>
    <row r="1247" spans="1:15" ht="24" customHeight="1" x14ac:dyDescent="0.2">
      <c r="A1247" s="303"/>
      <c r="B1247" s="10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8"/>
    </row>
    <row r="1248" spans="1:15" ht="24" customHeight="1" x14ac:dyDescent="0.2">
      <c r="A1248" s="303"/>
      <c r="B1248" s="10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8"/>
    </row>
    <row r="1249" spans="1:15" ht="24" customHeight="1" x14ac:dyDescent="0.2">
      <c r="A1249" s="303"/>
      <c r="B1249" s="10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8"/>
    </row>
    <row r="1250" spans="1:15" ht="24" customHeight="1" x14ac:dyDescent="0.2">
      <c r="A1250" s="303"/>
      <c r="B1250" s="10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8"/>
    </row>
    <row r="1251" spans="1:15" ht="24" customHeight="1" x14ac:dyDescent="0.2">
      <c r="A1251" s="303"/>
      <c r="B1251" s="10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8"/>
    </row>
    <row r="1252" spans="1:15" ht="24" customHeight="1" x14ac:dyDescent="0.2">
      <c r="A1252" s="303"/>
      <c r="B1252" s="10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8"/>
    </row>
    <row r="1253" spans="1:15" ht="24" customHeight="1" x14ac:dyDescent="0.2">
      <c r="A1253" s="303"/>
      <c r="B1253" s="10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8"/>
    </row>
    <row r="1254" spans="1:15" ht="24" customHeight="1" x14ac:dyDescent="0.2">
      <c r="A1254" s="303"/>
      <c r="B1254" s="10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8"/>
    </row>
    <row r="1255" spans="1:15" ht="24" customHeight="1" x14ac:dyDescent="0.2">
      <c r="A1255" s="303"/>
      <c r="B1255" s="10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8"/>
    </row>
    <row r="1256" spans="1:15" ht="24" customHeight="1" x14ac:dyDescent="0.2">
      <c r="A1256" s="303"/>
      <c r="B1256" s="10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8"/>
    </row>
    <row r="1257" spans="1:15" ht="20.100000000000001" customHeight="1" x14ac:dyDescent="0.2">
      <c r="A1257" s="303"/>
      <c r="B1257" s="10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8"/>
    </row>
    <row r="1258" spans="1:15" ht="24.95" customHeight="1" x14ac:dyDescent="0.25">
      <c r="A1258" s="322"/>
      <c r="B1258" s="730" t="s">
        <v>63</v>
      </c>
      <c r="C1258" s="730"/>
      <c r="D1258" s="730"/>
      <c r="E1258" s="730"/>
      <c r="F1258" s="730"/>
      <c r="G1258" s="730"/>
      <c r="H1258" s="730"/>
      <c r="I1258" s="730"/>
      <c r="J1258" s="730"/>
      <c r="K1258" s="730"/>
      <c r="L1258" s="10"/>
      <c r="M1258" s="10"/>
      <c r="N1258" s="10"/>
    </row>
    <row r="1259" spans="1:15" s="275" customFormat="1" ht="24.95" customHeight="1" x14ac:dyDescent="0.2">
      <c r="B1259" s="437" t="s">
        <v>5</v>
      </c>
      <c r="C1259" s="437" t="s">
        <v>6</v>
      </c>
      <c r="D1259" s="437" t="s">
        <v>64</v>
      </c>
      <c r="E1259" s="437" t="s">
        <v>7</v>
      </c>
      <c r="F1259" s="437" t="s">
        <v>8</v>
      </c>
      <c r="G1259" s="437" t="s">
        <v>9</v>
      </c>
      <c r="H1259" s="437" t="s">
        <v>10</v>
      </c>
      <c r="I1259" s="437" t="s">
        <v>11</v>
      </c>
      <c r="J1259" s="437" t="s">
        <v>12</v>
      </c>
      <c r="K1259" s="437" t="s">
        <v>13</v>
      </c>
      <c r="L1259" s="10"/>
      <c r="M1259" s="10"/>
      <c r="N1259" s="10"/>
    </row>
    <row r="1260" spans="1:15" s="275" customFormat="1" ht="24.95" customHeight="1" x14ac:dyDescent="0.2">
      <c r="A1260" s="461" t="s">
        <v>29</v>
      </c>
      <c r="B1260" s="453">
        <f>'M.V. TIPO ALOJ.'!C89</f>
        <v>446091</v>
      </c>
      <c r="C1260" s="453">
        <f>'M.V. TIPO ALOJ.'!D89</f>
        <v>672424</v>
      </c>
      <c r="D1260" s="453">
        <f>'M.V. TIPO ALOJ.'!E89</f>
        <v>706870</v>
      </c>
      <c r="E1260" s="453">
        <f>'M.V. TIPO ALOJ.'!F89</f>
        <v>52591</v>
      </c>
      <c r="F1260" s="453">
        <f>'M.V. TIPO ALOJ.'!G89</f>
        <v>765318</v>
      </c>
      <c r="G1260" s="453">
        <f>'M.V. TIPO ALOJ.'!H89</f>
        <v>543585</v>
      </c>
      <c r="H1260" s="453">
        <f>'M.V. TIPO ALOJ.'!I89</f>
        <v>255530</v>
      </c>
      <c r="I1260" s="453">
        <f>'M.V. TIPO ALOJ.'!J89</f>
        <v>617513</v>
      </c>
      <c r="J1260" s="453">
        <f>'M.V. TIPO ALOJ.'!K89</f>
        <v>213311</v>
      </c>
      <c r="K1260" s="454">
        <f t="shared" ref="K1260:K1265" si="20">SUM(B1260:J1260)</f>
        <v>4273233</v>
      </c>
      <c r="L1260" s="10"/>
      <c r="M1260" s="10"/>
      <c r="N1260" s="10"/>
    </row>
    <row r="1261" spans="1:15" s="275" customFormat="1" ht="24.95" customHeight="1" x14ac:dyDescent="0.2">
      <c r="A1261" s="455" t="s">
        <v>30</v>
      </c>
      <c r="B1261" s="456">
        <f>'M.V. TIPO ALOJ.'!C90</f>
        <v>78589</v>
      </c>
      <c r="C1261" s="456">
        <f>'M.V. TIPO ALOJ.'!D90</f>
        <v>409512</v>
      </c>
      <c r="D1261" s="456">
        <f>'M.V. TIPO ALOJ.'!E90</f>
        <v>220559</v>
      </c>
      <c r="E1261" s="456">
        <f>'M.V. TIPO ALOJ.'!F90</f>
        <v>5701</v>
      </c>
      <c r="F1261" s="456">
        <f>'M.V. TIPO ALOJ.'!G90</f>
        <v>417876</v>
      </c>
      <c r="G1261" s="456">
        <f>'M.V. TIPO ALOJ.'!H90</f>
        <v>117310</v>
      </c>
      <c r="H1261" s="456">
        <f>'M.V. TIPO ALOJ.'!I90</f>
        <v>26131</v>
      </c>
      <c r="I1261" s="456">
        <f>'M.V. TIPO ALOJ.'!J90</f>
        <v>173439</v>
      </c>
      <c r="J1261" s="456">
        <f>'M.V. TIPO ALOJ.'!K90</f>
        <v>31299</v>
      </c>
      <c r="K1261" s="457">
        <f t="shared" si="20"/>
        <v>1480416</v>
      </c>
      <c r="L1261" s="10"/>
      <c r="M1261" s="10"/>
      <c r="N1261" s="10"/>
      <c r="O1261" s="451"/>
    </row>
    <row r="1262" spans="1:15" s="275" customFormat="1" ht="24.95" customHeight="1" x14ac:dyDescent="0.2">
      <c r="A1262" s="459" t="s">
        <v>0</v>
      </c>
      <c r="B1262" s="439">
        <f>SUM(B1260:B1261)</f>
        <v>524680</v>
      </c>
      <c r="C1262" s="439">
        <f t="shared" ref="C1262:J1262" si="21">SUM(C1260:C1261)</f>
        <v>1081936</v>
      </c>
      <c r="D1262" s="439">
        <f t="shared" si="21"/>
        <v>927429</v>
      </c>
      <c r="E1262" s="439">
        <f t="shared" si="21"/>
        <v>58292</v>
      </c>
      <c r="F1262" s="439">
        <f t="shared" si="21"/>
        <v>1183194</v>
      </c>
      <c r="G1262" s="439">
        <f t="shared" si="21"/>
        <v>660895</v>
      </c>
      <c r="H1262" s="439">
        <f t="shared" si="21"/>
        <v>281661</v>
      </c>
      <c r="I1262" s="439">
        <f t="shared" si="21"/>
        <v>790952</v>
      </c>
      <c r="J1262" s="439">
        <f t="shared" si="21"/>
        <v>244610</v>
      </c>
      <c r="K1262" s="439">
        <f t="shared" si="20"/>
        <v>5753649</v>
      </c>
      <c r="L1262" s="10"/>
      <c r="M1262" s="10"/>
      <c r="N1262" s="10"/>
      <c r="O1262" s="451"/>
    </row>
    <row r="1263" spans="1:15" s="275" customFormat="1" ht="24.95" customHeight="1" x14ac:dyDescent="0.2">
      <c r="A1263" s="452" t="s">
        <v>35</v>
      </c>
      <c r="B1263" s="453">
        <f>'M.V. TIPO ALOJ.'!C92</f>
        <v>658126</v>
      </c>
      <c r="C1263" s="453">
        <f>'M.V. TIPO ALOJ.'!D92</f>
        <v>994534</v>
      </c>
      <c r="D1263" s="453">
        <f>'M.V. TIPO ALOJ.'!E92</f>
        <v>1098557</v>
      </c>
      <c r="E1263" s="453">
        <f>'M.V. TIPO ALOJ.'!F92</f>
        <v>81254</v>
      </c>
      <c r="F1263" s="453">
        <f>'M.V. TIPO ALOJ.'!G92</f>
        <v>1202552</v>
      </c>
      <c r="G1263" s="453">
        <f>'M.V. TIPO ALOJ.'!H92</f>
        <v>733011</v>
      </c>
      <c r="H1263" s="453">
        <f>'M.V. TIPO ALOJ.'!I92</f>
        <v>405354</v>
      </c>
      <c r="I1263" s="453">
        <f>'M.V. TIPO ALOJ.'!J92</f>
        <v>992204</v>
      </c>
      <c r="J1263" s="453">
        <f>'M.V. TIPO ALOJ.'!K92</f>
        <v>305234</v>
      </c>
      <c r="K1263" s="454">
        <f t="shared" si="20"/>
        <v>6470826</v>
      </c>
      <c r="L1263" s="10"/>
      <c r="M1263" s="10"/>
      <c r="N1263" s="10"/>
    </row>
    <row r="1264" spans="1:15" s="275" customFormat="1" ht="24.95" customHeight="1" x14ac:dyDescent="0.2">
      <c r="A1264" s="455" t="s">
        <v>36</v>
      </c>
      <c r="B1264" s="456">
        <f>'M.V. TIPO ALOJ.'!C93</f>
        <v>121947</v>
      </c>
      <c r="C1264" s="456">
        <f>'M.V. TIPO ALOJ.'!D93</f>
        <v>541568</v>
      </c>
      <c r="D1264" s="456">
        <f>'M.V. TIPO ALOJ.'!E93</f>
        <v>336153</v>
      </c>
      <c r="E1264" s="456">
        <f>'M.V. TIPO ALOJ.'!F93</f>
        <v>10353</v>
      </c>
      <c r="F1264" s="456">
        <f>'M.V. TIPO ALOJ.'!G93</f>
        <v>573670</v>
      </c>
      <c r="G1264" s="456">
        <f>'M.V. TIPO ALOJ.'!H93</f>
        <v>176461</v>
      </c>
      <c r="H1264" s="456">
        <f>'M.V. TIPO ALOJ.'!I93</f>
        <v>37052</v>
      </c>
      <c r="I1264" s="456">
        <f>'M.V. TIPO ALOJ.'!J93</f>
        <v>288425</v>
      </c>
      <c r="J1264" s="456">
        <f>'M.V. TIPO ALOJ.'!K93</f>
        <v>44172</v>
      </c>
      <c r="K1264" s="457">
        <f t="shared" si="20"/>
        <v>2129801</v>
      </c>
      <c r="L1264" s="10"/>
      <c r="M1264" s="10"/>
      <c r="N1264" s="10"/>
    </row>
    <row r="1265" spans="1:15" s="275" customFormat="1" ht="24.95" customHeight="1" x14ac:dyDescent="0.2">
      <c r="A1265" s="459" t="s">
        <v>62</v>
      </c>
      <c r="B1265" s="439">
        <f>SUM(B1263:B1264)</f>
        <v>780073</v>
      </c>
      <c r="C1265" s="439">
        <f t="shared" ref="C1265:J1265" si="22">SUM(C1263:C1264)</f>
        <v>1536102</v>
      </c>
      <c r="D1265" s="439">
        <f t="shared" si="22"/>
        <v>1434710</v>
      </c>
      <c r="E1265" s="439">
        <f t="shared" si="22"/>
        <v>91607</v>
      </c>
      <c r="F1265" s="439">
        <f t="shared" si="22"/>
        <v>1776222</v>
      </c>
      <c r="G1265" s="439">
        <f t="shared" si="22"/>
        <v>909472</v>
      </c>
      <c r="H1265" s="439">
        <f t="shared" si="22"/>
        <v>442406</v>
      </c>
      <c r="I1265" s="439">
        <f t="shared" si="22"/>
        <v>1280629</v>
      </c>
      <c r="J1265" s="439">
        <f t="shared" si="22"/>
        <v>349406</v>
      </c>
      <c r="K1265" s="439">
        <f t="shared" si="20"/>
        <v>8600627</v>
      </c>
      <c r="L1265" s="10"/>
      <c r="M1265" s="10"/>
      <c r="N1265" s="10"/>
      <c r="O1265" s="451"/>
    </row>
    <row r="1266" spans="1:15" s="275" customFormat="1" ht="24.95" customHeight="1" x14ac:dyDescent="0.2">
      <c r="A1266" s="438" t="s">
        <v>68</v>
      </c>
      <c r="B1266" s="458">
        <f>'M.V. TIPO ALOJ.'!C94</f>
        <v>0.42567552641561074</v>
      </c>
      <c r="C1266" s="458">
        <f>'M.V. TIPO ALOJ.'!D94</f>
        <v>0.4997711985228534</v>
      </c>
      <c r="D1266" s="458">
        <f>'M.V. TIPO ALOJ.'!E94</f>
        <v>0.42844249041394517</v>
      </c>
      <c r="E1266" s="458">
        <f>'M.V. TIPO ALOJ.'!F94</f>
        <v>0.45056480217087347</v>
      </c>
      <c r="F1266" s="458">
        <f>'M.V. TIPO ALOJ.'!G94</f>
        <v>0.49838654699158225</v>
      </c>
      <c r="G1266" s="458">
        <f>'M.V. TIPO ALOJ.'!H94</f>
        <v>0.45361376095654754</v>
      </c>
      <c r="H1266" s="458">
        <f>'M.V. TIPO ALOJ.'!I94</f>
        <v>0.3542314207810015</v>
      </c>
      <c r="I1266" s="458">
        <f>'M.V. TIPO ALOJ.'!J94</f>
        <v>0.45609770876910605</v>
      </c>
      <c r="J1266" s="458">
        <f>'M.V. TIPO ALOJ.'!K94</f>
        <v>0.33395831904930595</v>
      </c>
      <c r="K1266" s="458">
        <f>N1242</f>
        <v>0.44963406804963463</v>
      </c>
      <c r="L1266" s="10"/>
      <c r="M1266" s="10"/>
      <c r="N1266" s="10"/>
    </row>
    <row r="1267" spans="1:15" s="275" customFormat="1" ht="24.95" customHeight="1" x14ac:dyDescent="0.2">
      <c r="A1267" s="459" t="s">
        <v>3</v>
      </c>
      <c r="B1267" s="460">
        <f>B1265/B1262</f>
        <v>1.4867595486772891</v>
      </c>
      <c r="C1267" s="460">
        <f t="shared" ref="C1267:K1267" si="23">C1265/C1262</f>
        <v>1.4197715946229721</v>
      </c>
      <c r="D1267" s="460">
        <f t="shared" si="23"/>
        <v>1.5469755636280513</v>
      </c>
      <c r="E1267" s="460">
        <f t="shared" si="23"/>
        <v>1.5715192479242435</v>
      </c>
      <c r="F1267" s="460">
        <f t="shared" si="23"/>
        <v>1.5012094381817351</v>
      </c>
      <c r="G1267" s="460">
        <f t="shared" si="23"/>
        <v>1.3761217742606617</v>
      </c>
      <c r="H1267" s="460">
        <f t="shared" si="23"/>
        <v>1.5707037893070037</v>
      </c>
      <c r="I1267" s="460">
        <f t="shared" si="23"/>
        <v>1.619098251221313</v>
      </c>
      <c r="J1267" s="460">
        <f t="shared" si="23"/>
        <v>1.4284207514001881</v>
      </c>
      <c r="K1267" s="460">
        <f t="shared" si="23"/>
        <v>1.4948125963193097</v>
      </c>
      <c r="L1267" s="10"/>
      <c r="M1267" s="10"/>
      <c r="N1267" s="10"/>
    </row>
    <row r="1268" spans="1:15" ht="24.95" customHeight="1" x14ac:dyDescent="0.2">
      <c r="A1268" s="326"/>
      <c r="B1268" s="327"/>
      <c r="C1268" s="327"/>
      <c r="D1268" s="327"/>
      <c r="E1268" s="327"/>
      <c r="F1268" s="327"/>
      <c r="G1268" s="327"/>
      <c r="H1268" s="327"/>
      <c r="I1268" s="327"/>
      <c r="J1268" s="327"/>
      <c r="K1268" s="328"/>
      <c r="L1268" s="10"/>
      <c r="M1268" s="10"/>
      <c r="N1268" s="316"/>
    </row>
    <row r="1269" spans="1:15" ht="24.95" customHeight="1" x14ac:dyDescent="0.2">
      <c r="A1269" s="326"/>
      <c r="B1269" s="327"/>
      <c r="C1269" s="327"/>
      <c r="D1269" s="327"/>
      <c r="E1269" s="327"/>
      <c r="F1269" s="327"/>
      <c r="G1269" s="327"/>
      <c r="H1269" s="327"/>
      <c r="I1269" s="327"/>
      <c r="J1269" s="327"/>
      <c r="K1269" s="328"/>
      <c r="L1269" s="10"/>
      <c r="M1269" s="10"/>
      <c r="N1269" s="316"/>
    </row>
    <row r="1270" spans="1:15" ht="24.95" customHeight="1" x14ac:dyDescent="0.2">
      <c r="A1270" s="303"/>
      <c r="B1270" s="329"/>
      <c r="C1270" s="329"/>
      <c r="D1270" s="329"/>
      <c r="E1270" s="329"/>
      <c r="F1270" s="329"/>
      <c r="G1270" s="329"/>
      <c r="H1270" s="329"/>
      <c r="I1270" s="329"/>
      <c r="J1270" s="329"/>
      <c r="K1270" s="330"/>
      <c r="L1270" s="10"/>
      <c r="M1270" s="10"/>
      <c r="N1270" s="316"/>
    </row>
    <row r="1271" spans="1:15" ht="24.95" customHeight="1" x14ac:dyDescent="0.2">
      <c r="A1271" s="303"/>
      <c r="B1271" s="331"/>
      <c r="C1271" s="331"/>
      <c r="D1271" s="331"/>
      <c r="E1271" s="331"/>
      <c r="F1271" s="331"/>
      <c r="G1271" s="331"/>
      <c r="H1271" s="331"/>
      <c r="I1271" s="331"/>
      <c r="J1271" s="331"/>
      <c r="K1271" s="330"/>
      <c r="L1271" s="10"/>
      <c r="M1271" s="10"/>
      <c r="N1271" s="316"/>
    </row>
    <row r="1272" spans="1:15" ht="24.95" customHeight="1" x14ac:dyDescent="0.2">
      <c r="A1272" s="303"/>
      <c r="B1272" s="331"/>
      <c r="C1272" s="331"/>
      <c r="D1272" s="331"/>
      <c r="E1272" s="331"/>
      <c r="F1272" s="331"/>
      <c r="G1272" s="331"/>
      <c r="H1272" s="331"/>
      <c r="I1272" s="331"/>
      <c r="J1272" s="331"/>
      <c r="K1272" s="330"/>
      <c r="L1272" s="10"/>
      <c r="M1272" s="10"/>
      <c r="N1272" s="316"/>
    </row>
    <row r="1273" spans="1:15" ht="24.95" customHeight="1" x14ac:dyDescent="0.2">
      <c r="A1273" s="303"/>
      <c r="B1273" s="331"/>
      <c r="C1273" s="331"/>
      <c r="D1273" s="331"/>
      <c r="E1273" s="331"/>
      <c r="F1273" s="331"/>
      <c r="G1273" s="331"/>
      <c r="H1273" s="331"/>
      <c r="I1273" s="331"/>
      <c r="J1273" s="331"/>
      <c r="K1273" s="330"/>
      <c r="L1273" s="10"/>
      <c r="M1273" s="10"/>
      <c r="N1273" s="316"/>
    </row>
    <row r="1274" spans="1:15" ht="24.95" customHeight="1" x14ac:dyDescent="0.2">
      <c r="A1274" s="303"/>
      <c r="B1274" s="331"/>
      <c r="C1274" s="331"/>
      <c r="D1274" s="331"/>
      <c r="E1274" s="331"/>
      <c r="F1274" s="331"/>
      <c r="G1274" s="331"/>
      <c r="H1274" s="331"/>
      <c r="I1274" s="331"/>
      <c r="J1274" s="331"/>
      <c r="K1274" s="330"/>
      <c r="L1274" s="10"/>
      <c r="M1274" s="10"/>
      <c r="N1274" s="316"/>
    </row>
    <row r="1275" spans="1:15" ht="24.95" customHeight="1" x14ac:dyDescent="0.2">
      <c r="A1275" s="303"/>
      <c r="B1275" s="331"/>
      <c r="C1275" s="331"/>
      <c r="D1275" s="331"/>
      <c r="E1275" s="331"/>
      <c r="F1275" s="331"/>
      <c r="G1275" s="331"/>
      <c r="H1275" s="331"/>
      <c r="I1275" s="331"/>
      <c r="J1275" s="331"/>
      <c r="K1275" s="330"/>
      <c r="L1275" s="10"/>
      <c r="M1275" s="10"/>
      <c r="N1275" s="316"/>
    </row>
    <row r="1276" spans="1:15" ht="24.95" customHeight="1" x14ac:dyDescent="0.2">
      <c r="A1276" s="303"/>
      <c r="B1276" s="331"/>
      <c r="C1276" s="331"/>
      <c r="D1276" s="331"/>
      <c r="E1276" s="331"/>
      <c r="F1276" s="331"/>
      <c r="G1276" s="331"/>
      <c r="H1276" s="331"/>
      <c r="I1276" s="331"/>
      <c r="J1276" s="331"/>
      <c r="K1276" s="330"/>
      <c r="L1276" s="10"/>
      <c r="M1276" s="10"/>
      <c r="N1276" s="316"/>
    </row>
    <row r="1277" spans="1:15" ht="24.95" customHeight="1" x14ac:dyDescent="0.2">
      <c r="A1277" s="303"/>
      <c r="B1277" s="331"/>
      <c r="C1277" s="331"/>
      <c r="D1277" s="331"/>
      <c r="E1277" s="331"/>
      <c r="F1277" s="331"/>
      <c r="G1277" s="331"/>
      <c r="H1277" s="331"/>
      <c r="I1277" s="331"/>
      <c r="J1277" s="331"/>
      <c r="K1277" s="330"/>
      <c r="L1277" s="10"/>
      <c r="M1277" s="10"/>
      <c r="N1277" s="316"/>
    </row>
    <row r="1278" spans="1:15" ht="24.95" customHeight="1" x14ac:dyDescent="0.2">
      <c r="A1278" s="303"/>
      <c r="B1278" s="331"/>
      <c r="C1278" s="331"/>
      <c r="D1278" s="331"/>
      <c r="E1278" s="331"/>
      <c r="F1278" s="331"/>
      <c r="G1278" s="331"/>
      <c r="H1278" s="331"/>
      <c r="I1278" s="331"/>
      <c r="J1278" s="331"/>
      <c r="K1278" s="330"/>
      <c r="L1278" s="10"/>
      <c r="M1278" s="10"/>
      <c r="N1278" s="316"/>
    </row>
    <row r="1279" spans="1:15" ht="24.95" customHeight="1" x14ac:dyDescent="0.2">
      <c r="A1279" s="303"/>
      <c r="B1279" s="331"/>
      <c r="C1279" s="331"/>
      <c r="D1279" s="331"/>
      <c r="E1279" s="331"/>
      <c r="F1279" s="331"/>
      <c r="G1279" s="331"/>
      <c r="H1279" s="331"/>
      <c r="I1279" s="331"/>
      <c r="J1279" s="331"/>
      <c r="K1279" s="330"/>
      <c r="L1279" s="10"/>
      <c r="M1279" s="10"/>
      <c r="N1279" s="316"/>
    </row>
    <row r="1280" spans="1:15" ht="19.5" customHeight="1" x14ac:dyDescent="0.2">
      <c r="A1280" s="303"/>
      <c r="B1280" s="331"/>
      <c r="C1280" s="331"/>
      <c r="D1280" s="331"/>
      <c r="E1280" s="331"/>
      <c r="F1280" s="331"/>
      <c r="G1280" s="331"/>
      <c r="H1280" s="331"/>
      <c r="I1280" s="331"/>
      <c r="J1280" s="331"/>
      <c r="K1280" s="330"/>
      <c r="L1280" s="10"/>
      <c r="M1280" s="10"/>
      <c r="N1280" s="316"/>
    </row>
    <row r="1281" spans="1:14" ht="19.5" customHeight="1" x14ac:dyDescent="0.2">
      <c r="A1281" s="303"/>
      <c r="B1281" s="331"/>
      <c r="C1281" s="331"/>
      <c r="D1281" s="331"/>
      <c r="E1281" s="331"/>
      <c r="F1281" s="331"/>
      <c r="G1281" s="331"/>
      <c r="H1281" s="331"/>
      <c r="I1281" s="331"/>
      <c r="J1281" s="331"/>
      <c r="K1281" s="330"/>
      <c r="L1281" s="10"/>
      <c r="M1281" s="10"/>
      <c r="N1281" s="316"/>
    </row>
    <row r="1282" spans="1:14" ht="19.5" customHeight="1" x14ac:dyDescent="0.2">
      <c r="A1282" s="303"/>
      <c r="B1282" s="331"/>
      <c r="C1282" s="331"/>
      <c r="D1282" s="331"/>
      <c r="E1282" s="331"/>
      <c r="F1282" s="331"/>
      <c r="G1282" s="331"/>
      <c r="H1282" s="331"/>
      <c r="I1282" s="331"/>
      <c r="J1282" s="331"/>
      <c r="K1282" s="330"/>
      <c r="L1282" s="10"/>
      <c r="M1282" s="10"/>
      <c r="N1282" s="316"/>
    </row>
    <row r="1283" spans="1:14" ht="19.5" customHeight="1" x14ac:dyDescent="0.2">
      <c r="A1283" s="303"/>
      <c r="B1283" s="331"/>
      <c r="C1283" s="331"/>
      <c r="D1283" s="331"/>
      <c r="E1283" s="331"/>
      <c r="F1283" s="331"/>
      <c r="G1283" s="331"/>
      <c r="H1283" s="331"/>
      <c r="I1283" s="331"/>
      <c r="J1283" s="331"/>
      <c r="K1283" s="330"/>
      <c r="L1283" s="10"/>
      <c r="M1283" s="10"/>
      <c r="N1283" s="316"/>
    </row>
    <row r="1284" spans="1:14" ht="19.5" customHeight="1" x14ac:dyDescent="0.2">
      <c r="A1284" s="303"/>
      <c r="B1284" s="331"/>
      <c r="C1284" s="331"/>
      <c r="D1284" s="331"/>
      <c r="E1284" s="331"/>
      <c r="F1284" s="331"/>
      <c r="G1284" s="331"/>
      <c r="H1284" s="331"/>
      <c r="I1284" s="331"/>
      <c r="J1284" s="331"/>
      <c r="K1284" s="330"/>
      <c r="L1284" s="10"/>
      <c r="M1284" s="10"/>
      <c r="N1284" s="316"/>
    </row>
    <row r="1285" spans="1:14" ht="19.5" customHeight="1" x14ac:dyDescent="0.2">
      <c r="A1285" s="303"/>
      <c r="B1285" s="331"/>
      <c r="C1285" s="331"/>
      <c r="D1285" s="331"/>
      <c r="E1285" s="331"/>
      <c r="F1285" s="331"/>
      <c r="G1285" s="331"/>
      <c r="H1285" s="331"/>
      <c r="I1285" s="331"/>
      <c r="J1285" s="331"/>
      <c r="K1285" s="330"/>
      <c r="L1285" s="10"/>
      <c r="M1285" s="10"/>
      <c r="N1285" s="316"/>
    </row>
    <row r="1286" spans="1:14" ht="19.5" customHeight="1" x14ac:dyDescent="0.2">
      <c r="A1286" s="303"/>
      <c r="B1286" s="331"/>
      <c r="C1286" s="331"/>
      <c r="D1286" s="331"/>
      <c r="E1286" s="331"/>
      <c r="F1286" s="331"/>
      <c r="G1286" s="331"/>
      <c r="H1286" s="331"/>
      <c r="I1286" s="331"/>
      <c r="J1286" s="331"/>
      <c r="K1286" s="330"/>
      <c r="L1286" s="10"/>
      <c r="M1286" s="10"/>
      <c r="N1286" s="316"/>
    </row>
    <row r="1287" spans="1:14" ht="19.5" customHeight="1" x14ac:dyDescent="0.2">
      <c r="A1287" s="303"/>
      <c r="B1287" s="331"/>
      <c r="C1287" s="331"/>
      <c r="D1287" s="331"/>
      <c r="E1287" s="331"/>
      <c r="F1287" s="331"/>
      <c r="G1287" s="331"/>
      <c r="H1287" s="331"/>
      <c r="I1287" s="331"/>
      <c r="J1287" s="331"/>
      <c r="K1287" s="330"/>
      <c r="L1287" s="10"/>
      <c r="M1287" s="10"/>
      <c r="N1287" s="4"/>
    </row>
    <row r="1288" spans="1:14" ht="30" customHeight="1" x14ac:dyDescent="0.4">
      <c r="A1288" s="792" t="s">
        <v>193</v>
      </c>
      <c r="B1288" s="792"/>
      <c r="C1288" s="792"/>
      <c r="D1288" s="792"/>
      <c r="E1288" s="792"/>
      <c r="F1288" s="792"/>
      <c r="G1288" s="792"/>
      <c r="H1288" s="792"/>
      <c r="I1288" s="792"/>
      <c r="J1288" s="792"/>
      <c r="K1288" s="792"/>
      <c r="L1288" s="792"/>
      <c r="M1288" s="792"/>
      <c r="N1288" s="792"/>
    </row>
    <row r="1289" spans="1:14" ht="24.95" customHeight="1" x14ac:dyDescent="0.35">
      <c r="A1289" s="296"/>
      <c r="B1289" s="297"/>
      <c r="C1289" s="297"/>
      <c r="D1289" s="297"/>
      <c r="E1289" s="297"/>
      <c r="F1289" s="297"/>
      <c r="G1289" s="297"/>
      <c r="H1289" s="297"/>
      <c r="I1289" s="297"/>
      <c r="J1289" s="297"/>
      <c r="K1289" s="297"/>
      <c r="L1289" s="297"/>
      <c r="M1289" s="297"/>
      <c r="N1289" s="297"/>
    </row>
    <row r="1290" spans="1:14" ht="24.95" customHeight="1" x14ac:dyDescent="0.2">
      <c r="A1290" s="416" t="s">
        <v>29</v>
      </c>
      <c r="B1290" s="416"/>
      <c r="C1290" s="464">
        <f>'M.V. TIPO ALOJ.'!C103</f>
        <v>109560</v>
      </c>
      <c r="D1290" s="298"/>
    </row>
    <row r="1291" spans="1:14" ht="24.95" customHeight="1" x14ac:dyDescent="0.2">
      <c r="A1291" s="418" t="s">
        <v>30</v>
      </c>
      <c r="B1291" s="418"/>
      <c r="C1291" s="456">
        <f>'M.V. TIPO ALOJ.'!C104</f>
        <v>39356</v>
      </c>
      <c r="D1291" s="298"/>
    </row>
    <row r="1292" spans="1:14" ht="24.95" customHeight="1" x14ac:dyDescent="0.25">
      <c r="A1292" s="438" t="s">
        <v>0</v>
      </c>
      <c r="B1292" s="450"/>
      <c r="C1292" s="439">
        <f>SUM(C1290:C1291)</f>
        <v>148916</v>
      </c>
      <c r="D1292" s="299"/>
    </row>
    <row r="1293" spans="1:14" ht="24.95" customHeight="1" x14ac:dyDescent="0.2">
      <c r="A1293" s="418" t="s">
        <v>33</v>
      </c>
      <c r="B1293" s="418"/>
      <c r="C1293" s="464">
        <f>'M.V. TIPO ALOJ.'!C106</f>
        <v>187869</v>
      </c>
      <c r="D1293" s="298"/>
    </row>
    <row r="1294" spans="1:14" ht="24.95" customHeight="1" x14ac:dyDescent="0.2">
      <c r="A1294" s="418" t="s">
        <v>34</v>
      </c>
      <c r="B1294" s="418"/>
      <c r="C1294" s="456">
        <f>'M.V. TIPO ALOJ.'!C107</f>
        <v>57542</v>
      </c>
      <c r="D1294" s="298"/>
    </row>
    <row r="1295" spans="1:14" ht="24.95" customHeight="1" x14ac:dyDescent="0.25">
      <c r="A1295" s="438" t="s">
        <v>1</v>
      </c>
      <c r="B1295" s="450"/>
      <c r="C1295" s="439">
        <f>SUM(C1293:C1294)</f>
        <v>245411</v>
      </c>
      <c r="D1295" s="299"/>
    </row>
    <row r="1296" spans="1:14" ht="24.95" customHeight="1" x14ac:dyDescent="0.25">
      <c r="A1296" s="438" t="s">
        <v>2</v>
      </c>
      <c r="B1296" s="450"/>
      <c r="C1296" s="458">
        <f>'M.V. TIPO ALOJ.'!C108</f>
        <v>0.23422547455407783</v>
      </c>
      <c r="D1296" s="332"/>
    </row>
    <row r="1297" spans="1:15" ht="24.95" customHeight="1" x14ac:dyDescent="0.25">
      <c r="A1297" s="438" t="s">
        <v>3</v>
      </c>
      <c r="B1297" s="450"/>
      <c r="C1297" s="460">
        <f>C1295/C1292</f>
        <v>1.6479827553788713</v>
      </c>
      <c r="D1297" s="333"/>
    </row>
    <row r="1298" spans="1:15" ht="24.95" customHeight="1" x14ac:dyDescent="0.2">
      <c r="A1298" s="416" t="s">
        <v>117</v>
      </c>
      <c r="B1298" s="416"/>
      <c r="C1298" s="462">
        <f>C1293/C1290</f>
        <v>1.7147590361445784</v>
      </c>
      <c r="D1298" s="334"/>
    </row>
    <row r="1299" spans="1:15" ht="24.95" customHeight="1" x14ac:dyDescent="0.2">
      <c r="A1299" s="426" t="s">
        <v>118</v>
      </c>
      <c r="B1299" s="426"/>
      <c r="C1299" s="463">
        <f>C1294/C1291</f>
        <v>1.4620896432564285</v>
      </c>
      <c r="D1299" s="334"/>
    </row>
    <row r="1300" spans="1:15" ht="24.95" customHeight="1" x14ac:dyDescent="0.2">
      <c r="A1300" s="302"/>
      <c r="B1300" s="302"/>
      <c r="C1300" s="334"/>
      <c r="D1300" s="334"/>
    </row>
    <row r="1301" spans="1:15" ht="24.95" customHeight="1" x14ac:dyDescent="0.2">
      <c r="A1301" s="302"/>
      <c r="B1301" s="302"/>
      <c r="C1301" s="334"/>
      <c r="D1301" s="334"/>
    </row>
    <row r="1302" spans="1:15" ht="24.95" customHeight="1" x14ac:dyDescent="0.2">
      <c r="B1302" s="730" t="s">
        <v>61</v>
      </c>
      <c r="C1302" s="730"/>
      <c r="D1302" s="730"/>
      <c r="E1302" s="730"/>
      <c r="F1302" s="730"/>
      <c r="G1302" s="730"/>
      <c r="H1302" s="730"/>
      <c r="I1302" s="730"/>
      <c r="J1302" s="730"/>
      <c r="K1302" s="730"/>
      <c r="L1302" s="730"/>
      <c r="M1302" s="730"/>
      <c r="N1302" s="730"/>
    </row>
    <row r="1303" spans="1:15" s="275" customFormat="1" ht="24.95" customHeight="1" x14ac:dyDescent="0.2">
      <c r="B1303" s="437" t="s">
        <v>41</v>
      </c>
      <c r="C1303" s="437" t="s">
        <v>42</v>
      </c>
      <c r="D1303" s="437" t="s">
        <v>43</v>
      </c>
      <c r="E1303" s="437" t="s">
        <v>44</v>
      </c>
      <c r="F1303" s="437" t="s">
        <v>45</v>
      </c>
      <c r="G1303" s="437" t="s">
        <v>46</v>
      </c>
      <c r="H1303" s="437" t="s">
        <v>47</v>
      </c>
      <c r="I1303" s="437" t="s">
        <v>57</v>
      </c>
      <c r="J1303" s="437" t="s">
        <v>49</v>
      </c>
      <c r="K1303" s="437" t="s">
        <v>50</v>
      </c>
      <c r="L1303" s="437" t="s">
        <v>51</v>
      </c>
      <c r="M1303" s="437" t="s">
        <v>52</v>
      </c>
      <c r="N1303" s="437" t="s">
        <v>13</v>
      </c>
    </row>
    <row r="1304" spans="1:15" s="275" customFormat="1" ht="24.95" customHeight="1" x14ac:dyDescent="0.2">
      <c r="A1304" s="461" t="s">
        <v>29</v>
      </c>
      <c r="B1304" s="453">
        <f>'M.V. TIPO ALOJ.'!C137</f>
        <v>3929</v>
      </c>
      <c r="C1304" s="453">
        <f>'M.V. TIPO ALOJ.'!D137</f>
        <v>5857</v>
      </c>
      <c r="D1304" s="453">
        <f>'M.V. TIPO ALOJ.'!E137</f>
        <v>6380</v>
      </c>
      <c r="E1304" s="453">
        <f>'M.V. TIPO ALOJ.'!F137</f>
        <v>10066</v>
      </c>
      <c r="F1304" s="453">
        <f>'M.V. TIPO ALOJ.'!G137</f>
        <v>14227</v>
      </c>
      <c r="G1304" s="453">
        <f>'M.V. TIPO ALOJ.'!H137</f>
        <v>8456</v>
      </c>
      <c r="H1304" s="453">
        <f>'M.V. TIPO ALOJ.'!I137</f>
        <v>11089</v>
      </c>
      <c r="I1304" s="453">
        <f>'M.V. TIPO ALOJ.'!J137</f>
        <v>16339</v>
      </c>
      <c r="J1304" s="453">
        <f>'M.V. TIPO ALOJ.'!K137</f>
        <v>9747</v>
      </c>
      <c r="K1304" s="453">
        <f>'M.V. TIPO ALOJ.'!L137</f>
        <v>9871</v>
      </c>
      <c r="L1304" s="453">
        <f>'M.V. TIPO ALOJ.'!M137</f>
        <v>7606</v>
      </c>
      <c r="M1304" s="453">
        <f>'M.V. TIPO ALOJ.'!N137</f>
        <v>5993</v>
      </c>
      <c r="N1304" s="454">
        <f t="shared" ref="N1304:N1309" si="24">SUM(B1304:M1304)</f>
        <v>109560</v>
      </c>
    </row>
    <row r="1305" spans="1:15" s="275" customFormat="1" ht="24.95" customHeight="1" x14ac:dyDescent="0.2">
      <c r="A1305" s="455" t="s">
        <v>30</v>
      </c>
      <c r="B1305" s="456">
        <f>'M.V. TIPO ALOJ.'!C138</f>
        <v>753</v>
      </c>
      <c r="C1305" s="456">
        <f>'M.V. TIPO ALOJ.'!D138</f>
        <v>1284</v>
      </c>
      <c r="D1305" s="456">
        <f>'M.V. TIPO ALOJ.'!E138</f>
        <v>1601</v>
      </c>
      <c r="E1305" s="456">
        <f>'M.V. TIPO ALOJ.'!F138</f>
        <v>3446</v>
      </c>
      <c r="F1305" s="456">
        <f>'M.V. TIPO ALOJ.'!G138</f>
        <v>6442</v>
      </c>
      <c r="G1305" s="456">
        <f>'M.V. TIPO ALOJ.'!H138</f>
        <v>4046</v>
      </c>
      <c r="H1305" s="456">
        <f>'M.V. TIPO ALOJ.'!I138</f>
        <v>4770</v>
      </c>
      <c r="I1305" s="456">
        <f>'M.V. TIPO ALOJ.'!J138</f>
        <v>5865</v>
      </c>
      <c r="J1305" s="456">
        <f>'M.V. TIPO ALOJ.'!K138</f>
        <v>4655</v>
      </c>
      <c r="K1305" s="456">
        <f>'M.V. TIPO ALOJ.'!L138</f>
        <v>3916</v>
      </c>
      <c r="L1305" s="456">
        <f>'M.V. TIPO ALOJ.'!M138</f>
        <v>1650</v>
      </c>
      <c r="M1305" s="456">
        <f>'M.V. TIPO ALOJ.'!N138</f>
        <v>928</v>
      </c>
      <c r="N1305" s="457">
        <f t="shared" si="24"/>
        <v>39356</v>
      </c>
      <c r="O1305" s="451"/>
    </row>
    <row r="1306" spans="1:15" s="275" customFormat="1" ht="24.95" customHeight="1" x14ac:dyDescent="0.2">
      <c r="A1306" s="459" t="s">
        <v>0</v>
      </c>
      <c r="B1306" s="439">
        <f t="shared" ref="B1306:M1306" si="25">SUM(B1304:B1305)</f>
        <v>4682</v>
      </c>
      <c r="C1306" s="439">
        <f t="shared" si="25"/>
        <v>7141</v>
      </c>
      <c r="D1306" s="439">
        <f t="shared" si="25"/>
        <v>7981</v>
      </c>
      <c r="E1306" s="439">
        <f t="shared" si="25"/>
        <v>13512</v>
      </c>
      <c r="F1306" s="439">
        <f t="shared" si="25"/>
        <v>20669</v>
      </c>
      <c r="G1306" s="439">
        <f t="shared" si="25"/>
        <v>12502</v>
      </c>
      <c r="H1306" s="439">
        <f t="shared" si="25"/>
        <v>15859</v>
      </c>
      <c r="I1306" s="439">
        <f t="shared" si="25"/>
        <v>22204</v>
      </c>
      <c r="J1306" s="439">
        <f t="shared" si="25"/>
        <v>14402</v>
      </c>
      <c r="K1306" s="439">
        <f t="shared" si="25"/>
        <v>13787</v>
      </c>
      <c r="L1306" s="439">
        <f t="shared" si="25"/>
        <v>9256</v>
      </c>
      <c r="M1306" s="439">
        <f t="shared" si="25"/>
        <v>6921</v>
      </c>
      <c r="N1306" s="439">
        <f t="shared" si="24"/>
        <v>148916</v>
      </c>
      <c r="O1306" s="451"/>
    </row>
    <row r="1307" spans="1:15" s="275" customFormat="1" ht="24.95" customHeight="1" x14ac:dyDescent="0.2">
      <c r="A1307" s="452" t="s">
        <v>35</v>
      </c>
      <c r="B1307" s="453">
        <f>'M.V. TIPO ALOJ.'!C140</f>
        <v>6349</v>
      </c>
      <c r="C1307" s="453">
        <f>'M.V. TIPO ALOJ.'!D140</f>
        <v>10383</v>
      </c>
      <c r="D1307" s="453">
        <f>'M.V. TIPO ALOJ.'!E140</f>
        <v>11202</v>
      </c>
      <c r="E1307" s="453">
        <f>'M.V. TIPO ALOJ.'!F140</f>
        <v>18664</v>
      </c>
      <c r="F1307" s="453">
        <f>'M.V. TIPO ALOJ.'!G140</f>
        <v>21369</v>
      </c>
      <c r="G1307" s="453">
        <f>'M.V. TIPO ALOJ.'!H140</f>
        <v>14713</v>
      </c>
      <c r="H1307" s="453">
        <f>'M.V. TIPO ALOJ.'!I140</f>
        <v>19186</v>
      </c>
      <c r="I1307" s="453">
        <f>'M.V. TIPO ALOJ.'!J140</f>
        <v>23975</v>
      </c>
      <c r="J1307" s="453">
        <f>'M.V. TIPO ALOJ.'!K140</f>
        <v>18368</v>
      </c>
      <c r="K1307" s="453">
        <f>'M.V. TIPO ALOJ.'!L140</f>
        <v>17898</v>
      </c>
      <c r="L1307" s="453">
        <f>'M.V. TIPO ALOJ.'!M140</f>
        <v>13778</v>
      </c>
      <c r="M1307" s="453">
        <f>'M.V. TIPO ALOJ.'!N140</f>
        <v>11984</v>
      </c>
      <c r="N1307" s="454">
        <f t="shared" si="24"/>
        <v>187869</v>
      </c>
    </row>
    <row r="1308" spans="1:15" s="275" customFormat="1" ht="24.95" customHeight="1" x14ac:dyDescent="0.2">
      <c r="A1308" s="455" t="s">
        <v>36</v>
      </c>
      <c r="B1308" s="456">
        <f>'M.V. TIPO ALOJ.'!C141</f>
        <v>974</v>
      </c>
      <c r="C1308" s="456">
        <f>'M.V. TIPO ALOJ.'!D141</f>
        <v>2183</v>
      </c>
      <c r="D1308" s="456">
        <f>'M.V. TIPO ALOJ.'!E141</f>
        <v>2778</v>
      </c>
      <c r="E1308" s="456">
        <f>'M.V. TIPO ALOJ.'!F141</f>
        <v>4949</v>
      </c>
      <c r="F1308" s="456">
        <f>'M.V. TIPO ALOJ.'!G141</f>
        <v>8959</v>
      </c>
      <c r="G1308" s="456">
        <f>'M.V. TIPO ALOJ.'!H141</f>
        <v>5854</v>
      </c>
      <c r="H1308" s="456">
        <f>'M.V. TIPO ALOJ.'!I141</f>
        <v>6498</v>
      </c>
      <c r="I1308" s="456">
        <f>'M.V. TIPO ALOJ.'!J141</f>
        <v>7871</v>
      </c>
      <c r="J1308" s="456">
        <f>'M.V. TIPO ALOJ.'!K141</f>
        <v>7085</v>
      </c>
      <c r="K1308" s="456">
        <f>'M.V. TIPO ALOJ.'!L141</f>
        <v>5194</v>
      </c>
      <c r="L1308" s="456">
        <f>'M.V. TIPO ALOJ.'!M141</f>
        <v>3109</v>
      </c>
      <c r="M1308" s="456">
        <f>'M.V. TIPO ALOJ.'!N141</f>
        <v>2088</v>
      </c>
      <c r="N1308" s="457">
        <f t="shared" si="24"/>
        <v>57542</v>
      </c>
    </row>
    <row r="1309" spans="1:15" s="275" customFormat="1" ht="24.95" customHeight="1" x14ac:dyDescent="0.2">
      <c r="A1309" s="459" t="s">
        <v>62</v>
      </c>
      <c r="B1309" s="439">
        <f t="shared" ref="B1309:M1309" si="26">B1307+B1308</f>
        <v>7323</v>
      </c>
      <c r="C1309" s="439">
        <f t="shared" si="26"/>
        <v>12566</v>
      </c>
      <c r="D1309" s="439">
        <f t="shared" si="26"/>
        <v>13980</v>
      </c>
      <c r="E1309" s="439">
        <f t="shared" si="26"/>
        <v>23613</v>
      </c>
      <c r="F1309" s="439">
        <f t="shared" si="26"/>
        <v>30328</v>
      </c>
      <c r="G1309" s="439">
        <f t="shared" si="26"/>
        <v>20567</v>
      </c>
      <c r="H1309" s="439">
        <f t="shared" si="26"/>
        <v>25684</v>
      </c>
      <c r="I1309" s="439">
        <f t="shared" si="26"/>
        <v>31846</v>
      </c>
      <c r="J1309" s="439">
        <f t="shared" si="26"/>
        <v>25453</v>
      </c>
      <c r="K1309" s="439">
        <f t="shared" si="26"/>
        <v>23092</v>
      </c>
      <c r="L1309" s="439">
        <f t="shared" si="26"/>
        <v>16887</v>
      </c>
      <c r="M1309" s="439">
        <f t="shared" si="26"/>
        <v>14072</v>
      </c>
      <c r="N1309" s="439">
        <f t="shared" si="24"/>
        <v>245411</v>
      </c>
      <c r="O1309" s="451"/>
    </row>
    <row r="1310" spans="1:15" s="275" customFormat="1" ht="24.95" customHeight="1" x14ac:dyDescent="0.2">
      <c r="A1310" s="438" t="s">
        <v>68</v>
      </c>
      <c r="B1310" s="458">
        <f>'M.V. TIPO ALOJ.'!C142</f>
        <v>9.12419233E-2</v>
      </c>
      <c r="C1310" s="458">
        <f>'M.V. TIPO ALOJ.'!D142</f>
        <v>0.1709843778</v>
      </c>
      <c r="D1310" s="458">
        <f>'M.V. TIPO ALOJ.'!E142</f>
        <v>0.16505243419999999</v>
      </c>
      <c r="E1310" s="458">
        <f>'M.V. TIPO ALOJ.'!F142</f>
        <v>0.27610790089999998</v>
      </c>
      <c r="F1310" s="458">
        <f>'M.V. TIPO ALOJ.'!G142</f>
        <v>0.32958351470000002</v>
      </c>
      <c r="G1310" s="458">
        <f>'M.V. TIPO ALOJ.'!H142</f>
        <v>0.2209208369</v>
      </c>
      <c r="H1310" s="458">
        <f>'M.V. TIPO ALOJ.'!I142</f>
        <v>0.27891637460000002</v>
      </c>
      <c r="I1310" s="458">
        <f>'M.V. TIPO ALOJ.'!J142</f>
        <v>0.33365220010000002</v>
      </c>
      <c r="J1310" s="458">
        <f>'M.V. TIPO ALOJ.'!K142</f>
        <v>0.27900937170000001</v>
      </c>
      <c r="K1310" s="458">
        <f>'M.V. TIPO ALOJ.'!L142</f>
        <v>0.24045566700000001</v>
      </c>
      <c r="L1310" s="458">
        <f>'M.V. TIPO ALOJ.'!M142</f>
        <v>0.2002575227</v>
      </c>
      <c r="M1310" s="458">
        <f>'M.V. TIPO ALOJ.'!N142</f>
        <v>0.17143732489999999</v>
      </c>
      <c r="N1310" s="458">
        <f>C1296</f>
        <v>0.23422547455407783</v>
      </c>
    </row>
    <row r="1311" spans="1:15" s="275" customFormat="1" ht="24.95" customHeight="1" x14ac:dyDescent="0.2">
      <c r="A1311" s="459" t="s">
        <v>3</v>
      </c>
      <c r="B1311" s="460">
        <f>B1309/B1306</f>
        <v>1.5640751815463476</v>
      </c>
      <c r="C1311" s="460">
        <f t="shared" ref="C1311:N1311" si="27">C1309/C1306</f>
        <v>1.7596975213555524</v>
      </c>
      <c r="D1311" s="460">
        <f t="shared" si="27"/>
        <v>1.7516601929582758</v>
      </c>
      <c r="E1311" s="460">
        <f>E1309/E1306</f>
        <v>1.7475577264653641</v>
      </c>
      <c r="F1311" s="460">
        <f t="shared" si="27"/>
        <v>1.4673182060089991</v>
      </c>
      <c r="G1311" s="460">
        <f t="shared" si="27"/>
        <v>1.6450967845144777</v>
      </c>
      <c r="H1311" s="460">
        <f t="shared" si="27"/>
        <v>1.6195220379595183</v>
      </c>
      <c r="I1311" s="460">
        <f t="shared" si="27"/>
        <v>1.4342460817870655</v>
      </c>
      <c r="J1311" s="460">
        <f t="shared" si="27"/>
        <v>1.7673239827801694</v>
      </c>
      <c r="K1311" s="460">
        <f t="shared" si="27"/>
        <v>1.674911148183071</v>
      </c>
      <c r="L1311" s="460">
        <f t="shared" si="27"/>
        <v>1.824438202247191</v>
      </c>
      <c r="M1311" s="460">
        <f t="shared" si="27"/>
        <v>2.0332321918797862</v>
      </c>
      <c r="N1311" s="460">
        <f t="shared" si="27"/>
        <v>1.6479827553788713</v>
      </c>
    </row>
    <row r="1312" spans="1:15" ht="24.95" customHeight="1" x14ac:dyDescent="0.2">
      <c r="A1312" s="326"/>
      <c r="B1312" s="327"/>
      <c r="C1312" s="327"/>
      <c r="D1312" s="327"/>
      <c r="E1312" s="327"/>
      <c r="F1312" s="327"/>
      <c r="G1312" s="327"/>
      <c r="H1312" s="327"/>
      <c r="I1312" s="327"/>
      <c r="J1312" s="327"/>
      <c r="K1312" s="327"/>
      <c r="L1312" s="327"/>
      <c r="M1312" s="327"/>
      <c r="N1312" s="327"/>
    </row>
    <row r="1313" spans="1:14" ht="24.95" customHeight="1" x14ac:dyDescent="0.2">
      <c r="A1313" s="302"/>
      <c r="B1313" s="302"/>
      <c r="C1313" s="334"/>
      <c r="D1313" s="334"/>
    </row>
    <row r="1314" spans="1:14" ht="24.95" customHeight="1" x14ac:dyDescent="0.2"/>
    <row r="1315" spans="1:14" ht="24.95" customHeight="1" x14ac:dyDescent="0.2"/>
    <row r="1316" spans="1:14" ht="24.95" customHeight="1" x14ac:dyDescent="0.2"/>
    <row r="1317" spans="1:14" ht="24.95" customHeight="1" x14ac:dyDescent="0.2"/>
    <row r="1318" spans="1:14" ht="24.95" customHeight="1" x14ac:dyDescent="0.2"/>
    <row r="1319" spans="1:14" ht="24.95" customHeight="1" x14ac:dyDescent="0.2"/>
    <row r="1320" spans="1:14" ht="24.95" customHeight="1" x14ac:dyDescent="0.2"/>
    <row r="1321" spans="1:14" ht="24.95" customHeight="1" x14ac:dyDescent="0.2"/>
    <row r="1322" spans="1:14" ht="24.95" customHeight="1" x14ac:dyDescent="0.2"/>
    <row r="1323" spans="1:14" ht="24.95" customHeight="1" x14ac:dyDescent="0.2"/>
    <row r="1324" spans="1:14" ht="24.95" customHeight="1" x14ac:dyDescent="0.2">
      <c r="M1324" s="11"/>
    </row>
    <row r="1325" spans="1:14" ht="24.95" customHeight="1" x14ac:dyDescent="0.2">
      <c r="M1325" s="11"/>
    </row>
    <row r="1326" spans="1:14" ht="24.95" customHeight="1" x14ac:dyDescent="0.25">
      <c r="A1326" s="322"/>
      <c r="B1326" s="730" t="s">
        <v>63</v>
      </c>
      <c r="C1326" s="730"/>
      <c r="D1326" s="730"/>
      <c r="E1326" s="730"/>
      <c r="F1326" s="730"/>
      <c r="G1326" s="730"/>
      <c r="H1326" s="730"/>
      <c r="I1326" s="730"/>
      <c r="J1326" s="730"/>
      <c r="K1326" s="730"/>
      <c r="L1326" s="10"/>
      <c r="M1326" s="10"/>
      <c r="N1326" s="10"/>
    </row>
    <row r="1327" spans="1:14" s="275" customFormat="1" ht="24.95" customHeight="1" x14ac:dyDescent="0.2">
      <c r="B1327" s="437" t="s">
        <v>5</v>
      </c>
      <c r="C1327" s="437" t="s">
        <v>6</v>
      </c>
      <c r="D1327" s="437" t="s">
        <v>64</v>
      </c>
      <c r="E1327" s="437" t="s">
        <v>7</v>
      </c>
      <c r="F1327" s="437" t="s">
        <v>8</v>
      </c>
      <c r="G1327" s="437" t="s">
        <v>9</v>
      </c>
      <c r="H1327" s="437" t="s">
        <v>10</v>
      </c>
      <c r="I1327" s="437" t="s">
        <v>11</v>
      </c>
      <c r="J1327" s="437" t="s">
        <v>12</v>
      </c>
      <c r="K1327" s="437" t="s">
        <v>13</v>
      </c>
      <c r="L1327" s="10"/>
      <c r="M1327" s="10"/>
      <c r="N1327" s="10"/>
    </row>
    <row r="1328" spans="1:14" s="275" customFormat="1" ht="24.95" customHeight="1" x14ac:dyDescent="0.2">
      <c r="A1328" s="461" t="s">
        <v>29</v>
      </c>
      <c r="B1328" s="453">
        <f>'M.V. TIPO ALOJ.'!C178</f>
        <v>2388</v>
      </c>
      <c r="C1328" s="453">
        <f>'M.V. TIPO ALOJ.'!D178</f>
        <v>23592</v>
      </c>
      <c r="D1328" s="453">
        <f>'M.V. TIPO ALOJ.'!E178</f>
        <v>33973</v>
      </c>
      <c r="E1328" s="453">
        <f>'M.V. TIPO ALOJ.'!F178</f>
        <v>2778</v>
      </c>
      <c r="F1328" s="453">
        <f>'M.V. TIPO ALOJ.'!G178</f>
        <v>9244</v>
      </c>
      <c r="G1328" s="453">
        <f>'M.V. TIPO ALOJ.'!H178</f>
        <v>16744</v>
      </c>
      <c r="H1328" s="453">
        <f>'M.V. TIPO ALOJ.'!I178</f>
        <v>7371</v>
      </c>
      <c r="I1328" s="453">
        <f>'M.V. TIPO ALOJ.'!J178</f>
        <v>9169</v>
      </c>
      <c r="J1328" s="453">
        <f>'M.V. TIPO ALOJ.'!K178</f>
        <v>4301</v>
      </c>
      <c r="K1328" s="454">
        <f>SUM(B1328:J1328)</f>
        <v>109560</v>
      </c>
      <c r="L1328" s="10"/>
      <c r="M1328" s="10"/>
      <c r="N1328" s="10"/>
    </row>
    <row r="1329" spans="1:15" s="275" customFormat="1" ht="24.95" customHeight="1" x14ac:dyDescent="0.2">
      <c r="A1329" s="455" t="s">
        <v>30</v>
      </c>
      <c r="B1329" s="456">
        <f>'M.V. TIPO ALOJ.'!C179</f>
        <v>232</v>
      </c>
      <c r="C1329" s="456">
        <f>'M.V. TIPO ALOJ.'!D179</f>
        <v>13749</v>
      </c>
      <c r="D1329" s="456">
        <f>'M.V. TIPO ALOJ.'!E179</f>
        <v>12057</v>
      </c>
      <c r="E1329" s="456">
        <f>'M.V. TIPO ALOJ.'!F179</f>
        <v>706</v>
      </c>
      <c r="F1329" s="456">
        <f>'M.V. TIPO ALOJ.'!G179</f>
        <v>5119</v>
      </c>
      <c r="G1329" s="456">
        <f>'M.V. TIPO ALOJ.'!H179</f>
        <v>2976</v>
      </c>
      <c r="H1329" s="456">
        <f>'M.V. TIPO ALOJ.'!I179</f>
        <v>543</v>
      </c>
      <c r="I1329" s="456">
        <f>'M.V. TIPO ALOJ.'!J179</f>
        <v>2930</v>
      </c>
      <c r="J1329" s="456">
        <f>'M.V. TIPO ALOJ.'!K179</f>
        <v>1044</v>
      </c>
      <c r="K1329" s="457">
        <f>SUM(B1329:J1329)</f>
        <v>39356</v>
      </c>
      <c r="L1329" s="10"/>
      <c r="M1329" s="10"/>
      <c r="N1329" s="10"/>
      <c r="O1329" s="451"/>
    </row>
    <row r="1330" spans="1:15" s="275" customFormat="1" ht="24.95" customHeight="1" x14ac:dyDescent="0.2">
      <c r="A1330" s="459" t="s">
        <v>0</v>
      </c>
      <c r="B1330" s="439">
        <f t="shared" ref="B1330:J1330" si="28">SUM(B1328:B1329)</f>
        <v>2620</v>
      </c>
      <c r="C1330" s="439">
        <f t="shared" si="28"/>
        <v>37341</v>
      </c>
      <c r="D1330" s="439">
        <f t="shared" si="28"/>
        <v>46030</v>
      </c>
      <c r="E1330" s="439">
        <f t="shared" si="28"/>
        <v>3484</v>
      </c>
      <c r="F1330" s="439">
        <f t="shared" si="28"/>
        <v>14363</v>
      </c>
      <c r="G1330" s="439">
        <f t="shared" si="28"/>
        <v>19720</v>
      </c>
      <c r="H1330" s="439">
        <f t="shared" si="28"/>
        <v>7914</v>
      </c>
      <c r="I1330" s="439">
        <f t="shared" si="28"/>
        <v>12099</v>
      </c>
      <c r="J1330" s="439">
        <f t="shared" si="28"/>
        <v>5345</v>
      </c>
      <c r="K1330" s="439">
        <f>SUM(K1328:K1329)</f>
        <v>148916</v>
      </c>
      <c r="L1330" s="10"/>
      <c r="M1330" s="10"/>
      <c r="N1330" s="10"/>
      <c r="O1330" s="451"/>
    </row>
    <row r="1331" spans="1:15" s="275" customFormat="1" ht="24.95" customHeight="1" x14ac:dyDescent="0.2">
      <c r="A1331" s="452" t="s">
        <v>35</v>
      </c>
      <c r="B1331" s="453">
        <f>'M.V. TIPO ALOJ.'!C181</f>
        <v>3787</v>
      </c>
      <c r="C1331" s="453">
        <f>'M.V. TIPO ALOJ.'!D181</f>
        <v>42057</v>
      </c>
      <c r="D1331" s="453">
        <f>'M.V. TIPO ALOJ.'!E181</f>
        <v>47683</v>
      </c>
      <c r="E1331" s="453">
        <f>'M.V. TIPO ALOJ.'!F181</f>
        <v>5896</v>
      </c>
      <c r="F1331" s="453">
        <f>'M.V. TIPO ALOJ.'!G181</f>
        <v>15542</v>
      </c>
      <c r="G1331" s="453">
        <f>'M.V. TIPO ALOJ.'!H181</f>
        <v>26943</v>
      </c>
      <c r="H1331" s="453">
        <f>'M.V. TIPO ALOJ.'!I181</f>
        <v>11017</v>
      </c>
      <c r="I1331" s="453">
        <f>'M.V. TIPO ALOJ.'!J181</f>
        <v>27087</v>
      </c>
      <c r="J1331" s="453">
        <f>'M.V. TIPO ALOJ.'!K181</f>
        <v>7857</v>
      </c>
      <c r="K1331" s="454">
        <f>SUM(B1331:J1331)</f>
        <v>187869</v>
      </c>
      <c r="L1331" s="10"/>
      <c r="M1331" s="10"/>
      <c r="N1331" s="10"/>
    </row>
    <row r="1332" spans="1:15" s="275" customFormat="1" ht="24.95" customHeight="1" x14ac:dyDescent="0.2">
      <c r="A1332" s="455" t="s">
        <v>36</v>
      </c>
      <c r="B1332" s="456">
        <f>'M.V. TIPO ALOJ.'!C182</f>
        <v>409</v>
      </c>
      <c r="C1332" s="456">
        <f>'M.V. TIPO ALOJ.'!D182</f>
        <v>16800</v>
      </c>
      <c r="D1332" s="456">
        <f>'M.V. TIPO ALOJ.'!E182</f>
        <v>15056</v>
      </c>
      <c r="E1332" s="456">
        <f>'M.V. TIPO ALOJ.'!F182</f>
        <v>1254</v>
      </c>
      <c r="F1332" s="456">
        <f>'M.V. TIPO ALOJ.'!G182</f>
        <v>8397</v>
      </c>
      <c r="G1332" s="456">
        <f>'M.V. TIPO ALOJ.'!H182</f>
        <v>4681</v>
      </c>
      <c r="H1332" s="456">
        <f>'M.V. TIPO ALOJ.'!I182</f>
        <v>943</v>
      </c>
      <c r="I1332" s="456">
        <f>'M.V. TIPO ALOJ.'!J182</f>
        <v>8394</v>
      </c>
      <c r="J1332" s="456">
        <f>'M.V. TIPO ALOJ.'!K182</f>
        <v>1608</v>
      </c>
      <c r="K1332" s="457">
        <f>SUM(B1332:J1332)</f>
        <v>57542</v>
      </c>
      <c r="L1332" s="10"/>
      <c r="M1332" s="10"/>
      <c r="N1332" s="10"/>
    </row>
    <row r="1333" spans="1:15" s="275" customFormat="1" ht="24.95" customHeight="1" x14ac:dyDescent="0.2">
      <c r="A1333" s="459" t="s">
        <v>62</v>
      </c>
      <c r="B1333" s="439">
        <f t="shared" ref="B1333:J1333" si="29">SUM(B1331:B1332)</f>
        <v>4196</v>
      </c>
      <c r="C1333" s="439">
        <f t="shared" si="29"/>
        <v>58857</v>
      </c>
      <c r="D1333" s="439">
        <f t="shared" si="29"/>
        <v>62739</v>
      </c>
      <c r="E1333" s="439">
        <f t="shared" si="29"/>
        <v>7150</v>
      </c>
      <c r="F1333" s="439">
        <f t="shared" si="29"/>
        <v>23939</v>
      </c>
      <c r="G1333" s="439">
        <f t="shared" si="29"/>
        <v>31624</v>
      </c>
      <c r="H1333" s="439">
        <f t="shared" si="29"/>
        <v>11960</v>
      </c>
      <c r="I1333" s="439">
        <f t="shared" si="29"/>
        <v>35481</v>
      </c>
      <c r="J1333" s="439">
        <f t="shared" si="29"/>
        <v>9465</v>
      </c>
      <c r="K1333" s="439">
        <f>SUM(K1331:K1332)</f>
        <v>245411</v>
      </c>
      <c r="L1333" s="10"/>
      <c r="M1333" s="10"/>
      <c r="N1333" s="10"/>
      <c r="O1333" s="451"/>
    </row>
    <row r="1334" spans="1:15" s="275" customFormat="1" ht="24.95" customHeight="1" x14ac:dyDescent="0.2">
      <c r="A1334" s="438" t="s">
        <v>68</v>
      </c>
      <c r="B1334" s="458">
        <f>'M.V. TIPO ALOJ.'!C183</f>
        <v>0.12121200143988374</v>
      </c>
      <c r="C1334" s="458">
        <f>'M.V. TIPO ALOJ.'!D183</f>
        <v>0.28049249235509149</v>
      </c>
      <c r="D1334" s="458">
        <f>'M.V. TIPO ALOJ.'!E183</f>
        <v>0.22086509922246025</v>
      </c>
      <c r="E1334" s="458">
        <f>'M.V. TIPO ALOJ.'!F183</f>
        <v>0.12591587632582441</v>
      </c>
      <c r="F1334" s="458">
        <f>'M.V. TIPO ALOJ.'!G183</f>
        <v>0.23329157257477312</v>
      </c>
      <c r="G1334" s="458">
        <f>'M.V. TIPO ALOJ.'!H183</f>
        <v>0.39331794608703502</v>
      </c>
      <c r="H1334" s="458">
        <f>'M.V. TIPO ALOJ.'!I183</f>
        <v>0.19769498478705955</v>
      </c>
      <c r="I1334" s="458">
        <f>'M.V. TIPO ALOJ.'!J183</f>
        <v>0.27054181428897722</v>
      </c>
      <c r="J1334" s="458">
        <f>'M.V. TIPO ALOJ.'!K183</f>
        <v>0.1043920756288628</v>
      </c>
      <c r="K1334" s="458">
        <f>N1310</f>
        <v>0.23422547455407783</v>
      </c>
      <c r="L1334" s="10"/>
      <c r="M1334" s="10"/>
      <c r="N1334" s="10"/>
    </row>
    <row r="1335" spans="1:15" s="275" customFormat="1" ht="24.95" customHeight="1" x14ac:dyDescent="0.2">
      <c r="A1335" s="459" t="s">
        <v>3</v>
      </c>
      <c r="B1335" s="460">
        <f>B1333/B1330</f>
        <v>1.6015267175572518</v>
      </c>
      <c r="C1335" s="460">
        <f t="shared" ref="C1335:K1335" si="30">C1333/C1330</f>
        <v>1.5762031011488713</v>
      </c>
      <c r="D1335" s="460">
        <f t="shared" si="30"/>
        <v>1.3630023897458179</v>
      </c>
      <c r="E1335" s="460">
        <f t="shared" si="30"/>
        <v>2.0522388059701493</v>
      </c>
      <c r="F1335" s="460">
        <f t="shared" si="30"/>
        <v>1.6667130822251619</v>
      </c>
      <c r="G1335" s="460">
        <f t="shared" si="30"/>
        <v>1.6036511156186612</v>
      </c>
      <c r="H1335" s="460">
        <f t="shared" si="30"/>
        <v>1.5112458933535506</v>
      </c>
      <c r="I1335" s="460">
        <f t="shared" si="30"/>
        <v>2.9325564096206298</v>
      </c>
      <c r="J1335" s="460">
        <f t="shared" si="30"/>
        <v>1.7708138447146866</v>
      </c>
      <c r="K1335" s="460">
        <f t="shared" si="30"/>
        <v>1.6479827553788713</v>
      </c>
      <c r="L1335" s="10"/>
      <c r="M1335" s="10"/>
      <c r="N1335" s="10"/>
    </row>
    <row r="1336" spans="1:15" ht="24.95" customHeight="1" x14ac:dyDescent="0.2">
      <c r="A1336" s="302"/>
      <c r="B1336" s="302"/>
      <c r="C1336" s="334"/>
      <c r="D1336" s="334"/>
      <c r="M1336" s="11"/>
    </row>
    <row r="1337" spans="1:15" ht="24.95" customHeight="1" x14ac:dyDescent="0.2">
      <c r="A1337" s="302"/>
      <c r="B1337" s="302"/>
      <c r="C1337" s="334"/>
      <c r="D1337" s="334"/>
    </row>
    <row r="1338" spans="1:15" ht="24.95" customHeight="1" x14ac:dyDescent="0.2">
      <c r="A1338" s="302"/>
      <c r="B1338" s="302"/>
      <c r="C1338" s="334"/>
      <c r="D1338" s="334"/>
    </row>
    <row r="1339" spans="1:15" ht="24.95" customHeight="1" x14ac:dyDescent="0.2">
      <c r="A1339" s="302"/>
      <c r="B1339" s="302"/>
      <c r="C1339" s="334"/>
      <c r="D1339" s="334"/>
    </row>
    <row r="1340" spans="1:15" ht="24.95" customHeight="1" x14ac:dyDescent="0.2">
      <c r="A1340" s="302"/>
      <c r="B1340" s="302"/>
      <c r="C1340" s="334"/>
      <c r="D1340" s="334"/>
    </row>
    <row r="1341" spans="1:15" ht="24.95" customHeight="1" x14ac:dyDescent="0.2">
      <c r="A1341" s="302"/>
      <c r="B1341" s="302"/>
      <c r="C1341" s="334"/>
      <c r="D1341" s="334"/>
    </row>
    <row r="1342" spans="1:15" ht="24.95" customHeight="1" x14ac:dyDescent="0.2">
      <c r="A1342" s="302"/>
      <c r="B1342" s="302"/>
      <c r="C1342" s="334"/>
      <c r="D1342" s="334"/>
    </row>
    <row r="1343" spans="1:15" ht="24.95" customHeight="1" x14ac:dyDescent="0.2">
      <c r="A1343" s="302"/>
      <c r="B1343" s="302"/>
      <c r="C1343" s="334"/>
      <c r="D1343" s="334"/>
    </row>
    <row r="1344" spans="1:15" ht="24.95" customHeight="1" x14ac:dyDescent="0.2">
      <c r="A1344" s="302"/>
      <c r="B1344" s="302"/>
      <c r="C1344" s="334"/>
      <c r="D1344" s="334"/>
    </row>
    <row r="1345" spans="1:14" ht="24.95" customHeight="1" x14ac:dyDescent="0.2">
      <c r="A1345" s="302"/>
      <c r="B1345" s="302"/>
      <c r="C1345" s="334"/>
      <c r="D1345" s="334"/>
    </row>
    <row r="1346" spans="1:14" ht="24.95" customHeight="1" x14ac:dyDescent="0.2">
      <c r="A1346" s="302"/>
      <c r="B1346" s="302"/>
      <c r="C1346" s="334"/>
      <c r="D1346" s="334"/>
    </row>
    <row r="1347" spans="1:14" ht="24.95" customHeight="1" x14ac:dyDescent="0.2">
      <c r="A1347" s="302"/>
      <c r="B1347" s="302"/>
      <c r="C1347" s="334"/>
      <c r="D1347" s="334"/>
    </row>
    <row r="1348" spans="1:14" ht="24.95" customHeight="1" x14ac:dyDescent="0.2">
      <c r="A1348" s="302"/>
      <c r="B1348" s="302"/>
      <c r="C1348" s="334"/>
      <c r="D1348" s="334"/>
    </row>
    <row r="1349" spans="1:14" ht="24.95" customHeight="1" x14ac:dyDescent="0.2">
      <c r="A1349" s="302"/>
      <c r="B1349" s="302"/>
      <c r="C1349" s="334"/>
      <c r="D1349" s="334"/>
    </row>
    <row r="1350" spans="1:14" ht="24.95" customHeight="1" x14ac:dyDescent="0.2">
      <c r="A1350" s="302"/>
      <c r="B1350" s="302"/>
      <c r="C1350" s="334"/>
      <c r="D1350" s="334"/>
    </row>
    <row r="1351" spans="1:14" ht="24.95" customHeight="1" x14ac:dyDescent="0.2">
      <c r="A1351" s="302"/>
      <c r="B1351" s="302"/>
      <c r="C1351" s="334"/>
      <c r="D1351" s="334"/>
    </row>
    <row r="1352" spans="1:14" ht="24.95" customHeight="1" x14ac:dyDescent="0.2">
      <c r="A1352" s="302"/>
      <c r="B1352" s="302"/>
      <c r="C1352" s="334"/>
      <c r="D1352" s="334"/>
    </row>
    <row r="1353" spans="1:14" ht="24.95" customHeight="1" x14ac:dyDescent="0.2">
      <c r="A1353" s="302"/>
      <c r="B1353" s="302"/>
      <c r="C1353" s="334"/>
      <c r="D1353" s="334"/>
    </row>
    <row r="1354" spans="1:14" ht="24.95" customHeight="1" x14ac:dyDescent="0.2">
      <c r="A1354" s="302"/>
      <c r="B1354" s="302"/>
      <c r="C1354" s="334"/>
      <c r="D1354" s="334"/>
    </row>
    <row r="1355" spans="1:14" ht="24.95" customHeight="1" x14ac:dyDescent="0.2">
      <c r="A1355" s="302"/>
      <c r="B1355" s="302"/>
      <c r="C1355" s="334"/>
      <c r="D1355" s="334"/>
    </row>
    <row r="1356" spans="1:14" ht="24.95" customHeight="1" x14ac:dyDescent="0.2">
      <c r="A1356" s="302"/>
      <c r="B1356" s="302"/>
      <c r="C1356" s="334"/>
      <c r="D1356" s="334"/>
    </row>
    <row r="1357" spans="1:14" ht="24.95" customHeight="1" x14ac:dyDescent="0.2">
      <c r="N1357" s="4"/>
    </row>
    <row r="1358" spans="1:14" ht="35.1" customHeight="1" x14ac:dyDescent="0.2">
      <c r="A1358" s="789" t="s">
        <v>461</v>
      </c>
      <c r="B1358" s="789"/>
      <c r="C1358" s="789"/>
      <c r="D1358" s="789"/>
      <c r="E1358" s="789"/>
      <c r="F1358" s="789"/>
      <c r="G1358" s="789"/>
      <c r="H1358" s="789"/>
      <c r="I1358" s="789"/>
      <c r="J1358" s="789"/>
      <c r="K1358" s="789"/>
      <c r="L1358" s="789"/>
      <c r="M1358" s="789"/>
      <c r="N1358" s="789"/>
    </row>
    <row r="1359" spans="1:14" ht="24.95" customHeight="1" x14ac:dyDescent="0.2">
      <c r="A1359" s="335"/>
      <c r="B1359" s="336"/>
      <c r="C1359" s="336"/>
      <c r="D1359" s="336"/>
      <c r="E1359" s="336"/>
      <c r="F1359" s="336"/>
      <c r="G1359" s="336"/>
      <c r="H1359" s="336"/>
      <c r="I1359" s="336"/>
      <c r="J1359" s="336"/>
      <c r="K1359" s="336"/>
      <c r="L1359" s="336"/>
      <c r="M1359" s="336"/>
      <c r="N1359" s="336"/>
    </row>
    <row r="1360" spans="1:14" ht="24.95" customHeight="1" x14ac:dyDescent="0.2">
      <c r="A1360" s="416" t="s">
        <v>29</v>
      </c>
      <c r="B1360" s="416"/>
      <c r="C1360" s="464">
        <f>'M.V. TIPO ALOJ.'!C192</f>
        <v>266069</v>
      </c>
      <c r="D1360" s="298"/>
    </row>
    <row r="1361" spans="1:15" ht="24.95" customHeight="1" x14ac:dyDescent="0.2">
      <c r="A1361" s="418" t="s">
        <v>30</v>
      </c>
      <c r="B1361" s="418"/>
      <c r="C1361" s="456">
        <f>'M.V. TIPO ALOJ.'!C193</f>
        <v>165106</v>
      </c>
      <c r="D1361" s="298"/>
    </row>
    <row r="1362" spans="1:15" ht="24.95" customHeight="1" x14ac:dyDescent="0.25">
      <c r="A1362" s="438" t="s">
        <v>0</v>
      </c>
      <c r="B1362" s="450"/>
      <c r="C1362" s="439">
        <f>SUM(C1360:C1361)</f>
        <v>431175</v>
      </c>
      <c r="D1362" s="299"/>
    </row>
    <row r="1363" spans="1:15" ht="24.95" customHeight="1" x14ac:dyDescent="0.2">
      <c r="A1363" s="418" t="s">
        <v>33</v>
      </c>
      <c r="B1363" s="418"/>
      <c r="C1363" s="464">
        <f>'M.V. TIPO ALOJ.'!C195</f>
        <v>595150</v>
      </c>
      <c r="D1363" s="298"/>
    </row>
    <row r="1364" spans="1:15" ht="24.95" customHeight="1" x14ac:dyDescent="0.2">
      <c r="A1364" s="418" t="s">
        <v>34</v>
      </c>
      <c r="B1364" s="418"/>
      <c r="C1364" s="456">
        <f>'M.V. TIPO ALOJ.'!C196</f>
        <v>268194</v>
      </c>
      <c r="D1364" s="298"/>
    </row>
    <row r="1365" spans="1:15" ht="24.95" customHeight="1" x14ac:dyDescent="0.25">
      <c r="A1365" s="438" t="s">
        <v>1</v>
      </c>
      <c r="B1365" s="450"/>
      <c r="C1365" s="439">
        <f>SUM(C1363:C1364)</f>
        <v>863344</v>
      </c>
      <c r="D1365" s="299"/>
    </row>
    <row r="1366" spans="1:15" ht="24.95" customHeight="1" x14ac:dyDescent="0.25">
      <c r="A1366" s="438" t="s">
        <v>2</v>
      </c>
      <c r="B1366" s="450"/>
      <c r="C1366" s="458">
        <f>'M.V. TIPO ALOJ.'!C197</f>
        <v>9.1960465914683112E-2</v>
      </c>
      <c r="D1366" s="332"/>
    </row>
    <row r="1367" spans="1:15" ht="24.95" customHeight="1" x14ac:dyDescent="0.25">
      <c r="A1367" s="438" t="s">
        <v>3</v>
      </c>
      <c r="B1367" s="450"/>
      <c r="C1367" s="460">
        <f>C1365/C1362</f>
        <v>2.0023053284629211</v>
      </c>
      <c r="D1367" s="333"/>
    </row>
    <row r="1368" spans="1:15" ht="24.95" customHeight="1" x14ac:dyDescent="0.2">
      <c r="A1368" s="416" t="s">
        <v>117</v>
      </c>
      <c r="B1368" s="416"/>
      <c r="C1368" s="462">
        <f>C1363/C1360</f>
        <v>2.2368257857924072</v>
      </c>
      <c r="D1368" s="334"/>
    </row>
    <row r="1369" spans="1:15" ht="24.95" customHeight="1" x14ac:dyDescent="0.2">
      <c r="A1369" s="426" t="s">
        <v>118</v>
      </c>
      <c r="B1369" s="426"/>
      <c r="C1369" s="463">
        <f>C1364/C1361</f>
        <v>1.6243746441679892</v>
      </c>
      <c r="D1369" s="334"/>
    </row>
    <row r="1370" spans="1:15" ht="24.95" customHeight="1" x14ac:dyDescent="0.2">
      <c r="A1370" s="302"/>
      <c r="B1370" s="302"/>
      <c r="C1370" s="334"/>
      <c r="D1370" s="334"/>
    </row>
    <row r="1371" spans="1:15" ht="24.95" customHeight="1" x14ac:dyDescent="0.2">
      <c r="A1371" s="302"/>
      <c r="B1371" s="302"/>
      <c r="C1371" s="334"/>
      <c r="D1371" s="334"/>
    </row>
    <row r="1372" spans="1:15" ht="24.95" customHeight="1" x14ac:dyDescent="0.2">
      <c r="B1372" s="730" t="s">
        <v>61</v>
      </c>
      <c r="C1372" s="730"/>
      <c r="D1372" s="730"/>
      <c r="E1372" s="730"/>
      <c r="F1372" s="730"/>
      <c r="G1372" s="730"/>
      <c r="H1372" s="730"/>
      <c r="I1372" s="730"/>
      <c r="J1372" s="730"/>
      <c r="K1372" s="730"/>
      <c r="L1372" s="730"/>
      <c r="M1372" s="730"/>
      <c r="N1372" s="730"/>
    </row>
    <row r="1373" spans="1:15" s="275" customFormat="1" ht="24.95" customHeight="1" x14ac:dyDescent="0.2">
      <c r="B1373" s="437" t="s">
        <v>41</v>
      </c>
      <c r="C1373" s="437" t="s">
        <v>42</v>
      </c>
      <c r="D1373" s="437" t="s">
        <v>43</v>
      </c>
      <c r="E1373" s="437" t="s">
        <v>44</v>
      </c>
      <c r="F1373" s="437" t="s">
        <v>45</v>
      </c>
      <c r="G1373" s="437" t="s">
        <v>46</v>
      </c>
      <c r="H1373" s="437" t="s">
        <v>47</v>
      </c>
      <c r="I1373" s="437" t="s">
        <v>57</v>
      </c>
      <c r="J1373" s="437" t="s">
        <v>49</v>
      </c>
      <c r="K1373" s="437" t="s">
        <v>50</v>
      </c>
      <c r="L1373" s="437" t="s">
        <v>51</v>
      </c>
      <c r="M1373" s="437" t="s">
        <v>52</v>
      </c>
      <c r="N1373" s="437" t="s">
        <v>13</v>
      </c>
    </row>
    <row r="1374" spans="1:15" s="275" customFormat="1" ht="24.95" customHeight="1" x14ac:dyDescent="0.2">
      <c r="A1374" s="461" t="s">
        <v>29</v>
      </c>
      <c r="B1374" s="453">
        <f>'M.V. TIPO ALOJ.'!C228</f>
        <v>3879</v>
      </c>
      <c r="C1374" s="453">
        <f>'M.V. TIPO ALOJ.'!D228</f>
        <v>4320</v>
      </c>
      <c r="D1374" s="453">
        <f>'M.V. TIPO ALOJ.'!E228</f>
        <v>5758</v>
      </c>
      <c r="E1374" s="453">
        <f>'M.V. TIPO ALOJ.'!F228</f>
        <v>19723</v>
      </c>
      <c r="F1374" s="453">
        <f>'M.V. TIPO ALOJ.'!G228</f>
        <v>18460</v>
      </c>
      <c r="G1374" s="453">
        <f>'M.V. TIPO ALOJ.'!H228</f>
        <v>32168</v>
      </c>
      <c r="H1374" s="453">
        <f>'M.V. TIPO ALOJ.'!I228</f>
        <v>59474</v>
      </c>
      <c r="I1374" s="453">
        <f>'M.V. TIPO ALOJ.'!J228</f>
        <v>76638</v>
      </c>
      <c r="J1374" s="453">
        <f>'M.V. TIPO ALOJ.'!K228</f>
        <v>18548</v>
      </c>
      <c r="K1374" s="453">
        <f>'M.V. TIPO ALOJ.'!L228</f>
        <v>15308</v>
      </c>
      <c r="L1374" s="453">
        <f>'M.V. TIPO ALOJ.'!M228</f>
        <v>6961</v>
      </c>
      <c r="M1374" s="453">
        <f>'M.V. TIPO ALOJ.'!N228</f>
        <v>4832</v>
      </c>
      <c r="N1374" s="454">
        <f>SUM(B1374:M1374)</f>
        <v>266069</v>
      </c>
    </row>
    <row r="1375" spans="1:15" s="275" customFormat="1" ht="24.95" customHeight="1" x14ac:dyDescent="0.2">
      <c r="A1375" s="455" t="s">
        <v>30</v>
      </c>
      <c r="B1375" s="456">
        <f>'M.V. TIPO ALOJ.'!C229</f>
        <v>3850</v>
      </c>
      <c r="C1375" s="456">
        <f>'M.V. TIPO ALOJ.'!D229</f>
        <v>2749</v>
      </c>
      <c r="D1375" s="456">
        <f>'M.V. TIPO ALOJ.'!E229</f>
        <v>6854</v>
      </c>
      <c r="E1375" s="456">
        <f>'M.V. TIPO ALOJ.'!F229</f>
        <v>16594</v>
      </c>
      <c r="F1375" s="456">
        <f>'M.V. TIPO ALOJ.'!G229</f>
        <v>20541</v>
      </c>
      <c r="G1375" s="456">
        <f>'M.V. TIPO ALOJ.'!H229</f>
        <v>22059</v>
      </c>
      <c r="H1375" s="456">
        <f>'M.V. TIPO ALOJ.'!I229</f>
        <v>22123</v>
      </c>
      <c r="I1375" s="456">
        <f>'M.V. TIPO ALOJ.'!J229</f>
        <v>29871</v>
      </c>
      <c r="J1375" s="456">
        <f>'M.V. TIPO ALOJ.'!K229</f>
        <v>20660</v>
      </c>
      <c r="K1375" s="456">
        <f>'M.V. TIPO ALOJ.'!L229</f>
        <v>14276</v>
      </c>
      <c r="L1375" s="456">
        <f>'M.V. TIPO ALOJ.'!M229</f>
        <v>3325</v>
      </c>
      <c r="M1375" s="456">
        <f>'M.V. TIPO ALOJ.'!N229</f>
        <v>2204</v>
      </c>
      <c r="N1375" s="457">
        <f>SUM(B1375:M1375)</f>
        <v>165106</v>
      </c>
      <c r="O1375" s="451"/>
    </row>
    <row r="1376" spans="1:15" s="275" customFormat="1" ht="24.95" customHeight="1" x14ac:dyDescent="0.2">
      <c r="A1376" s="459" t="s">
        <v>0</v>
      </c>
      <c r="B1376" s="439">
        <f t="shared" ref="B1376:M1376" si="31">SUM(B1374:B1375)</f>
        <v>7729</v>
      </c>
      <c r="C1376" s="439">
        <f t="shared" si="31"/>
        <v>7069</v>
      </c>
      <c r="D1376" s="439">
        <f t="shared" si="31"/>
        <v>12612</v>
      </c>
      <c r="E1376" s="439">
        <f t="shared" si="31"/>
        <v>36317</v>
      </c>
      <c r="F1376" s="439">
        <f t="shared" si="31"/>
        <v>39001</v>
      </c>
      <c r="G1376" s="439">
        <f t="shared" si="31"/>
        <v>54227</v>
      </c>
      <c r="H1376" s="439">
        <f t="shared" si="31"/>
        <v>81597</v>
      </c>
      <c r="I1376" s="439">
        <f t="shared" si="31"/>
        <v>106509</v>
      </c>
      <c r="J1376" s="439">
        <f t="shared" si="31"/>
        <v>39208</v>
      </c>
      <c r="K1376" s="439">
        <f t="shared" si="31"/>
        <v>29584</v>
      </c>
      <c r="L1376" s="439">
        <f t="shared" si="31"/>
        <v>10286</v>
      </c>
      <c r="M1376" s="439">
        <f t="shared" si="31"/>
        <v>7036</v>
      </c>
      <c r="N1376" s="439">
        <f>SUM(N1374:N1375)</f>
        <v>431175</v>
      </c>
      <c r="O1376" s="451"/>
    </row>
    <row r="1377" spans="1:15" s="275" customFormat="1" ht="24.95" customHeight="1" x14ac:dyDescent="0.2">
      <c r="A1377" s="452" t="s">
        <v>35</v>
      </c>
      <c r="B1377" s="453">
        <f>'M.V. TIPO ALOJ.'!C231</f>
        <v>6111</v>
      </c>
      <c r="C1377" s="453">
        <f>'M.V. TIPO ALOJ.'!D231</f>
        <v>6888</v>
      </c>
      <c r="D1377" s="453">
        <f>'M.V. TIPO ALOJ.'!E231</f>
        <v>10481</v>
      </c>
      <c r="E1377" s="453">
        <f>'M.V. TIPO ALOJ.'!F231</f>
        <v>38764</v>
      </c>
      <c r="F1377" s="453">
        <f>'M.V. TIPO ALOJ.'!G231</f>
        <v>40992</v>
      </c>
      <c r="G1377" s="453">
        <f>'M.V. TIPO ALOJ.'!H231</f>
        <v>67362</v>
      </c>
      <c r="H1377" s="453">
        <f>'M.V. TIPO ALOJ.'!I231</f>
        <v>139534</v>
      </c>
      <c r="I1377" s="453">
        <f>'M.V. TIPO ALOJ.'!J231</f>
        <v>184636</v>
      </c>
      <c r="J1377" s="453">
        <f>'M.V. TIPO ALOJ.'!K231</f>
        <v>48075</v>
      </c>
      <c r="K1377" s="453">
        <f>'M.V. TIPO ALOJ.'!L231</f>
        <v>29432</v>
      </c>
      <c r="L1377" s="453">
        <f>'M.V. TIPO ALOJ.'!M231</f>
        <v>13078</v>
      </c>
      <c r="M1377" s="453">
        <f>'M.V. TIPO ALOJ.'!N231</f>
        <v>9797</v>
      </c>
      <c r="N1377" s="454">
        <f>SUM(B1377:M1377)</f>
        <v>595150</v>
      </c>
    </row>
    <row r="1378" spans="1:15" s="275" customFormat="1" ht="24.95" customHeight="1" x14ac:dyDescent="0.2">
      <c r="A1378" s="455" t="s">
        <v>36</v>
      </c>
      <c r="B1378" s="456">
        <f>'M.V. TIPO ALOJ.'!C232</f>
        <v>5178</v>
      </c>
      <c r="C1378" s="456">
        <f>'M.V. TIPO ALOJ.'!D232</f>
        <v>3910</v>
      </c>
      <c r="D1378" s="456">
        <f>'M.V. TIPO ALOJ.'!E232</f>
        <v>10023</v>
      </c>
      <c r="E1378" s="456">
        <f>'M.V. TIPO ALOJ.'!F232</f>
        <v>25045</v>
      </c>
      <c r="F1378" s="456">
        <f>'M.V. TIPO ALOJ.'!G232</f>
        <v>32685</v>
      </c>
      <c r="G1378" s="456">
        <f>'M.V. TIPO ALOJ.'!H232</f>
        <v>38734</v>
      </c>
      <c r="H1378" s="456">
        <f>'M.V. TIPO ALOJ.'!I232</f>
        <v>32278</v>
      </c>
      <c r="I1378" s="456">
        <f>'M.V. TIPO ALOJ.'!J232</f>
        <v>51436</v>
      </c>
      <c r="J1378" s="456">
        <f>'M.V. TIPO ALOJ.'!K232</f>
        <v>36352</v>
      </c>
      <c r="K1378" s="456">
        <f>'M.V. TIPO ALOJ.'!L232</f>
        <v>23611</v>
      </c>
      <c r="L1378" s="456">
        <f>'M.V. TIPO ALOJ.'!M232</f>
        <v>5380</v>
      </c>
      <c r="M1378" s="456">
        <f>'M.V. TIPO ALOJ.'!N232</f>
        <v>3562</v>
      </c>
      <c r="N1378" s="457">
        <f>SUM(B1378:M1378)</f>
        <v>268194</v>
      </c>
    </row>
    <row r="1379" spans="1:15" s="275" customFormat="1" ht="24.95" customHeight="1" x14ac:dyDescent="0.2">
      <c r="A1379" s="459" t="s">
        <v>62</v>
      </c>
      <c r="B1379" s="439">
        <f t="shared" ref="B1379:M1379" si="32">B1377+B1378</f>
        <v>11289</v>
      </c>
      <c r="C1379" s="439">
        <f t="shared" si="32"/>
        <v>10798</v>
      </c>
      <c r="D1379" s="439">
        <f t="shared" si="32"/>
        <v>20504</v>
      </c>
      <c r="E1379" s="439">
        <f t="shared" si="32"/>
        <v>63809</v>
      </c>
      <c r="F1379" s="439">
        <f t="shared" si="32"/>
        <v>73677</v>
      </c>
      <c r="G1379" s="439">
        <f t="shared" si="32"/>
        <v>106096</v>
      </c>
      <c r="H1379" s="439">
        <f t="shared" si="32"/>
        <v>171812</v>
      </c>
      <c r="I1379" s="439">
        <f t="shared" si="32"/>
        <v>236072</v>
      </c>
      <c r="J1379" s="439">
        <f t="shared" si="32"/>
        <v>84427</v>
      </c>
      <c r="K1379" s="439">
        <f t="shared" si="32"/>
        <v>53043</v>
      </c>
      <c r="L1379" s="439">
        <f t="shared" si="32"/>
        <v>18458</v>
      </c>
      <c r="M1379" s="439">
        <f t="shared" si="32"/>
        <v>13359</v>
      </c>
      <c r="N1379" s="439">
        <f>SUM(N1377:N1378)</f>
        <v>863344</v>
      </c>
      <c r="O1379" s="451"/>
    </row>
    <row r="1380" spans="1:15" s="275" customFormat="1" ht="24.95" customHeight="1" x14ac:dyDescent="0.2">
      <c r="A1380" s="438" t="s">
        <v>68</v>
      </c>
      <c r="B1380" s="458">
        <f>'M.V. TIPO ALOJ.'!C233</f>
        <v>2.29141117E-2</v>
      </c>
      <c r="C1380" s="458">
        <f>'M.V. TIPO ALOJ.'!D233</f>
        <v>2.3925083999999999E-2</v>
      </c>
      <c r="D1380" s="458">
        <f>'M.V. TIPO ALOJ.'!E233</f>
        <v>2.8362584699999999E-2</v>
      </c>
      <c r="E1380" s="458">
        <f>'M.V. TIPO ALOJ.'!F233</f>
        <v>8.3565803999999994E-2</v>
      </c>
      <c r="F1380" s="458">
        <f>'M.V. TIPO ALOJ.'!G233</f>
        <v>7.4155466099999998E-2</v>
      </c>
      <c r="G1380" s="458">
        <f>'M.V. TIPO ALOJ.'!H233</f>
        <v>0.1085867771</v>
      </c>
      <c r="H1380" s="458">
        <f>'M.V. TIPO ALOJ.'!I233</f>
        <v>0.16428704529999999</v>
      </c>
      <c r="I1380" s="458">
        <f>'M.V. TIPO ALOJ.'!J233</f>
        <v>0.21823337570000001</v>
      </c>
      <c r="J1380" s="458">
        <f>'M.V. TIPO ALOJ.'!K233</f>
        <v>8.9808119699999994E-2</v>
      </c>
      <c r="K1380" s="458">
        <f>'M.V. TIPO ALOJ.'!L233</f>
        <v>5.99199391E-2</v>
      </c>
      <c r="L1380" s="458">
        <f>'M.V. TIPO ALOJ.'!M233</f>
        <v>3.0508179699999999E-2</v>
      </c>
      <c r="M1380" s="458">
        <f>'M.V. TIPO ALOJ.'!N233</f>
        <v>3.0034265300000001E-2</v>
      </c>
      <c r="N1380" s="458">
        <f>C1366</f>
        <v>9.1960465914683112E-2</v>
      </c>
    </row>
    <row r="1381" spans="1:15" s="275" customFormat="1" ht="24.95" customHeight="1" x14ac:dyDescent="0.2">
      <c r="A1381" s="459" t="s">
        <v>3</v>
      </c>
      <c r="B1381" s="460">
        <f>B1379/B1376</f>
        <v>1.4606029240522707</v>
      </c>
      <c r="C1381" s="460">
        <f t="shared" ref="C1381:N1381" si="33">C1379/C1376</f>
        <v>1.5275144999292687</v>
      </c>
      <c r="D1381" s="460">
        <f t="shared" si="33"/>
        <v>1.6257532508721853</v>
      </c>
      <c r="E1381" s="460">
        <f>E1379/E1376</f>
        <v>1.7570008535947352</v>
      </c>
      <c r="F1381" s="460">
        <f t="shared" si="33"/>
        <v>1.8891054075536524</v>
      </c>
      <c r="G1381" s="460">
        <f t="shared" si="33"/>
        <v>1.9565161266527744</v>
      </c>
      <c r="H1381" s="460">
        <f t="shared" si="33"/>
        <v>2.1056166280623061</v>
      </c>
      <c r="I1381" s="460">
        <f t="shared" si="33"/>
        <v>2.2164511919180541</v>
      </c>
      <c r="J1381" s="460">
        <f t="shared" si="33"/>
        <v>2.1533105488675779</v>
      </c>
      <c r="K1381" s="460">
        <f t="shared" si="33"/>
        <v>1.7929624121146566</v>
      </c>
      <c r="L1381" s="460">
        <f t="shared" si="33"/>
        <v>1.7944779311685786</v>
      </c>
      <c r="M1381" s="460">
        <f t="shared" si="33"/>
        <v>1.898664013644116</v>
      </c>
      <c r="N1381" s="460">
        <f t="shared" si="33"/>
        <v>2.0023053284629211</v>
      </c>
    </row>
    <row r="1382" spans="1:15" ht="24.95" customHeight="1" x14ac:dyDescent="0.2">
      <c r="A1382" s="326"/>
      <c r="B1382" s="327"/>
      <c r="C1382" s="327"/>
      <c r="D1382" s="327"/>
      <c r="E1382" s="327"/>
      <c r="F1382" s="327"/>
      <c r="G1382" s="327"/>
      <c r="H1382" s="327"/>
      <c r="I1382" s="327"/>
      <c r="J1382" s="327"/>
      <c r="K1382" s="327"/>
      <c r="L1382" s="327"/>
      <c r="M1382" s="327"/>
      <c r="N1382" s="327"/>
    </row>
    <row r="1383" spans="1:15" ht="24.95" customHeight="1" x14ac:dyDescent="0.2">
      <c r="A1383" s="302"/>
      <c r="B1383" s="302"/>
      <c r="C1383" s="334"/>
      <c r="D1383" s="334"/>
    </row>
    <row r="1384" spans="1:15" ht="24.95" customHeight="1" x14ac:dyDescent="0.2"/>
    <row r="1385" spans="1:15" ht="24.95" customHeight="1" x14ac:dyDescent="0.2"/>
    <row r="1386" spans="1:15" ht="24.95" customHeight="1" x14ac:dyDescent="0.2"/>
    <row r="1387" spans="1:15" ht="24.95" customHeight="1" x14ac:dyDescent="0.2"/>
    <row r="1388" spans="1:15" ht="24.95" customHeight="1" x14ac:dyDescent="0.2"/>
    <row r="1389" spans="1:15" ht="24.95" customHeight="1" x14ac:dyDescent="0.2"/>
    <row r="1390" spans="1:15" ht="24.95" customHeight="1" x14ac:dyDescent="0.2"/>
    <row r="1391" spans="1:15" ht="24.95" customHeight="1" x14ac:dyDescent="0.2"/>
    <row r="1392" spans="1:15" ht="24.95" customHeight="1" x14ac:dyDescent="0.2"/>
    <row r="1393" spans="1:15" ht="24.95" customHeight="1" x14ac:dyDescent="0.2"/>
    <row r="1394" spans="1:15" ht="24.95" customHeight="1" x14ac:dyDescent="0.2"/>
    <row r="1395" spans="1:15" ht="24.95" customHeight="1" x14ac:dyDescent="0.2"/>
    <row r="1396" spans="1:15" ht="24.95" customHeight="1" x14ac:dyDescent="0.25">
      <c r="A1396" s="322"/>
      <c r="B1396" s="730" t="s">
        <v>63</v>
      </c>
      <c r="C1396" s="730"/>
      <c r="D1396" s="730"/>
      <c r="E1396" s="730"/>
      <c r="F1396" s="730"/>
      <c r="G1396" s="730"/>
      <c r="H1396" s="730"/>
      <c r="I1396" s="730"/>
      <c r="J1396" s="730"/>
      <c r="K1396" s="730"/>
      <c r="L1396" s="10"/>
      <c r="M1396" s="10"/>
      <c r="N1396" s="10"/>
    </row>
    <row r="1397" spans="1:15" s="275" customFormat="1" ht="24.95" customHeight="1" x14ac:dyDescent="0.2">
      <c r="B1397" s="437" t="s">
        <v>5</v>
      </c>
      <c r="C1397" s="437" t="s">
        <v>6</v>
      </c>
      <c r="D1397" s="437" t="s">
        <v>64</v>
      </c>
      <c r="E1397" s="437" t="s">
        <v>7</v>
      </c>
      <c r="F1397" s="437" t="s">
        <v>8</v>
      </c>
      <c r="G1397" s="437" t="s">
        <v>9</v>
      </c>
      <c r="H1397" s="437" t="s">
        <v>10</v>
      </c>
      <c r="I1397" s="437" t="s">
        <v>11</v>
      </c>
      <c r="J1397" s="437" t="s">
        <v>12</v>
      </c>
      <c r="K1397" s="437" t="s">
        <v>13</v>
      </c>
      <c r="L1397" s="10"/>
      <c r="M1397" s="10"/>
      <c r="N1397" s="10"/>
    </row>
    <row r="1398" spans="1:15" s="275" customFormat="1" ht="24.95" customHeight="1" x14ac:dyDescent="0.2">
      <c r="A1398" s="461" t="s">
        <v>29</v>
      </c>
      <c r="B1398" s="453">
        <f>'M.V. TIPO ALOJ.'!C268</f>
        <v>56384</v>
      </c>
      <c r="C1398" s="453">
        <f>'M.V. TIPO ALOJ.'!D268</f>
        <v>29351</v>
      </c>
      <c r="D1398" s="453">
        <f>'M.V. TIPO ALOJ.'!E268</f>
        <v>54386</v>
      </c>
      <c r="E1398" s="453">
        <f>'M.V. TIPO ALOJ.'!F268</f>
        <v>8283</v>
      </c>
      <c r="F1398" s="453">
        <f>'M.V. TIPO ALOJ.'!G268</f>
        <v>34083</v>
      </c>
      <c r="G1398" s="453">
        <f>'M.V. TIPO ALOJ.'!H268</f>
        <v>16789</v>
      </c>
      <c r="H1398" s="453">
        <f>'M.V. TIPO ALOJ.'!I268</f>
        <v>44207</v>
      </c>
      <c r="I1398" s="453">
        <f>'M.V. TIPO ALOJ.'!J268</f>
        <v>12796</v>
      </c>
      <c r="J1398" s="453">
        <f>'M.V. TIPO ALOJ.'!K268</f>
        <v>9790</v>
      </c>
      <c r="K1398" s="454">
        <f>SUM(B1398:J1398)</f>
        <v>266069</v>
      </c>
      <c r="L1398" s="10"/>
      <c r="M1398" s="10"/>
      <c r="N1398" s="10"/>
    </row>
    <row r="1399" spans="1:15" s="275" customFormat="1" ht="24.95" customHeight="1" x14ac:dyDescent="0.2">
      <c r="A1399" s="455" t="s">
        <v>30</v>
      </c>
      <c r="B1399" s="456">
        <f>'M.V. TIPO ALOJ.'!C269</f>
        <v>1446</v>
      </c>
      <c r="C1399" s="456">
        <f>'M.V. TIPO ALOJ.'!D269</f>
        <v>44348</v>
      </c>
      <c r="D1399" s="456">
        <f>'M.V. TIPO ALOJ.'!E269</f>
        <v>21486</v>
      </c>
      <c r="E1399" s="456">
        <f>'M.V. TIPO ALOJ.'!F269</f>
        <v>2530</v>
      </c>
      <c r="F1399" s="456">
        <f>'M.V. TIPO ALOJ.'!G269</f>
        <v>60914</v>
      </c>
      <c r="G1399" s="456">
        <f>'M.V. TIPO ALOJ.'!H269</f>
        <v>4526</v>
      </c>
      <c r="H1399" s="456">
        <f>'M.V. TIPO ALOJ.'!I269</f>
        <v>4423</v>
      </c>
      <c r="I1399" s="456">
        <f>'M.V. TIPO ALOJ.'!J269</f>
        <v>23570</v>
      </c>
      <c r="J1399" s="456">
        <f>'M.V. TIPO ALOJ.'!K269</f>
        <v>1863</v>
      </c>
      <c r="K1399" s="457">
        <f>SUM(B1399:J1399)</f>
        <v>165106</v>
      </c>
      <c r="L1399" s="10"/>
      <c r="M1399" s="10"/>
      <c r="N1399" s="10"/>
      <c r="O1399" s="451"/>
    </row>
    <row r="1400" spans="1:15" s="275" customFormat="1" ht="24.95" customHeight="1" x14ac:dyDescent="0.2">
      <c r="A1400" s="459" t="s">
        <v>0</v>
      </c>
      <c r="B1400" s="439">
        <f t="shared" ref="B1400:K1400" si="34">SUM(B1398:B1399)</f>
        <v>57830</v>
      </c>
      <c r="C1400" s="439">
        <f t="shared" si="34"/>
        <v>73699</v>
      </c>
      <c r="D1400" s="439">
        <f t="shared" si="34"/>
        <v>75872</v>
      </c>
      <c r="E1400" s="439">
        <f t="shared" si="34"/>
        <v>10813</v>
      </c>
      <c r="F1400" s="439">
        <f t="shared" si="34"/>
        <v>94997</v>
      </c>
      <c r="G1400" s="439">
        <f t="shared" si="34"/>
        <v>21315</v>
      </c>
      <c r="H1400" s="439">
        <f t="shared" si="34"/>
        <v>48630</v>
      </c>
      <c r="I1400" s="439">
        <f t="shared" si="34"/>
        <v>36366</v>
      </c>
      <c r="J1400" s="439">
        <f t="shared" si="34"/>
        <v>11653</v>
      </c>
      <c r="K1400" s="439">
        <f t="shared" si="34"/>
        <v>431175</v>
      </c>
      <c r="L1400" s="10"/>
      <c r="M1400" s="10"/>
      <c r="N1400" s="10"/>
      <c r="O1400" s="451"/>
    </row>
    <row r="1401" spans="1:15" s="275" customFormat="1" ht="24.95" customHeight="1" x14ac:dyDescent="0.2">
      <c r="A1401" s="452" t="s">
        <v>35</v>
      </c>
      <c r="B1401" s="453">
        <f>'M.V. TIPO ALOJ.'!C271</f>
        <v>105109</v>
      </c>
      <c r="C1401" s="453">
        <f>'M.V. TIPO ALOJ.'!D271</f>
        <v>73241</v>
      </c>
      <c r="D1401" s="453">
        <f>'M.V. TIPO ALOJ.'!E271</f>
        <v>136713</v>
      </c>
      <c r="E1401" s="453">
        <f>'M.V. TIPO ALOJ.'!F271</f>
        <v>16457</v>
      </c>
      <c r="F1401" s="453">
        <f>'M.V. TIPO ALOJ.'!G271</f>
        <v>72701</v>
      </c>
      <c r="G1401" s="453">
        <f>'M.V. TIPO ALOJ.'!H271</f>
        <v>35528</v>
      </c>
      <c r="H1401" s="453">
        <f>'M.V. TIPO ALOJ.'!I271</f>
        <v>108598</v>
      </c>
      <c r="I1401" s="453">
        <f>'M.V. TIPO ALOJ.'!J271</f>
        <v>29252</v>
      </c>
      <c r="J1401" s="453">
        <f>'M.V. TIPO ALOJ.'!K271</f>
        <v>17551</v>
      </c>
      <c r="K1401" s="454">
        <f>SUM(B1401:J1401)</f>
        <v>595150</v>
      </c>
      <c r="L1401" s="10"/>
      <c r="M1401" s="10"/>
      <c r="N1401" s="10"/>
    </row>
    <row r="1402" spans="1:15" s="275" customFormat="1" ht="24.95" customHeight="1" x14ac:dyDescent="0.2">
      <c r="A1402" s="455" t="s">
        <v>36</v>
      </c>
      <c r="B1402" s="456">
        <f>'M.V. TIPO ALOJ.'!C272</f>
        <v>2291</v>
      </c>
      <c r="C1402" s="456">
        <f>'M.V. TIPO ALOJ.'!D272</f>
        <v>69509</v>
      </c>
      <c r="D1402" s="456">
        <f>'M.V. TIPO ALOJ.'!E272</f>
        <v>30213</v>
      </c>
      <c r="E1402" s="456">
        <f>'M.V. TIPO ALOJ.'!F272</f>
        <v>4361</v>
      </c>
      <c r="F1402" s="456">
        <f>'M.V. TIPO ALOJ.'!G272</f>
        <v>105534</v>
      </c>
      <c r="G1402" s="456">
        <f>'M.V. TIPO ALOJ.'!H272</f>
        <v>6759</v>
      </c>
      <c r="H1402" s="456">
        <f>'M.V. TIPO ALOJ.'!I272</f>
        <v>8987</v>
      </c>
      <c r="I1402" s="456">
        <f>'M.V. TIPO ALOJ.'!J272</f>
        <v>38109</v>
      </c>
      <c r="J1402" s="456">
        <f>'M.V. TIPO ALOJ.'!K272</f>
        <v>2431</v>
      </c>
      <c r="K1402" s="457">
        <f>SUM(B1402:J1402)</f>
        <v>268194</v>
      </c>
      <c r="L1402" s="10"/>
      <c r="M1402" s="10"/>
      <c r="N1402" s="10"/>
    </row>
    <row r="1403" spans="1:15" s="275" customFormat="1" ht="24.95" customHeight="1" x14ac:dyDescent="0.2">
      <c r="A1403" s="459" t="s">
        <v>62</v>
      </c>
      <c r="B1403" s="439">
        <f t="shared" ref="B1403:K1403" si="35">SUM(B1401:B1402)</f>
        <v>107400</v>
      </c>
      <c r="C1403" s="439">
        <f t="shared" si="35"/>
        <v>142750</v>
      </c>
      <c r="D1403" s="439">
        <f t="shared" si="35"/>
        <v>166926</v>
      </c>
      <c r="E1403" s="439">
        <f t="shared" si="35"/>
        <v>20818</v>
      </c>
      <c r="F1403" s="439">
        <f t="shared" si="35"/>
        <v>178235</v>
      </c>
      <c r="G1403" s="439">
        <f t="shared" si="35"/>
        <v>42287</v>
      </c>
      <c r="H1403" s="439">
        <f t="shared" si="35"/>
        <v>117585</v>
      </c>
      <c r="I1403" s="439">
        <f t="shared" si="35"/>
        <v>67361</v>
      </c>
      <c r="J1403" s="439">
        <f t="shared" si="35"/>
        <v>19982</v>
      </c>
      <c r="K1403" s="439">
        <f t="shared" si="35"/>
        <v>863344</v>
      </c>
      <c r="L1403" s="10"/>
      <c r="M1403" s="10"/>
      <c r="N1403" s="10"/>
      <c r="O1403" s="451"/>
    </row>
    <row r="1404" spans="1:15" s="275" customFormat="1" ht="24.95" customHeight="1" x14ac:dyDescent="0.2">
      <c r="A1404" s="438" t="s">
        <v>68</v>
      </c>
      <c r="B1404" s="458">
        <f>'M.V. TIPO ALOJ.'!C273</f>
        <v>6.774569427102399E-2</v>
      </c>
      <c r="C1404" s="458">
        <f>'M.V. TIPO ALOJ.'!D273</f>
        <v>8.289903056878821E-2</v>
      </c>
      <c r="D1404" s="458">
        <f>'M.V. TIPO ALOJ.'!E273</f>
        <v>9.0008635483400393E-2</v>
      </c>
      <c r="E1404" s="458">
        <f>'M.V. TIPO ALOJ.'!F273</f>
        <v>6.9961790459302259E-2</v>
      </c>
      <c r="F1404" s="458">
        <f>'M.V. TIPO ALOJ.'!G273</f>
        <v>0.13681607956728883</v>
      </c>
      <c r="G1404" s="458">
        <f>'M.V. TIPO ALOJ.'!H273</f>
        <v>6.995901208216676E-2</v>
      </c>
      <c r="H1404" s="458">
        <f>'M.V. TIPO ALOJ.'!I273</f>
        <v>8.8654010354785609E-2</v>
      </c>
      <c r="I1404" s="458">
        <f>'M.V. TIPO ALOJ.'!J273</f>
        <v>0.16266347574648932</v>
      </c>
      <c r="J1404" s="458">
        <f>'M.V. TIPO ALOJ.'!K273</f>
        <v>6.5117687121251849E-2</v>
      </c>
      <c r="K1404" s="458">
        <f>N1380</f>
        <v>9.1960465914683112E-2</v>
      </c>
      <c r="L1404" s="10"/>
      <c r="M1404" s="10"/>
      <c r="N1404" s="10"/>
    </row>
    <row r="1405" spans="1:15" s="275" customFormat="1" ht="24.95" customHeight="1" x14ac:dyDescent="0.2">
      <c r="A1405" s="459" t="s">
        <v>3</v>
      </c>
      <c r="B1405" s="460">
        <f>B1403/B1400</f>
        <v>1.8571675600899187</v>
      </c>
      <c r="C1405" s="460">
        <f t="shared" ref="C1405:K1405" si="36">C1403/C1400</f>
        <v>1.9369326585163977</v>
      </c>
      <c r="D1405" s="460">
        <f t="shared" si="36"/>
        <v>2.2001001687051875</v>
      </c>
      <c r="E1405" s="460">
        <f t="shared" si="36"/>
        <v>1.9252751317858134</v>
      </c>
      <c r="F1405" s="460">
        <f t="shared" si="36"/>
        <v>1.8762171436992747</v>
      </c>
      <c r="G1405" s="460">
        <f t="shared" si="36"/>
        <v>1.9839080459770115</v>
      </c>
      <c r="H1405" s="460">
        <f t="shared" si="36"/>
        <v>2.4179518815545959</v>
      </c>
      <c r="I1405" s="460">
        <f t="shared" si="36"/>
        <v>1.8523071000384974</v>
      </c>
      <c r="J1405" s="460">
        <f t="shared" si="36"/>
        <v>1.7147515661203123</v>
      </c>
      <c r="K1405" s="460">
        <f t="shared" si="36"/>
        <v>2.0023053284629211</v>
      </c>
      <c r="L1405" s="10"/>
      <c r="M1405" s="10"/>
      <c r="N1405" s="10"/>
    </row>
    <row r="1406" spans="1:15" ht="24.95" customHeight="1" x14ac:dyDescent="0.2">
      <c r="N1406" s="325"/>
    </row>
    <row r="1407" spans="1:15" ht="24.95" customHeight="1" x14ac:dyDescent="0.2"/>
    <row r="1408" spans="1:15" ht="24.95" customHeight="1" x14ac:dyDescent="0.2"/>
    <row r="1409" ht="24.95" customHeight="1" x14ac:dyDescent="0.2"/>
    <row r="1410" ht="24.95" customHeight="1" x14ac:dyDescent="0.2"/>
    <row r="1411" ht="24.95" customHeight="1" x14ac:dyDescent="0.2"/>
    <row r="1412" ht="24.95" customHeight="1" x14ac:dyDescent="0.2"/>
    <row r="1413" ht="24.95" customHeight="1" x14ac:dyDescent="0.2"/>
    <row r="1414" ht="24.95" customHeight="1" x14ac:dyDescent="0.2"/>
    <row r="1415" ht="24.95" customHeight="1" x14ac:dyDescent="0.2"/>
    <row r="1416" ht="24.95" customHeight="1" x14ac:dyDescent="0.2"/>
    <row r="1417" ht="24.95" customHeight="1" x14ac:dyDescent="0.2"/>
    <row r="1418" ht="24.95" customHeight="1" x14ac:dyDescent="0.2"/>
    <row r="1419" ht="24.95" customHeight="1" x14ac:dyDescent="0.2"/>
    <row r="1420" ht="24.95" customHeight="1" x14ac:dyDescent="0.2"/>
    <row r="1421" ht="24.95" customHeight="1" x14ac:dyDescent="0.2"/>
    <row r="1422" ht="24.95" customHeight="1" x14ac:dyDescent="0.2"/>
    <row r="1423" ht="24.95" customHeight="1" x14ac:dyDescent="0.2"/>
    <row r="1424" ht="24.95" customHeight="1" x14ac:dyDescent="0.2"/>
    <row r="1425" spans="1:14" ht="24.95" customHeight="1" x14ac:dyDescent="0.2"/>
    <row r="1426" spans="1:14" ht="24.95" customHeight="1" x14ac:dyDescent="0.2"/>
    <row r="1427" spans="1:14" ht="24.95" customHeight="1" x14ac:dyDescent="0.2">
      <c r="N1427" s="4"/>
    </row>
    <row r="1428" spans="1:14" ht="35.1" customHeight="1" x14ac:dyDescent="0.2">
      <c r="A1428" s="789" t="s">
        <v>462</v>
      </c>
      <c r="B1428" s="793"/>
      <c r="C1428" s="793"/>
      <c r="D1428" s="793"/>
      <c r="E1428" s="793"/>
      <c r="F1428" s="793"/>
      <c r="G1428" s="793"/>
      <c r="H1428" s="793"/>
      <c r="I1428" s="793"/>
      <c r="J1428" s="793"/>
      <c r="K1428" s="793"/>
      <c r="L1428" s="793"/>
      <c r="M1428" s="793"/>
      <c r="N1428" s="793"/>
    </row>
    <row r="1429" spans="1:14" ht="24.95" customHeight="1" x14ac:dyDescent="0.2"/>
    <row r="1430" spans="1:14" ht="24.95" customHeight="1" x14ac:dyDescent="0.2">
      <c r="A1430" s="416" t="s">
        <v>29</v>
      </c>
      <c r="B1430" s="416"/>
      <c r="C1430" s="464">
        <f>'M.V. TIPO ALOJ.'!C285</f>
        <v>853398</v>
      </c>
      <c r="D1430" s="298"/>
    </row>
    <row r="1431" spans="1:14" ht="24.95" customHeight="1" x14ac:dyDescent="0.2">
      <c r="A1431" s="418" t="s">
        <v>30</v>
      </c>
      <c r="B1431" s="418"/>
      <c r="C1431" s="456">
        <f>'M.V. TIPO ALOJ.'!C286</f>
        <v>139136</v>
      </c>
      <c r="D1431" s="298"/>
    </row>
    <row r="1432" spans="1:14" ht="24.95" customHeight="1" x14ac:dyDescent="0.25">
      <c r="A1432" s="438" t="s">
        <v>0</v>
      </c>
      <c r="B1432" s="450"/>
      <c r="C1432" s="439">
        <f>SUM(C1430:C1431)</f>
        <v>992534</v>
      </c>
      <c r="D1432" s="299"/>
    </row>
    <row r="1433" spans="1:14" ht="24.95" customHeight="1" x14ac:dyDescent="0.2">
      <c r="A1433" s="418" t="s">
        <v>33</v>
      </c>
      <c r="B1433" s="418"/>
      <c r="C1433" s="464">
        <f>'M.V. TIPO ALOJ.'!C288</f>
        <v>1648739</v>
      </c>
      <c r="D1433" s="298"/>
    </row>
    <row r="1434" spans="1:14" ht="24.95" customHeight="1" x14ac:dyDescent="0.2">
      <c r="A1434" s="418" t="s">
        <v>34</v>
      </c>
      <c r="B1434" s="418"/>
      <c r="C1434" s="456">
        <f>'M.V. TIPO ALOJ.'!C289</f>
        <v>201645</v>
      </c>
      <c r="D1434" s="298"/>
    </row>
    <row r="1435" spans="1:14" ht="24.95" customHeight="1" x14ac:dyDescent="0.25">
      <c r="A1435" s="438" t="s">
        <v>1</v>
      </c>
      <c r="B1435" s="450"/>
      <c r="C1435" s="439">
        <f>SUM(C1433:C1434)</f>
        <v>1850384</v>
      </c>
      <c r="D1435" s="299"/>
    </row>
    <row r="1436" spans="1:14" ht="24.95" customHeight="1" x14ac:dyDescent="0.25">
      <c r="A1436" s="438" t="s">
        <v>2</v>
      </c>
      <c r="B1436" s="450"/>
      <c r="C1436" s="458">
        <f>'M.V. TIPO ALOJ.'!C290</f>
        <v>0.17686030228023636</v>
      </c>
      <c r="D1436" s="332"/>
    </row>
    <row r="1437" spans="1:14" ht="24.95" customHeight="1" x14ac:dyDescent="0.25">
      <c r="A1437" s="438" t="s">
        <v>3</v>
      </c>
      <c r="B1437" s="450"/>
      <c r="C1437" s="460">
        <f>C1435/C1432</f>
        <v>1.8643028853419632</v>
      </c>
      <c r="D1437" s="333"/>
    </row>
    <row r="1438" spans="1:14" ht="24.95" customHeight="1" x14ac:dyDescent="0.2">
      <c r="A1438" s="416" t="s">
        <v>117</v>
      </c>
      <c r="B1438" s="416"/>
      <c r="C1438" s="462">
        <f>C1433/C1430</f>
        <v>1.9319696085531017</v>
      </c>
      <c r="D1438" s="334"/>
    </row>
    <row r="1439" spans="1:14" ht="24.95" customHeight="1" x14ac:dyDescent="0.2">
      <c r="A1439" s="426" t="s">
        <v>118</v>
      </c>
      <c r="B1439" s="426"/>
      <c r="C1439" s="463">
        <f>C1434/C1431</f>
        <v>1.4492654668813247</v>
      </c>
      <c r="D1439" s="334"/>
    </row>
    <row r="1440" spans="1:14" ht="24.95" customHeight="1" x14ac:dyDescent="0.2">
      <c r="A1440" s="302"/>
      <c r="B1440" s="302"/>
      <c r="C1440" s="334"/>
      <c r="D1440" s="334"/>
    </row>
    <row r="1441" spans="1:15" ht="24.95" customHeight="1" x14ac:dyDescent="0.2"/>
    <row r="1442" spans="1:15" ht="24.95" customHeight="1" x14ac:dyDescent="0.2">
      <c r="B1442" s="730" t="s">
        <v>61</v>
      </c>
      <c r="C1442" s="730"/>
      <c r="D1442" s="730"/>
      <c r="E1442" s="730"/>
      <c r="F1442" s="730"/>
      <c r="G1442" s="730"/>
      <c r="H1442" s="730"/>
      <c r="I1442" s="730"/>
      <c r="J1442" s="730"/>
      <c r="K1442" s="730"/>
      <c r="L1442" s="730"/>
      <c r="M1442" s="730"/>
      <c r="N1442" s="730"/>
    </row>
    <row r="1443" spans="1:15" s="275" customFormat="1" ht="24.95" customHeight="1" x14ac:dyDescent="0.2">
      <c r="B1443" s="437" t="s">
        <v>41</v>
      </c>
      <c r="C1443" s="437" t="s">
        <v>42</v>
      </c>
      <c r="D1443" s="437" t="s">
        <v>43</v>
      </c>
      <c r="E1443" s="437" t="s">
        <v>44</v>
      </c>
      <c r="F1443" s="437" t="s">
        <v>45</v>
      </c>
      <c r="G1443" s="437" t="s">
        <v>46</v>
      </c>
      <c r="H1443" s="437" t="s">
        <v>47</v>
      </c>
      <c r="I1443" s="437" t="s">
        <v>57</v>
      </c>
      <c r="J1443" s="437" t="s">
        <v>49</v>
      </c>
      <c r="K1443" s="437" t="s">
        <v>50</v>
      </c>
      <c r="L1443" s="437" t="s">
        <v>51</v>
      </c>
      <c r="M1443" s="437" t="s">
        <v>52</v>
      </c>
      <c r="N1443" s="437" t="s">
        <v>13</v>
      </c>
    </row>
    <row r="1444" spans="1:15" s="275" customFormat="1" ht="24.95" customHeight="1" x14ac:dyDescent="0.2">
      <c r="A1444" s="461" t="s">
        <v>29</v>
      </c>
      <c r="B1444" s="453">
        <f>'M.V. TIPO ALOJ.'!C315</f>
        <v>36039</v>
      </c>
      <c r="C1444" s="453">
        <f>'M.V. TIPO ALOJ.'!D315</f>
        <v>44836</v>
      </c>
      <c r="D1444" s="453">
        <f>'M.V. TIPO ALOJ.'!E315</f>
        <v>44515</v>
      </c>
      <c r="E1444" s="453">
        <f>'M.V. TIPO ALOJ.'!F315</f>
        <v>79515</v>
      </c>
      <c r="F1444" s="453">
        <f>'M.V. TIPO ALOJ.'!G315</f>
        <v>79375</v>
      </c>
      <c r="G1444" s="453">
        <f>'M.V. TIPO ALOJ.'!H315</f>
        <v>82936</v>
      </c>
      <c r="H1444" s="453">
        <f>'M.V. TIPO ALOJ.'!I315</f>
        <v>84273</v>
      </c>
      <c r="I1444" s="453">
        <f>'M.V. TIPO ALOJ.'!J315</f>
        <v>127002</v>
      </c>
      <c r="J1444" s="453">
        <f>'M.V. TIPO ALOJ.'!K315</f>
        <v>71069</v>
      </c>
      <c r="K1444" s="453">
        <f>'M.V. TIPO ALOJ.'!L315</f>
        <v>74686</v>
      </c>
      <c r="L1444" s="453">
        <f>'M.V. TIPO ALOJ.'!M315</f>
        <v>63288</v>
      </c>
      <c r="M1444" s="453">
        <f>'M.V. TIPO ALOJ.'!N315</f>
        <v>65864</v>
      </c>
      <c r="N1444" s="454">
        <f>SUM(B1444:M1444)</f>
        <v>853398</v>
      </c>
    </row>
    <row r="1445" spans="1:15" s="275" customFormat="1" ht="24.95" customHeight="1" x14ac:dyDescent="0.2">
      <c r="A1445" s="455" t="s">
        <v>30</v>
      </c>
      <c r="B1445" s="456">
        <f>'M.V. TIPO ALOJ.'!C316</f>
        <v>4039</v>
      </c>
      <c r="C1445" s="456">
        <f>'M.V. TIPO ALOJ.'!D316</f>
        <v>3636</v>
      </c>
      <c r="D1445" s="456">
        <f>'M.V. TIPO ALOJ.'!E316</f>
        <v>5132</v>
      </c>
      <c r="E1445" s="456">
        <f>'M.V. TIPO ALOJ.'!F316</f>
        <v>12383</v>
      </c>
      <c r="F1445" s="456">
        <f>'M.V. TIPO ALOJ.'!G316</f>
        <v>19233</v>
      </c>
      <c r="G1445" s="456">
        <f>'M.V. TIPO ALOJ.'!H316</f>
        <v>16352</v>
      </c>
      <c r="H1445" s="456">
        <f>'M.V. TIPO ALOJ.'!I316</f>
        <v>15080</v>
      </c>
      <c r="I1445" s="456">
        <f>'M.V. TIPO ALOJ.'!J316</f>
        <v>20914</v>
      </c>
      <c r="J1445" s="456">
        <f>'M.V. TIPO ALOJ.'!K316</f>
        <v>17714</v>
      </c>
      <c r="K1445" s="456">
        <f>'M.V. TIPO ALOJ.'!L316</f>
        <v>13635</v>
      </c>
      <c r="L1445" s="456">
        <f>'M.V. TIPO ALOJ.'!M316</f>
        <v>5874</v>
      </c>
      <c r="M1445" s="456">
        <f>'M.V. TIPO ALOJ.'!N316</f>
        <v>5144</v>
      </c>
      <c r="N1445" s="457">
        <f>SUM(B1445:M1445)</f>
        <v>139136</v>
      </c>
      <c r="O1445" s="451"/>
    </row>
    <row r="1446" spans="1:15" s="275" customFormat="1" ht="24.95" customHeight="1" x14ac:dyDescent="0.2">
      <c r="A1446" s="459" t="s">
        <v>0</v>
      </c>
      <c r="B1446" s="439">
        <f t="shared" ref="B1446:N1446" si="37">SUM(B1444:B1445)</f>
        <v>40078</v>
      </c>
      <c r="C1446" s="439">
        <f t="shared" si="37"/>
        <v>48472</v>
      </c>
      <c r="D1446" s="439">
        <f t="shared" si="37"/>
        <v>49647</v>
      </c>
      <c r="E1446" s="439">
        <f t="shared" si="37"/>
        <v>91898</v>
      </c>
      <c r="F1446" s="439">
        <f t="shared" si="37"/>
        <v>98608</v>
      </c>
      <c r="G1446" s="439">
        <f t="shared" si="37"/>
        <v>99288</v>
      </c>
      <c r="H1446" s="439">
        <f t="shared" si="37"/>
        <v>99353</v>
      </c>
      <c r="I1446" s="439">
        <f t="shared" si="37"/>
        <v>147916</v>
      </c>
      <c r="J1446" s="439">
        <f t="shared" si="37"/>
        <v>88783</v>
      </c>
      <c r="K1446" s="439">
        <f t="shared" si="37"/>
        <v>88321</v>
      </c>
      <c r="L1446" s="439">
        <f t="shared" si="37"/>
        <v>69162</v>
      </c>
      <c r="M1446" s="439">
        <f t="shared" si="37"/>
        <v>71008</v>
      </c>
      <c r="N1446" s="439">
        <f t="shared" si="37"/>
        <v>992534</v>
      </c>
      <c r="O1446" s="451"/>
    </row>
    <row r="1447" spans="1:15" s="275" customFormat="1" ht="24.95" customHeight="1" x14ac:dyDescent="0.2">
      <c r="A1447" s="452" t="s">
        <v>35</v>
      </c>
      <c r="B1447" s="453">
        <f>'M.V. TIPO ALOJ.'!C318</f>
        <v>61064</v>
      </c>
      <c r="C1447" s="453">
        <f>'M.V. TIPO ALOJ.'!D318</f>
        <v>75815</v>
      </c>
      <c r="D1447" s="453">
        <f>'M.V. TIPO ALOJ.'!E318</f>
        <v>74236</v>
      </c>
      <c r="E1447" s="453">
        <f>'M.V. TIPO ALOJ.'!F318</f>
        <v>156770</v>
      </c>
      <c r="F1447" s="453">
        <f>'M.V. TIPO ALOJ.'!G318</f>
        <v>140385</v>
      </c>
      <c r="G1447" s="453">
        <f>'M.V. TIPO ALOJ.'!H318</f>
        <v>137028</v>
      </c>
      <c r="H1447" s="453">
        <f>'M.V. TIPO ALOJ.'!I318</f>
        <v>174374</v>
      </c>
      <c r="I1447" s="453">
        <f>'M.V. TIPO ALOJ.'!J318</f>
        <v>315581</v>
      </c>
      <c r="J1447" s="453">
        <f>'M.V. TIPO ALOJ.'!K318</f>
        <v>134605</v>
      </c>
      <c r="K1447" s="453">
        <f>'M.V. TIPO ALOJ.'!L318</f>
        <v>130989</v>
      </c>
      <c r="L1447" s="453">
        <f>'M.V. TIPO ALOJ.'!M318</f>
        <v>109404</v>
      </c>
      <c r="M1447" s="453">
        <f>'M.V. TIPO ALOJ.'!N318</f>
        <v>138488</v>
      </c>
      <c r="N1447" s="454">
        <f>SUM(B1447:M1447)</f>
        <v>1648739</v>
      </c>
    </row>
    <row r="1448" spans="1:15" s="275" customFormat="1" ht="24.95" customHeight="1" x14ac:dyDescent="0.2">
      <c r="A1448" s="455" t="s">
        <v>65</v>
      </c>
      <c r="B1448" s="456">
        <f>'M.V. TIPO ALOJ.'!C319</f>
        <v>5040</v>
      </c>
      <c r="C1448" s="456">
        <f>'M.V. TIPO ALOJ.'!D319</f>
        <v>6041</v>
      </c>
      <c r="D1448" s="456">
        <f>'M.V. TIPO ALOJ.'!E319</f>
        <v>8156</v>
      </c>
      <c r="E1448" s="456">
        <f>'M.V. TIPO ALOJ.'!F319</f>
        <v>17339</v>
      </c>
      <c r="F1448" s="456">
        <f>'M.V. TIPO ALOJ.'!G319</f>
        <v>23914</v>
      </c>
      <c r="G1448" s="456">
        <f>'M.V. TIPO ALOJ.'!H319</f>
        <v>21166</v>
      </c>
      <c r="H1448" s="456">
        <f>'M.V. TIPO ALOJ.'!I319</f>
        <v>23360</v>
      </c>
      <c r="I1448" s="456">
        <f>'M.V. TIPO ALOJ.'!J319</f>
        <v>33698</v>
      </c>
      <c r="J1448" s="456">
        <f>'M.V. TIPO ALOJ.'!K319</f>
        <v>25886</v>
      </c>
      <c r="K1448" s="456">
        <f>'M.V. TIPO ALOJ.'!L319</f>
        <v>19343</v>
      </c>
      <c r="L1448" s="456">
        <f>'M.V. TIPO ALOJ.'!M319</f>
        <v>9914</v>
      </c>
      <c r="M1448" s="456">
        <f>'M.V. TIPO ALOJ.'!N319</f>
        <v>7788</v>
      </c>
      <c r="N1448" s="457">
        <f>SUM(B1448:M1448)</f>
        <v>201645</v>
      </c>
    </row>
    <row r="1449" spans="1:15" s="275" customFormat="1" ht="24.95" customHeight="1" x14ac:dyDescent="0.2">
      <c r="A1449" s="459" t="s">
        <v>66</v>
      </c>
      <c r="B1449" s="439">
        <f t="shared" ref="B1449:M1449" si="38">B1447+B1448</f>
        <v>66104</v>
      </c>
      <c r="C1449" s="439">
        <f t="shared" si="38"/>
        <v>81856</v>
      </c>
      <c r="D1449" s="439">
        <f t="shared" si="38"/>
        <v>82392</v>
      </c>
      <c r="E1449" s="439">
        <f t="shared" si="38"/>
        <v>174109</v>
      </c>
      <c r="F1449" s="439">
        <f t="shared" si="38"/>
        <v>164299</v>
      </c>
      <c r="G1449" s="439">
        <f t="shared" si="38"/>
        <v>158194</v>
      </c>
      <c r="H1449" s="439">
        <f t="shared" si="38"/>
        <v>197734</v>
      </c>
      <c r="I1449" s="439">
        <f t="shared" si="38"/>
        <v>349279</v>
      </c>
      <c r="J1449" s="439">
        <f t="shared" si="38"/>
        <v>160491</v>
      </c>
      <c r="K1449" s="439">
        <f t="shared" si="38"/>
        <v>150332</v>
      </c>
      <c r="L1449" s="439">
        <f t="shared" si="38"/>
        <v>119318</v>
      </c>
      <c r="M1449" s="439">
        <f t="shared" si="38"/>
        <v>146276</v>
      </c>
      <c r="N1449" s="439">
        <f>SUM(B1449:M1449)</f>
        <v>1850384</v>
      </c>
      <c r="O1449" s="451"/>
    </row>
    <row r="1450" spans="1:15" s="275" customFormat="1" ht="24.95" customHeight="1" x14ac:dyDescent="0.2">
      <c r="A1450" s="438" t="s">
        <v>116</v>
      </c>
      <c r="B1450" s="458">
        <f>'M.V. TIPO ALOJ.'!C320</f>
        <v>7.6851176100000002E-2</v>
      </c>
      <c r="C1450" s="458">
        <f>'M.V. TIPO ALOJ.'!D320</f>
        <v>9.9003371600000001E-2</v>
      </c>
      <c r="D1450" s="458">
        <f>'M.V. TIPO ALOJ.'!E320</f>
        <v>9.7096095300000004E-2</v>
      </c>
      <c r="E1450" s="458">
        <f>'M.V. TIPO ALOJ.'!F320</f>
        <v>0.2035416192</v>
      </c>
      <c r="F1450" s="458">
        <f>'M.V. TIPO ALOJ.'!G320</f>
        <v>0.1776517648</v>
      </c>
      <c r="G1450" s="458">
        <f>'M.V. TIPO ALOJ.'!H320</f>
        <v>0.17560327849999999</v>
      </c>
      <c r="H1450" s="458">
        <f>'M.V. TIPO ALOJ.'!I320</f>
        <v>0.21473503820000001</v>
      </c>
      <c r="I1450" s="458">
        <f>'M.V. TIPO ALOJ.'!J320</f>
        <v>0.37594404409999999</v>
      </c>
      <c r="J1450" s="458">
        <f>'M.V. TIPO ALOJ.'!K320</f>
        <v>0.1889385747</v>
      </c>
      <c r="K1450" s="458">
        <f>'M.V. TIPO ALOJ.'!L320</f>
        <v>0.1660585892</v>
      </c>
      <c r="L1450" s="458">
        <f>'M.V. TIPO ALOJ.'!M320</f>
        <v>0.14035890379999999</v>
      </c>
      <c r="M1450" s="458">
        <f>'M.V. TIPO ALOJ.'!N320</f>
        <v>0.17847665509999999</v>
      </c>
      <c r="N1450" s="458">
        <f>C1436</f>
        <v>0.17686030228023636</v>
      </c>
    </row>
    <row r="1451" spans="1:15" s="275" customFormat="1" ht="24.95" customHeight="1" x14ac:dyDescent="0.2">
      <c r="A1451" s="459" t="s">
        <v>3</v>
      </c>
      <c r="B1451" s="460">
        <f>B1449/B1446</f>
        <v>1.649383701781526</v>
      </c>
      <c r="C1451" s="460">
        <f t="shared" ref="C1451:N1451" si="39">C1449/C1446</f>
        <v>1.6887275127908896</v>
      </c>
      <c r="D1451" s="460">
        <f t="shared" si="39"/>
        <v>1.6595564686688018</v>
      </c>
      <c r="E1451" s="460">
        <f>E1449/E1446</f>
        <v>1.894589653746545</v>
      </c>
      <c r="F1451" s="460">
        <f t="shared" si="39"/>
        <v>1.666183271134188</v>
      </c>
      <c r="G1451" s="460">
        <f t="shared" si="39"/>
        <v>1.5932841833857063</v>
      </c>
      <c r="H1451" s="460">
        <f t="shared" si="39"/>
        <v>1.9902167020623434</v>
      </c>
      <c r="I1451" s="460">
        <f t="shared" si="39"/>
        <v>2.3613334595310853</v>
      </c>
      <c r="J1451" s="460">
        <f t="shared" si="39"/>
        <v>1.8076771453994571</v>
      </c>
      <c r="K1451" s="460">
        <f t="shared" si="39"/>
        <v>1.7021093511169485</v>
      </c>
      <c r="L1451" s="460">
        <f t="shared" si="39"/>
        <v>1.7251959168329429</v>
      </c>
      <c r="M1451" s="460">
        <f t="shared" si="39"/>
        <v>2.0599932401982874</v>
      </c>
      <c r="N1451" s="460">
        <f t="shared" si="39"/>
        <v>1.8643028853419632</v>
      </c>
    </row>
    <row r="1452" spans="1:15" ht="24.95" customHeight="1" x14ac:dyDescent="0.2">
      <c r="A1452" s="307"/>
      <c r="B1452" s="337"/>
      <c r="C1452" s="337"/>
      <c r="D1452" s="337"/>
      <c r="E1452" s="337"/>
      <c r="F1452" s="337"/>
      <c r="G1452" s="337"/>
      <c r="H1452" s="337"/>
      <c r="I1452" s="337"/>
      <c r="J1452" s="337"/>
      <c r="K1452" s="337"/>
      <c r="L1452" s="337"/>
      <c r="M1452" s="337"/>
      <c r="N1452" s="4"/>
    </row>
    <row r="1453" spans="1:15" ht="24.95" customHeight="1" x14ac:dyDescent="0.2"/>
    <row r="1454" spans="1:15" ht="24.95" customHeight="1" x14ac:dyDescent="0.2"/>
    <row r="1455" spans="1:15" ht="24.95" customHeight="1" x14ac:dyDescent="0.2"/>
    <row r="1456" spans="1:15" ht="24.95" customHeight="1" x14ac:dyDescent="0.2"/>
    <row r="1457" spans="1:15" ht="24.95" customHeight="1" x14ac:dyDescent="0.2"/>
    <row r="1458" spans="1:15" ht="24.95" customHeight="1" x14ac:dyDescent="0.2"/>
    <row r="1459" spans="1:15" ht="24.95" customHeight="1" x14ac:dyDescent="0.2"/>
    <row r="1460" spans="1:15" ht="24.95" customHeight="1" x14ac:dyDescent="0.2"/>
    <row r="1461" spans="1:15" ht="24.95" customHeight="1" x14ac:dyDescent="0.2"/>
    <row r="1462" spans="1:15" ht="24.95" customHeight="1" x14ac:dyDescent="0.2"/>
    <row r="1463" spans="1:15" ht="24.95" customHeight="1" x14ac:dyDescent="0.2"/>
    <row r="1464" spans="1:15" ht="24.95" customHeight="1" x14ac:dyDescent="0.2"/>
    <row r="1465" spans="1:15" ht="24.95" customHeight="1" x14ac:dyDescent="0.2"/>
    <row r="1466" spans="1:15" ht="24.95" customHeight="1" x14ac:dyDescent="0.25">
      <c r="A1466" s="322"/>
      <c r="B1466" s="730" t="s">
        <v>63</v>
      </c>
      <c r="C1466" s="730"/>
      <c r="D1466" s="730"/>
      <c r="E1466" s="730"/>
      <c r="F1466" s="730"/>
      <c r="G1466" s="730"/>
      <c r="H1466" s="730"/>
      <c r="I1466" s="730"/>
      <c r="J1466" s="730"/>
      <c r="K1466" s="730"/>
      <c r="L1466" s="10"/>
      <c r="M1466" s="10"/>
      <c r="N1466" s="10"/>
    </row>
    <row r="1467" spans="1:15" s="275" customFormat="1" ht="24.95" customHeight="1" x14ac:dyDescent="0.2">
      <c r="B1467" s="437" t="s">
        <v>5</v>
      </c>
      <c r="C1467" s="437" t="s">
        <v>6</v>
      </c>
      <c r="D1467" s="437" t="s">
        <v>64</v>
      </c>
      <c r="E1467" s="437" t="s">
        <v>7</v>
      </c>
      <c r="F1467" s="437" t="s">
        <v>8</v>
      </c>
      <c r="G1467" s="437" t="s">
        <v>9</v>
      </c>
      <c r="H1467" s="437" t="s">
        <v>10</v>
      </c>
      <c r="I1467" s="437" t="s">
        <v>11</v>
      </c>
      <c r="J1467" s="437" t="s">
        <v>12</v>
      </c>
      <c r="K1467" s="437" t="s">
        <v>13</v>
      </c>
      <c r="L1467" s="10"/>
      <c r="M1467" s="10"/>
      <c r="N1467" s="10"/>
    </row>
    <row r="1468" spans="1:15" s="275" customFormat="1" ht="24.95" customHeight="1" x14ac:dyDescent="0.2">
      <c r="A1468" s="461" t="s">
        <v>29</v>
      </c>
      <c r="B1468" s="453">
        <f>'M.V. TIPO ALOJ.'!C353</f>
        <v>116503</v>
      </c>
      <c r="C1468" s="453">
        <f>'M.V. TIPO ALOJ.'!D353</f>
        <v>144057</v>
      </c>
      <c r="D1468" s="453">
        <f>'M.V. TIPO ALOJ.'!E353</f>
        <v>89170</v>
      </c>
      <c r="E1468" s="453">
        <f>'M.V. TIPO ALOJ.'!F353</f>
        <v>47004</v>
      </c>
      <c r="F1468" s="453">
        <f>'M.V. TIPO ALOJ.'!G353</f>
        <v>81758</v>
      </c>
      <c r="G1468" s="453">
        <f>'M.V. TIPO ALOJ.'!H353</f>
        <v>143484</v>
      </c>
      <c r="H1468" s="453">
        <f>'M.V. TIPO ALOJ.'!I353</f>
        <v>83728</v>
      </c>
      <c r="I1468" s="453">
        <f>'M.V. TIPO ALOJ.'!J353</f>
        <v>73275</v>
      </c>
      <c r="J1468" s="453">
        <f>'M.V. TIPO ALOJ.'!K353</f>
        <v>74419</v>
      </c>
      <c r="K1468" s="454">
        <f>SUM(B1468:J1468)</f>
        <v>853398</v>
      </c>
      <c r="L1468" s="10"/>
      <c r="M1468" s="10"/>
      <c r="N1468" s="10"/>
    </row>
    <row r="1469" spans="1:15" s="275" customFormat="1" ht="24.95" customHeight="1" x14ac:dyDescent="0.2">
      <c r="A1469" s="455" t="s">
        <v>30</v>
      </c>
      <c r="B1469" s="456">
        <f>'M.V. TIPO ALOJ.'!C354</f>
        <v>4715</v>
      </c>
      <c r="C1469" s="456">
        <f>'M.V. TIPO ALOJ.'!D354</f>
        <v>44637</v>
      </c>
      <c r="D1469" s="456">
        <f>'M.V. TIPO ALOJ.'!E354</f>
        <v>29285</v>
      </c>
      <c r="E1469" s="456">
        <f>'M.V. TIPO ALOJ.'!F354</f>
        <v>8793</v>
      </c>
      <c r="F1469" s="456">
        <f>'M.V. TIPO ALOJ.'!G354</f>
        <v>8099</v>
      </c>
      <c r="G1469" s="456">
        <f>'M.V. TIPO ALOJ.'!H354</f>
        <v>9185</v>
      </c>
      <c r="H1469" s="456">
        <f>'M.V. TIPO ALOJ.'!I354</f>
        <v>9224</v>
      </c>
      <c r="I1469" s="456">
        <f>'M.V. TIPO ALOJ.'!J354</f>
        <v>17470</v>
      </c>
      <c r="J1469" s="456">
        <f>'M.V. TIPO ALOJ.'!K354</f>
        <v>7728</v>
      </c>
      <c r="K1469" s="457">
        <f>SUM(B1469:J1469)</f>
        <v>139136</v>
      </c>
      <c r="L1469" s="10"/>
      <c r="M1469" s="10"/>
      <c r="N1469" s="10"/>
      <c r="O1469" s="451"/>
    </row>
    <row r="1470" spans="1:15" s="275" customFormat="1" ht="24.95" customHeight="1" x14ac:dyDescent="0.2">
      <c r="A1470" s="459" t="s">
        <v>67</v>
      </c>
      <c r="B1470" s="439">
        <f t="shared" ref="B1470:K1470" si="40">SUM(B1468:B1469)</f>
        <v>121218</v>
      </c>
      <c r="C1470" s="439">
        <f t="shared" si="40"/>
        <v>188694</v>
      </c>
      <c r="D1470" s="439">
        <f t="shared" si="40"/>
        <v>118455</v>
      </c>
      <c r="E1470" s="439">
        <f t="shared" si="40"/>
        <v>55797</v>
      </c>
      <c r="F1470" s="439">
        <f t="shared" si="40"/>
        <v>89857</v>
      </c>
      <c r="G1470" s="439">
        <f t="shared" si="40"/>
        <v>152669</v>
      </c>
      <c r="H1470" s="439">
        <f t="shared" si="40"/>
        <v>92952</v>
      </c>
      <c r="I1470" s="439">
        <f t="shared" si="40"/>
        <v>90745</v>
      </c>
      <c r="J1470" s="439">
        <f t="shared" si="40"/>
        <v>82147</v>
      </c>
      <c r="K1470" s="439">
        <f t="shared" si="40"/>
        <v>992534</v>
      </c>
      <c r="L1470" s="10"/>
      <c r="M1470" s="10"/>
      <c r="N1470" s="10"/>
      <c r="O1470" s="451"/>
    </row>
    <row r="1471" spans="1:15" s="275" customFormat="1" ht="24.95" customHeight="1" x14ac:dyDescent="0.2">
      <c r="A1471" s="452" t="s">
        <v>35</v>
      </c>
      <c r="B1471" s="453">
        <f>'M.V. TIPO ALOJ.'!C356</f>
        <v>237823</v>
      </c>
      <c r="C1471" s="453">
        <f>'M.V. TIPO ALOJ.'!D356</f>
        <v>251973</v>
      </c>
      <c r="D1471" s="453">
        <f>'M.V. TIPO ALOJ.'!E356</f>
        <v>185445</v>
      </c>
      <c r="E1471" s="453">
        <f>'M.V. TIPO ALOJ.'!F356</f>
        <v>111633</v>
      </c>
      <c r="F1471" s="453">
        <f>'M.V. TIPO ALOJ.'!G356</f>
        <v>168045</v>
      </c>
      <c r="G1471" s="453">
        <f>'M.V. TIPO ALOJ.'!H356</f>
        <v>264755</v>
      </c>
      <c r="H1471" s="453">
        <f>'M.V. TIPO ALOJ.'!I356</f>
        <v>172173</v>
      </c>
      <c r="I1471" s="453">
        <f>'M.V. TIPO ALOJ.'!J356</f>
        <v>121887</v>
      </c>
      <c r="J1471" s="453">
        <f>'M.V. TIPO ALOJ.'!K356</f>
        <v>135005</v>
      </c>
      <c r="K1471" s="454">
        <f>SUM(B1471:J1471)</f>
        <v>1648739</v>
      </c>
      <c r="L1471" s="10"/>
      <c r="M1471" s="10"/>
      <c r="N1471" s="10"/>
    </row>
    <row r="1472" spans="1:15" s="275" customFormat="1" ht="24.95" customHeight="1" x14ac:dyDescent="0.2">
      <c r="A1472" s="455" t="s">
        <v>65</v>
      </c>
      <c r="B1472" s="456">
        <f>'M.V. TIPO ALOJ.'!C357</f>
        <v>9826</v>
      </c>
      <c r="C1472" s="456">
        <f>'M.V. TIPO ALOJ.'!D357</f>
        <v>56283</v>
      </c>
      <c r="D1472" s="456">
        <f>'M.V. TIPO ALOJ.'!E357</f>
        <v>40546</v>
      </c>
      <c r="E1472" s="456">
        <f>'M.V. TIPO ALOJ.'!F357</f>
        <v>12685</v>
      </c>
      <c r="F1472" s="456">
        <f>'M.V. TIPO ALOJ.'!G357</f>
        <v>11355</v>
      </c>
      <c r="G1472" s="456">
        <f>'M.V. TIPO ALOJ.'!H357</f>
        <v>17198</v>
      </c>
      <c r="H1472" s="456">
        <f>'M.V. TIPO ALOJ.'!I357</f>
        <v>15742</v>
      </c>
      <c r="I1472" s="456">
        <f>'M.V. TIPO ALOJ.'!J357</f>
        <v>27364</v>
      </c>
      <c r="J1472" s="456">
        <f>'M.V. TIPO ALOJ.'!K357</f>
        <v>10646</v>
      </c>
      <c r="K1472" s="457">
        <f>SUM(B1472:J1472)</f>
        <v>201645</v>
      </c>
      <c r="L1472" s="10"/>
      <c r="M1472" s="10"/>
      <c r="N1472" s="10"/>
    </row>
    <row r="1473" spans="1:15" s="275" customFormat="1" ht="24.95" customHeight="1" x14ac:dyDescent="0.2">
      <c r="A1473" s="459" t="s">
        <v>37</v>
      </c>
      <c r="B1473" s="439">
        <f t="shared" ref="B1473:K1473" si="41">SUM(B1471:B1472)</f>
        <v>247649</v>
      </c>
      <c r="C1473" s="439">
        <f t="shared" si="41"/>
        <v>308256</v>
      </c>
      <c r="D1473" s="439">
        <f t="shared" si="41"/>
        <v>225991</v>
      </c>
      <c r="E1473" s="439">
        <f t="shared" si="41"/>
        <v>124318</v>
      </c>
      <c r="F1473" s="439">
        <f t="shared" si="41"/>
        <v>179400</v>
      </c>
      <c r="G1473" s="439">
        <f t="shared" si="41"/>
        <v>281953</v>
      </c>
      <c r="H1473" s="439">
        <f t="shared" si="41"/>
        <v>187915</v>
      </c>
      <c r="I1473" s="439">
        <f t="shared" si="41"/>
        <v>149251</v>
      </c>
      <c r="J1473" s="439">
        <f t="shared" si="41"/>
        <v>145651</v>
      </c>
      <c r="K1473" s="439">
        <f t="shared" si="41"/>
        <v>1850384</v>
      </c>
      <c r="L1473" s="10"/>
      <c r="M1473" s="10"/>
      <c r="N1473" s="10"/>
      <c r="O1473" s="451"/>
    </row>
    <row r="1474" spans="1:15" s="275" customFormat="1" ht="24.95" customHeight="1" x14ac:dyDescent="0.2">
      <c r="A1474" s="438" t="s">
        <v>116</v>
      </c>
      <c r="B1474" s="458">
        <f>'M.V. TIPO ALOJ.'!C358</f>
        <v>0.13443004316989399</v>
      </c>
      <c r="C1474" s="458">
        <f>'M.V. TIPO ALOJ.'!D358</f>
        <v>0.20132173251184493</v>
      </c>
      <c r="D1474" s="458">
        <f>'M.V. TIPO ALOJ.'!E358</f>
        <v>0.18421944908482488</v>
      </c>
      <c r="E1474" s="458">
        <f>'M.V. TIPO ALOJ.'!F358</f>
        <v>0.18876058943236795</v>
      </c>
      <c r="F1474" s="458">
        <f>'M.V. TIPO ALOJ.'!G358</f>
        <v>0.14621075065180789</v>
      </c>
      <c r="G1474" s="458">
        <f>'M.V. TIPO ALOJ.'!H358</f>
        <v>0.22016823817391282</v>
      </c>
      <c r="H1474" s="458">
        <f>'M.V. TIPO ALOJ.'!I358</f>
        <v>0.1694160354515715</v>
      </c>
      <c r="I1474" s="458">
        <f>'M.V. TIPO ALOJ.'!J358</f>
        <v>0.20111495544510194</v>
      </c>
      <c r="J1474" s="458">
        <f>'M.V. TIPO ALOJ.'!K358</f>
        <v>0.16676115426872076</v>
      </c>
      <c r="K1474" s="458">
        <f>N1450</f>
        <v>0.17686030228023636</v>
      </c>
      <c r="L1474" s="10"/>
      <c r="M1474" s="10"/>
      <c r="N1474" s="10"/>
    </row>
    <row r="1475" spans="1:15" s="275" customFormat="1" ht="24.95" customHeight="1" x14ac:dyDescent="0.2">
      <c r="A1475" s="459" t="s">
        <v>3</v>
      </c>
      <c r="B1475" s="460">
        <f>B1473/B1470</f>
        <v>2.0430051642495339</v>
      </c>
      <c r="C1475" s="460">
        <f t="shared" ref="C1475:K1475" si="42">C1473/C1470</f>
        <v>1.6336290502082738</v>
      </c>
      <c r="D1475" s="460">
        <f t="shared" si="42"/>
        <v>1.9078215356042378</v>
      </c>
      <c r="E1475" s="460">
        <f t="shared" si="42"/>
        <v>2.2280409341003997</v>
      </c>
      <c r="F1475" s="460">
        <f t="shared" si="42"/>
        <v>1.996505558832367</v>
      </c>
      <c r="G1475" s="460">
        <f t="shared" si="42"/>
        <v>1.8468254852000079</v>
      </c>
      <c r="H1475" s="460">
        <f t="shared" si="42"/>
        <v>2.0216348222738616</v>
      </c>
      <c r="I1475" s="460">
        <f t="shared" si="42"/>
        <v>1.644729737175602</v>
      </c>
      <c r="J1475" s="460">
        <f t="shared" si="42"/>
        <v>1.7730531851437057</v>
      </c>
      <c r="K1475" s="460">
        <f t="shared" si="42"/>
        <v>1.8643028853419632</v>
      </c>
      <c r="L1475" s="10"/>
      <c r="M1475" s="10"/>
      <c r="N1475" s="10"/>
    </row>
    <row r="1476" spans="1:15" ht="24.95" customHeight="1" x14ac:dyDescent="0.2">
      <c r="A1476" s="307"/>
      <c r="B1476" s="337"/>
      <c r="C1476" s="337"/>
      <c r="D1476" s="337"/>
      <c r="E1476" s="337"/>
      <c r="F1476" s="337"/>
      <c r="G1476" s="337"/>
      <c r="H1476" s="337"/>
      <c r="I1476" s="337"/>
      <c r="J1476" s="337"/>
      <c r="K1476" s="338"/>
      <c r="L1476" s="10"/>
      <c r="M1476" s="11"/>
      <c r="N1476" s="316"/>
    </row>
    <row r="1477" spans="1:15" ht="24.95" customHeight="1" x14ac:dyDescent="0.2">
      <c r="M1477" s="11"/>
      <c r="N1477" s="316"/>
    </row>
    <row r="1478" spans="1:15" ht="24.95" customHeight="1" x14ac:dyDescent="0.2">
      <c r="M1478" s="11"/>
    </row>
    <row r="1479" spans="1:15" ht="24.95" customHeight="1" x14ac:dyDescent="0.2">
      <c r="M1479" s="11"/>
    </row>
    <row r="1480" spans="1:15" ht="24.95" customHeight="1" x14ac:dyDescent="0.2">
      <c r="M1480" s="316"/>
    </row>
    <row r="1481" spans="1:15" ht="24.95" customHeight="1" x14ac:dyDescent="0.2">
      <c r="M1481" s="316"/>
    </row>
    <row r="1482" spans="1:15" ht="24.95" customHeight="1" x14ac:dyDescent="0.2">
      <c r="M1482" s="316"/>
    </row>
    <row r="1483" spans="1:15" ht="24.95" customHeight="1" x14ac:dyDescent="0.2">
      <c r="M1483" s="316"/>
    </row>
    <row r="1484" spans="1:15" ht="24.95" customHeight="1" x14ac:dyDescent="0.2">
      <c r="M1484" s="316"/>
    </row>
    <row r="1485" spans="1:15" ht="24.95" customHeight="1" x14ac:dyDescent="0.2">
      <c r="M1485" s="316"/>
    </row>
    <row r="1486" spans="1:15" ht="24.95" customHeight="1" x14ac:dyDescent="0.2">
      <c r="M1486" s="316"/>
    </row>
    <row r="1487" spans="1:15" ht="24.95" customHeight="1" x14ac:dyDescent="0.2">
      <c r="M1487" s="316"/>
    </row>
    <row r="1488" spans="1:15" ht="24.95" customHeight="1" x14ac:dyDescent="0.2">
      <c r="M1488" s="316"/>
    </row>
    <row r="1489" spans="1:14" ht="24.95" customHeight="1" x14ac:dyDescent="0.2">
      <c r="M1489" s="316"/>
    </row>
    <row r="1490" spans="1:14" ht="24.95" customHeight="1" x14ac:dyDescent="0.2">
      <c r="M1490" s="316"/>
    </row>
    <row r="1491" spans="1:14" ht="24.95" customHeight="1" x14ac:dyDescent="0.2">
      <c r="M1491" s="316"/>
    </row>
    <row r="1492" spans="1:14" ht="24.95" customHeight="1" x14ac:dyDescent="0.2">
      <c r="M1492" s="316"/>
    </row>
    <row r="1493" spans="1:14" ht="24.95" customHeight="1" x14ac:dyDescent="0.2">
      <c r="M1493" s="316"/>
    </row>
    <row r="1494" spans="1:14" ht="24.95" customHeight="1" x14ac:dyDescent="0.2">
      <c r="M1494" s="316"/>
    </row>
    <row r="1495" spans="1:14" ht="24.95" customHeight="1" x14ac:dyDescent="0.2">
      <c r="M1495" s="316"/>
    </row>
    <row r="1496" spans="1:14" ht="24.95" customHeight="1" x14ac:dyDescent="0.2">
      <c r="M1496" s="316"/>
    </row>
    <row r="1497" spans="1:14" ht="24.95" customHeight="1" x14ac:dyDescent="0.2">
      <c r="M1497" s="316"/>
      <c r="N1497" s="4"/>
    </row>
    <row r="1498" spans="1:14" ht="35.1" customHeight="1" x14ac:dyDescent="0.2">
      <c r="A1498" s="789" t="s">
        <v>463</v>
      </c>
      <c r="B1498" s="793"/>
      <c r="C1498" s="793"/>
      <c r="D1498" s="793"/>
      <c r="E1498" s="793"/>
      <c r="F1498" s="793"/>
      <c r="G1498" s="793"/>
      <c r="H1498" s="793"/>
      <c r="I1498" s="793"/>
      <c r="J1498" s="793"/>
      <c r="K1498" s="793"/>
      <c r="L1498" s="793"/>
      <c r="M1498" s="793"/>
      <c r="N1498" s="793"/>
    </row>
    <row r="1499" spans="1:14" ht="24.95" customHeight="1" x14ac:dyDescent="0.2"/>
    <row r="1500" spans="1:14" ht="24.95" customHeight="1" x14ac:dyDescent="0.2">
      <c r="A1500" s="416" t="s">
        <v>29</v>
      </c>
      <c r="B1500" s="416"/>
      <c r="C1500" s="464">
        <f>'M.V. TIPO ALOJ.'!C367</f>
        <v>262787</v>
      </c>
      <c r="D1500" s="298"/>
    </row>
    <row r="1501" spans="1:14" ht="24.95" customHeight="1" x14ac:dyDescent="0.2">
      <c r="A1501" s="418" t="s">
        <v>30</v>
      </c>
      <c r="B1501" s="418"/>
      <c r="C1501" s="456">
        <f>'M.V. TIPO ALOJ.'!C368</f>
        <v>243082</v>
      </c>
      <c r="D1501" s="298"/>
    </row>
    <row r="1502" spans="1:14" ht="24.95" customHeight="1" x14ac:dyDescent="0.25">
      <c r="A1502" s="438" t="s">
        <v>0</v>
      </c>
      <c r="B1502" s="450"/>
      <c r="C1502" s="439">
        <f>SUM(C1500:C1501)</f>
        <v>505869</v>
      </c>
      <c r="D1502" s="299"/>
    </row>
    <row r="1503" spans="1:14" ht="24.95" customHeight="1" x14ac:dyDescent="0.2">
      <c r="A1503" s="418" t="s">
        <v>33</v>
      </c>
      <c r="B1503" s="418"/>
      <c r="C1503" s="464">
        <f>'M.V. TIPO ALOJ.'!C370</f>
        <v>477258</v>
      </c>
      <c r="D1503" s="298"/>
    </row>
    <row r="1504" spans="1:14" ht="24.95" customHeight="1" x14ac:dyDescent="0.2">
      <c r="A1504" s="418" t="s">
        <v>34</v>
      </c>
      <c r="B1504" s="418"/>
      <c r="C1504" s="456">
        <f>'M.V. TIPO ALOJ.'!C371</f>
        <v>276772</v>
      </c>
      <c r="D1504" s="298"/>
    </row>
    <row r="1505" spans="1:15" ht="24.95" customHeight="1" x14ac:dyDescent="0.25">
      <c r="A1505" s="438" t="s">
        <v>1</v>
      </c>
      <c r="B1505" s="450"/>
      <c r="C1505" s="439">
        <f>SUM(C1503:C1504)</f>
        <v>754030</v>
      </c>
      <c r="D1505" s="299"/>
    </row>
    <row r="1506" spans="1:15" ht="24.95" customHeight="1" x14ac:dyDescent="0.25">
      <c r="A1506" s="438" t="s">
        <v>2</v>
      </c>
      <c r="B1506" s="450"/>
      <c r="C1506" s="458">
        <f>'M.V. TIPO ALOJ.'!C372</f>
        <v>0.19959158831300181</v>
      </c>
      <c r="D1506" s="332"/>
    </row>
    <row r="1507" spans="1:15" ht="24.95" customHeight="1" x14ac:dyDescent="0.25">
      <c r="A1507" s="438" t="s">
        <v>3</v>
      </c>
      <c r="B1507" s="450"/>
      <c r="C1507" s="460">
        <f>C1505/C1502</f>
        <v>1.490563762555128</v>
      </c>
      <c r="D1507" s="333"/>
    </row>
    <row r="1508" spans="1:15" ht="24.95" customHeight="1" x14ac:dyDescent="0.2">
      <c r="A1508" s="416" t="s">
        <v>117</v>
      </c>
      <c r="B1508" s="416"/>
      <c r="C1508" s="462">
        <f>C1503/C1500</f>
        <v>1.8161400678115736</v>
      </c>
      <c r="D1508" s="334"/>
    </row>
    <row r="1509" spans="1:15" ht="24.95" customHeight="1" x14ac:dyDescent="0.2">
      <c r="A1509" s="426" t="s">
        <v>118</v>
      </c>
      <c r="B1509" s="426"/>
      <c r="C1509" s="463">
        <f>C1504/C1501</f>
        <v>1.1385952065558125</v>
      </c>
      <c r="D1509" s="334"/>
    </row>
    <row r="1510" spans="1:15" ht="24.95" customHeight="1" x14ac:dyDescent="0.2">
      <c r="A1510" s="302"/>
      <c r="B1510" s="302"/>
      <c r="C1510" s="334"/>
      <c r="D1510" s="334"/>
    </row>
    <row r="1511" spans="1:15" ht="24.95" customHeight="1" x14ac:dyDescent="0.2"/>
    <row r="1512" spans="1:15" ht="24.95" customHeight="1" x14ac:dyDescent="0.2">
      <c r="B1512" s="730" t="s">
        <v>61</v>
      </c>
      <c r="C1512" s="730"/>
      <c r="D1512" s="730"/>
      <c r="E1512" s="730"/>
      <c r="F1512" s="730"/>
      <c r="G1512" s="730"/>
      <c r="H1512" s="730"/>
      <c r="I1512" s="730"/>
      <c r="J1512" s="730"/>
      <c r="K1512" s="730"/>
      <c r="L1512" s="730"/>
      <c r="M1512" s="730"/>
      <c r="N1512" s="730"/>
    </row>
    <row r="1513" spans="1:15" s="275" customFormat="1" ht="24.95" customHeight="1" x14ac:dyDescent="0.2">
      <c r="B1513" s="437" t="s">
        <v>41</v>
      </c>
      <c r="C1513" s="437" t="s">
        <v>42</v>
      </c>
      <c r="D1513" s="437" t="s">
        <v>43</v>
      </c>
      <c r="E1513" s="437" t="s">
        <v>44</v>
      </c>
      <c r="F1513" s="437" t="s">
        <v>45</v>
      </c>
      <c r="G1513" s="437" t="s">
        <v>46</v>
      </c>
      <c r="H1513" s="437" t="s">
        <v>47</v>
      </c>
      <c r="I1513" s="437" t="s">
        <v>57</v>
      </c>
      <c r="J1513" s="437" t="s">
        <v>49</v>
      </c>
      <c r="K1513" s="437" t="s">
        <v>50</v>
      </c>
      <c r="L1513" s="437" t="s">
        <v>51</v>
      </c>
      <c r="M1513" s="437" t="s">
        <v>52</v>
      </c>
      <c r="N1513" s="437" t="s">
        <v>13</v>
      </c>
    </row>
    <row r="1514" spans="1:15" s="275" customFormat="1" ht="24.95" customHeight="1" x14ac:dyDescent="0.2">
      <c r="A1514" s="461" t="s">
        <v>29</v>
      </c>
      <c r="B1514" s="453">
        <f>'M.V. TIPO ALOJ.'!C400</f>
        <v>6841</v>
      </c>
      <c r="C1514" s="453">
        <f>'M.V. TIPO ALOJ.'!D400</f>
        <v>9424</v>
      </c>
      <c r="D1514" s="453">
        <f>'M.V. TIPO ALOJ.'!E400</f>
        <v>15215</v>
      </c>
      <c r="E1514" s="453">
        <f>'M.V. TIPO ALOJ.'!F400</f>
        <v>29795</v>
      </c>
      <c r="F1514" s="453">
        <f>'M.V. TIPO ALOJ.'!G400</f>
        <v>31380</v>
      </c>
      <c r="G1514" s="453">
        <f>'M.V. TIPO ALOJ.'!H400</f>
        <v>32273</v>
      </c>
      <c r="H1514" s="453">
        <f>'M.V. TIPO ALOJ.'!I400</f>
        <v>26443</v>
      </c>
      <c r="I1514" s="453">
        <f>'M.V. TIPO ALOJ.'!J400</f>
        <v>30565</v>
      </c>
      <c r="J1514" s="453">
        <f>'M.V. TIPO ALOJ.'!K400</f>
        <v>22867</v>
      </c>
      <c r="K1514" s="453">
        <f>'M.V. TIPO ALOJ.'!L400</f>
        <v>25890</v>
      </c>
      <c r="L1514" s="453">
        <f>'M.V. TIPO ALOJ.'!M400</f>
        <v>18658</v>
      </c>
      <c r="M1514" s="453">
        <f>'M.V. TIPO ALOJ.'!N400</f>
        <v>13436</v>
      </c>
      <c r="N1514" s="454">
        <f>SUM(B1514:M1514)</f>
        <v>262787</v>
      </c>
    </row>
    <row r="1515" spans="1:15" s="275" customFormat="1" ht="24.95" customHeight="1" x14ac:dyDescent="0.2">
      <c r="A1515" s="455" t="s">
        <v>30</v>
      </c>
      <c r="B1515" s="456">
        <f>'M.V. TIPO ALOJ.'!C401</f>
        <v>1817</v>
      </c>
      <c r="C1515" s="456">
        <f>'M.V. TIPO ALOJ.'!D401</f>
        <v>2369</v>
      </c>
      <c r="D1515" s="456">
        <f>'M.V. TIPO ALOJ.'!E401</f>
        <v>4382</v>
      </c>
      <c r="E1515" s="456">
        <f>'M.V. TIPO ALOJ.'!F401</f>
        <v>25797</v>
      </c>
      <c r="F1515" s="456">
        <f>'M.V. TIPO ALOJ.'!G401</f>
        <v>46416</v>
      </c>
      <c r="G1515" s="456">
        <f>'M.V. TIPO ALOJ.'!H401</f>
        <v>33582</v>
      </c>
      <c r="H1515" s="456">
        <f>'M.V. TIPO ALOJ.'!I401</f>
        <v>19844</v>
      </c>
      <c r="I1515" s="456">
        <f>'M.V. TIPO ALOJ.'!J401</f>
        <v>23187</v>
      </c>
      <c r="J1515" s="456">
        <f>'M.V. TIPO ALOJ.'!K401</f>
        <v>40328</v>
      </c>
      <c r="K1515" s="456">
        <f>'M.V. TIPO ALOJ.'!L401</f>
        <v>29796</v>
      </c>
      <c r="L1515" s="456">
        <f>'M.V. TIPO ALOJ.'!M401</f>
        <v>10278</v>
      </c>
      <c r="M1515" s="456">
        <f>'M.V. TIPO ALOJ.'!N401</f>
        <v>5286</v>
      </c>
      <c r="N1515" s="457">
        <f>SUM(B1515:M1515)</f>
        <v>243082</v>
      </c>
      <c r="O1515" s="451"/>
    </row>
    <row r="1516" spans="1:15" s="275" customFormat="1" ht="24.95" customHeight="1" x14ac:dyDescent="0.2">
      <c r="A1516" s="459" t="s">
        <v>0</v>
      </c>
      <c r="B1516" s="439">
        <f t="shared" ref="B1516:N1516" si="43">SUM(B1514:B1515)</f>
        <v>8658</v>
      </c>
      <c r="C1516" s="439">
        <f t="shared" si="43"/>
        <v>11793</v>
      </c>
      <c r="D1516" s="439">
        <f t="shared" si="43"/>
        <v>19597</v>
      </c>
      <c r="E1516" s="439">
        <f t="shared" si="43"/>
        <v>55592</v>
      </c>
      <c r="F1516" s="439">
        <f t="shared" si="43"/>
        <v>77796</v>
      </c>
      <c r="G1516" s="439">
        <f t="shared" si="43"/>
        <v>65855</v>
      </c>
      <c r="H1516" s="439">
        <f t="shared" si="43"/>
        <v>46287</v>
      </c>
      <c r="I1516" s="439">
        <f t="shared" si="43"/>
        <v>53752</v>
      </c>
      <c r="J1516" s="439">
        <f t="shared" si="43"/>
        <v>63195</v>
      </c>
      <c r="K1516" s="439">
        <f t="shared" si="43"/>
        <v>55686</v>
      </c>
      <c r="L1516" s="439">
        <f t="shared" si="43"/>
        <v>28936</v>
      </c>
      <c r="M1516" s="439">
        <f t="shared" si="43"/>
        <v>18722</v>
      </c>
      <c r="N1516" s="439">
        <f t="shared" si="43"/>
        <v>505869</v>
      </c>
      <c r="O1516" s="451"/>
    </row>
    <row r="1517" spans="1:15" s="275" customFormat="1" ht="24.95" customHeight="1" x14ac:dyDescent="0.2">
      <c r="A1517" s="452" t="s">
        <v>35</v>
      </c>
      <c r="B1517" s="453">
        <f>'M.V. TIPO ALOJ.'!C403</f>
        <v>11415</v>
      </c>
      <c r="C1517" s="453">
        <f>'M.V. TIPO ALOJ.'!D403</f>
        <v>14255</v>
      </c>
      <c r="D1517" s="453">
        <f>'M.V. TIPO ALOJ.'!E403</f>
        <v>25447</v>
      </c>
      <c r="E1517" s="453">
        <f>'M.V. TIPO ALOJ.'!F403</f>
        <v>52407</v>
      </c>
      <c r="F1517" s="453">
        <f>'M.V. TIPO ALOJ.'!G403</f>
        <v>57101</v>
      </c>
      <c r="G1517" s="453">
        <f>'M.V. TIPO ALOJ.'!H403</f>
        <v>55331</v>
      </c>
      <c r="H1517" s="453">
        <f>'M.V. TIPO ALOJ.'!I403</f>
        <v>62884</v>
      </c>
      <c r="I1517" s="453">
        <f>'M.V. TIPO ALOJ.'!J403</f>
        <v>74201</v>
      </c>
      <c r="J1517" s="453">
        <f>'M.V. TIPO ALOJ.'!K403</f>
        <v>28626</v>
      </c>
      <c r="K1517" s="453">
        <f>'M.V. TIPO ALOJ.'!L403</f>
        <v>38607</v>
      </c>
      <c r="L1517" s="453">
        <f>'M.V. TIPO ALOJ.'!M403</f>
        <v>30757</v>
      </c>
      <c r="M1517" s="453">
        <f>'M.V. TIPO ALOJ.'!N403</f>
        <v>26227</v>
      </c>
      <c r="N1517" s="454">
        <f>SUM(B1517:M1517)</f>
        <v>477258</v>
      </c>
    </row>
    <row r="1518" spans="1:15" s="275" customFormat="1" ht="24.95" customHeight="1" x14ac:dyDescent="0.2">
      <c r="A1518" s="455" t="s">
        <v>65</v>
      </c>
      <c r="B1518" s="456">
        <f>'M.V. TIPO ALOJ.'!C404</f>
        <v>2598</v>
      </c>
      <c r="C1518" s="456">
        <f>'M.V. TIPO ALOJ.'!D404</f>
        <v>2620</v>
      </c>
      <c r="D1518" s="456">
        <f>'M.V. TIPO ALOJ.'!E404</f>
        <v>6485</v>
      </c>
      <c r="E1518" s="456">
        <f>'M.V. TIPO ALOJ.'!F404</f>
        <v>28114</v>
      </c>
      <c r="F1518" s="456">
        <f>'M.V. TIPO ALOJ.'!G404</f>
        <v>51446</v>
      </c>
      <c r="G1518" s="456">
        <f>'M.V. TIPO ALOJ.'!H404</f>
        <v>35841</v>
      </c>
      <c r="H1518" s="456">
        <f>'M.V. TIPO ALOJ.'!I404</f>
        <v>21195</v>
      </c>
      <c r="I1518" s="456">
        <f>'M.V. TIPO ALOJ.'!J404</f>
        <v>26942</v>
      </c>
      <c r="J1518" s="456">
        <f>'M.V. TIPO ALOJ.'!K404</f>
        <v>49431</v>
      </c>
      <c r="K1518" s="456">
        <f>'M.V. TIPO ALOJ.'!L404</f>
        <v>34169</v>
      </c>
      <c r="L1518" s="456">
        <f>'M.V. TIPO ALOJ.'!M404</f>
        <v>11418</v>
      </c>
      <c r="M1518" s="456">
        <f>'M.V. TIPO ALOJ.'!N404</f>
        <v>6513</v>
      </c>
      <c r="N1518" s="457">
        <f>SUM(B1518:M1518)</f>
        <v>276772</v>
      </c>
    </row>
    <row r="1519" spans="1:15" s="275" customFormat="1" ht="24.95" customHeight="1" x14ac:dyDescent="0.2">
      <c r="A1519" s="459" t="s">
        <v>66</v>
      </c>
      <c r="B1519" s="439">
        <f t="shared" ref="B1519:M1519" si="44">B1517+B1518</f>
        <v>14013</v>
      </c>
      <c r="C1519" s="439">
        <f t="shared" si="44"/>
        <v>16875</v>
      </c>
      <c r="D1519" s="439">
        <f t="shared" si="44"/>
        <v>31932</v>
      </c>
      <c r="E1519" s="439">
        <f t="shared" si="44"/>
        <v>80521</v>
      </c>
      <c r="F1519" s="439">
        <f t="shared" si="44"/>
        <v>108547</v>
      </c>
      <c r="G1519" s="439">
        <f t="shared" si="44"/>
        <v>91172</v>
      </c>
      <c r="H1519" s="439">
        <f t="shared" si="44"/>
        <v>84079</v>
      </c>
      <c r="I1519" s="439">
        <f t="shared" si="44"/>
        <v>101143</v>
      </c>
      <c r="J1519" s="439">
        <f t="shared" si="44"/>
        <v>78057</v>
      </c>
      <c r="K1519" s="439">
        <f t="shared" si="44"/>
        <v>72776</v>
      </c>
      <c r="L1519" s="439">
        <f t="shared" si="44"/>
        <v>42175</v>
      </c>
      <c r="M1519" s="439">
        <f t="shared" si="44"/>
        <v>32740</v>
      </c>
      <c r="N1519" s="439">
        <f>SUM(B1519:M1519)</f>
        <v>754030</v>
      </c>
      <c r="O1519" s="451"/>
    </row>
    <row r="1520" spans="1:15" s="275" customFormat="1" ht="24.95" customHeight="1" x14ac:dyDescent="0.2">
      <c r="A1520" s="438" t="s">
        <v>116</v>
      </c>
      <c r="B1520" s="458">
        <f>'M.V. TIPO ALOJ.'!C405</f>
        <v>5.5388526399999999E-2</v>
      </c>
      <c r="C1520" s="458">
        <f>'M.V. TIPO ALOJ.'!D405</f>
        <v>7.4573804100000002E-2</v>
      </c>
      <c r="D1520" s="458">
        <f>'M.V. TIPO ALOJ.'!E405</f>
        <v>0.1187203711</v>
      </c>
      <c r="E1520" s="458">
        <f>'M.V. TIPO ALOJ.'!F405</f>
        <v>0.25406370360000002</v>
      </c>
      <c r="F1520" s="458">
        <f>'M.V. TIPO ALOJ.'!G405</f>
        <v>0.31437738119999997</v>
      </c>
      <c r="G1520" s="458">
        <f>'M.V. TIPO ALOJ.'!H405</f>
        <v>0.26427481219999999</v>
      </c>
      <c r="H1520" s="458">
        <f>'M.V. TIPO ALOJ.'!I405</f>
        <v>0.22520847499999999</v>
      </c>
      <c r="I1520" s="458">
        <f>'M.V. TIPO ALOJ.'!J405</f>
        <v>0.26484354090000001</v>
      </c>
      <c r="J1520" s="458">
        <f>'M.V. TIPO ALOJ.'!K405</f>
        <v>0.21994028090000001</v>
      </c>
      <c r="K1520" s="458">
        <f>'M.V. TIPO ALOJ.'!L405</f>
        <v>0.20132941639999999</v>
      </c>
      <c r="L1520" s="458">
        <f>'M.V. TIPO ALOJ.'!M405</f>
        <v>0.1332982479</v>
      </c>
      <c r="M1520" s="458">
        <f>'M.V. TIPO ALOJ.'!N405</f>
        <v>0.13517111200000001</v>
      </c>
      <c r="N1520" s="458">
        <f>C1506</f>
        <v>0.19959158831300181</v>
      </c>
    </row>
    <row r="1521" spans="1:14" s="275" customFormat="1" ht="24.95" customHeight="1" x14ac:dyDescent="0.2">
      <c r="A1521" s="459" t="s">
        <v>3</v>
      </c>
      <c r="B1521" s="460">
        <f>B1519/B1516</f>
        <v>1.6185031185031185</v>
      </c>
      <c r="C1521" s="460">
        <f t="shared" ref="C1521:N1521" si="45">C1519/C1516</f>
        <v>1.4309336046807428</v>
      </c>
      <c r="D1521" s="460">
        <f t="shared" si="45"/>
        <v>1.6294330764912996</v>
      </c>
      <c r="E1521" s="460">
        <f t="shared" si="45"/>
        <v>1.4484278313426393</v>
      </c>
      <c r="F1521" s="460">
        <v>0</v>
      </c>
      <c r="G1521" s="460">
        <f t="shared" si="45"/>
        <v>1.3844355022397692</v>
      </c>
      <c r="H1521" s="460">
        <f t="shared" si="45"/>
        <v>1.8164711474063993</v>
      </c>
      <c r="I1521" s="460">
        <f t="shared" si="45"/>
        <v>1.8816602172942403</v>
      </c>
      <c r="J1521" s="460">
        <f t="shared" si="45"/>
        <v>1.235176833610254</v>
      </c>
      <c r="K1521" s="460">
        <f t="shared" si="45"/>
        <v>1.306899400208311</v>
      </c>
      <c r="L1521" s="460">
        <f t="shared" si="45"/>
        <v>1.4575269560409179</v>
      </c>
      <c r="M1521" s="460">
        <f t="shared" si="45"/>
        <v>1.748744792223053</v>
      </c>
      <c r="N1521" s="460">
        <f t="shared" si="45"/>
        <v>1.490563762555128</v>
      </c>
    </row>
    <row r="1522" spans="1:14" ht="24.95" customHeight="1" x14ac:dyDescent="0.2">
      <c r="A1522" s="307"/>
      <c r="B1522" s="337"/>
      <c r="C1522" s="337"/>
      <c r="D1522" s="337"/>
      <c r="E1522" s="337"/>
      <c r="F1522" s="337"/>
      <c r="G1522" s="337"/>
      <c r="H1522" s="337"/>
      <c r="I1522" s="337"/>
      <c r="J1522" s="337"/>
      <c r="K1522" s="337"/>
      <c r="L1522" s="337"/>
      <c r="M1522" s="337"/>
      <c r="N1522" s="4"/>
    </row>
    <row r="1523" spans="1:14" ht="24.95" customHeight="1" x14ac:dyDescent="0.2"/>
    <row r="1524" spans="1:14" ht="24.95" customHeight="1" x14ac:dyDescent="0.2"/>
    <row r="1525" spans="1:14" ht="24.95" customHeight="1" x14ac:dyDescent="0.2"/>
    <row r="1526" spans="1:14" ht="24.95" customHeight="1" x14ac:dyDescent="0.2"/>
    <row r="1527" spans="1:14" ht="24.95" customHeight="1" x14ac:dyDescent="0.2"/>
    <row r="1528" spans="1:14" ht="24.95" customHeight="1" x14ac:dyDescent="0.2"/>
    <row r="1529" spans="1:14" ht="24.95" customHeight="1" x14ac:dyDescent="0.2"/>
    <row r="1530" spans="1:14" ht="24.95" customHeight="1" x14ac:dyDescent="0.2"/>
    <row r="1531" spans="1:14" ht="24.95" customHeight="1" x14ac:dyDescent="0.2"/>
    <row r="1532" spans="1:14" ht="24.95" customHeight="1" x14ac:dyDescent="0.2"/>
    <row r="1533" spans="1:14" ht="24.95" customHeight="1" x14ac:dyDescent="0.2"/>
    <row r="1534" spans="1:14" ht="24.95" customHeight="1" x14ac:dyDescent="0.2"/>
    <row r="1535" spans="1:14" ht="24.95" customHeight="1" x14ac:dyDescent="0.2"/>
    <row r="1536" spans="1:14" ht="24.95" customHeight="1" x14ac:dyDescent="0.25">
      <c r="A1536" s="322"/>
      <c r="B1536" s="730" t="s">
        <v>63</v>
      </c>
      <c r="C1536" s="730"/>
      <c r="D1536" s="730"/>
      <c r="E1536" s="730"/>
      <c r="F1536" s="730"/>
      <c r="G1536" s="730"/>
      <c r="H1536" s="730"/>
      <c r="I1536" s="730"/>
      <c r="J1536" s="730"/>
      <c r="K1536" s="730"/>
      <c r="L1536" s="10"/>
      <c r="M1536" s="10"/>
      <c r="N1536" s="10"/>
    </row>
    <row r="1537" spans="1:15" s="275" customFormat="1" ht="24.95" customHeight="1" x14ac:dyDescent="0.2">
      <c r="B1537" s="437" t="s">
        <v>5</v>
      </c>
      <c r="C1537" s="437" t="s">
        <v>6</v>
      </c>
      <c r="D1537" s="437" t="s">
        <v>64</v>
      </c>
      <c r="E1537" s="437" t="s">
        <v>7</v>
      </c>
      <c r="F1537" s="437" t="s">
        <v>8</v>
      </c>
      <c r="G1537" s="437" t="s">
        <v>9</v>
      </c>
      <c r="H1537" s="437" t="s">
        <v>10</v>
      </c>
      <c r="I1537" s="437" t="s">
        <v>11</v>
      </c>
      <c r="J1537" s="437" t="s">
        <v>12</v>
      </c>
      <c r="K1537" s="437" t="s">
        <v>13</v>
      </c>
      <c r="L1537" s="10"/>
      <c r="M1537" s="10"/>
      <c r="N1537" s="10"/>
    </row>
    <row r="1538" spans="1:15" s="275" customFormat="1" ht="24.95" customHeight="1" x14ac:dyDescent="0.2">
      <c r="A1538" s="461" t="s">
        <v>29</v>
      </c>
      <c r="B1538" s="453">
        <f>'M.V. TIPO ALOJ.'!C438</f>
        <v>12647</v>
      </c>
      <c r="C1538" s="453">
        <f>'M.V. TIPO ALOJ.'!D438</f>
        <v>55074</v>
      </c>
      <c r="D1538" s="453">
        <f>'M.V. TIPO ALOJ.'!E438</f>
        <v>92044</v>
      </c>
      <c r="E1538" s="453">
        <f>'M.V. TIPO ALOJ.'!F438</f>
        <v>23174</v>
      </c>
      <c r="F1538" s="453">
        <f>'M.V. TIPO ALOJ.'!G438</f>
        <v>10433</v>
      </c>
      <c r="G1538" s="453">
        <f>'M.V. TIPO ALOJ.'!H438</f>
        <v>32352</v>
      </c>
      <c r="H1538" s="453">
        <f>'M.V. TIPO ALOJ.'!I438</f>
        <v>10800</v>
      </c>
      <c r="I1538" s="453">
        <f>'M.V. TIPO ALOJ.'!J438</f>
        <v>24221</v>
      </c>
      <c r="J1538" s="453">
        <f>'M.V. TIPO ALOJ.'!K438</f>
        <v>2042</v>
      </c>
      <c r="K1538" s="454">
        <f>SUM(B1538:J1538)</f>
        <v>262787</v>
      </c>
      <c r="L1538" s="10"/>
      <c r="M1538" s="10"/>
      <c r="N1538" s="10"/>
    </row>
    <row r="1539" spans="1:15" s="275" customFormat="1" ht="24.95" customHeight="1" x14ac:dyDescent="0.2">
      <c r="A1539" s="455" t="s">
        <v>30</v>
      </c>
      <c r="B1539" s="456">
        <f>'M.V. TIPO ALOJ.'!C439</f>
        <v>5530</v>
      </c>
      <c r="C1539" s="456">
        <f>'M.V. TIPO ALOJ.'!D439</f>
        <v>65969</v>
      </c>
      <c r="D1539" s="456">
        <f>'M.V. TIPO ALOJ.'!E439</f>
        <v>121201</v>
      </c>
      <c r="E1539" s="456">
        <f>'M.V. TIPO ALOJ.'!F439</f>
        <v>37811</v>
      </c>
      <c r="F1539" s="456">
        <f>'M.V. TIPO ALOJ.'!G439</f>
        <v>3470</v>
      </c>
      <c r="G1539" s="456">
        <f>'M.V. TIPO ALOJ.'!H439</f>
        <v>1307</v>
      </c>
      <c r="H1539" s="456">
        <f>'M.V. TIPO ALOJ.'!I439</f>
        <v>454</v>
      </c>
      <c r="I1539" s="456">
        <f>'M.V. TIPO ALOJ.'!J439</f>
        <v>3872</v>
      </c>
      <c r="J1539" s="456">
        <f>'M.V. TIPO ALOJ.'!K439</f>
        <v>3468</v>
      </c>
      <c r="K1539" s="457">
        <f>SUM(B1539:J1539)</f>
        <v>243082</v>
      </c>
      <c r="L1539" s="10"/>
      <c r="M1539" s="10"/>
      <c r="N1539" s="10"/>
      <c r="O1539" s="451"/>
    </row>
    <row r="1540" spans="1:15" s="275" customFormat="1" ht="24.95" customHeight="1" x14ac:dyDescent="0.2">
      <c r="A1540" s="459" t="s">
        <v>67</v>
      </c>
      <c r="B1540" s="439">
        <f t="shared" ref="B1540:K1540" si="46">SUM(B1538:B1539)</f>
        <v>18177</v>
      </c>
      <c r="C1540" s="439">
        <f t="shared" si="46"/>
        <v>121043</v>
      </c>
      <c r="D1540" s="439">
        <f t="shared" si="46"/>
        <v>213245</v>
      </c>
      <c r="E1540" s="439">
        <f t="shared" si="46"/>
        <v>60985</v>
      </c>
      <c r="F1540" s="439">
        <f t="shared" si="46"/>
        <v>13903</v>
      </c>
      <c r="G1540" s="439">
        <f t="shared" si="46"/>
        <v>33659</v>
      </c>
      <c r="H1540" s="439">
        <f t="shared" si="46"/>
        <v>11254</v>
      </c>
      <c r="I1540" s="439">
        <f t="shared" si="46"/>
        <v>28093</v>
      </c>
      <c r="J1540" s="439">
        <f t="shared" si="46"/>
        <v>5510</v>
      </c>
      <c r="K1540" s="439">
        <f t="shared" si="46"/>
        <v>505869</v>
      </c>
      <c r="L1540" s="10"/>
      <c r="M1540" s="10"/>
      <c r="N1540" s="10"/>
      <c r="O1540" s="451"/>
    </row>
    <row r="1541" spans="1:15" s="275" customFormat="1" ht="24.95" customHeight="1" x14ac:dyDescent="0.2">
      <c r="A1541" s="452" t="s">
        <v>35</v>
      </c>
      <c r="B1541" s="453">
        <f>'M.V. TIPO ALOJ.'!C441</f>
        <v>28127</v>
      </c>
      <c r="C1541" s="453">
        <f>'M.V. TIPO ALOJ.'!D441</f>
        <v>114468</v>
      </c>
      <c r="D1541" s="453">
        <f>'M.V. TIPO ALOJ.'!E441</f>
        <v>147359</v>
      </c>
      <c r="E1541" s="453">
        <f>'M.V. TIPO ALOJ.'!F441</f>
        <v>31134</v>
      </c>
      <c r="F1541" s="453">
        <f>'M.V. TIPO ALOJ.'!G441</f>
        <v>15101</v>
      </c>
      <c r="G1541" s="453">
        <f>'M.V. TIPO ALOJ.'!H441</f>
        <v>65254</v>
      </c>
      <c r="H1541" s="453">
        <f>'M.V. TIPO ALOJ.'!I441</f>
        <v>21626</v>
      </c>
      <c r="I1541" s="453">
        <f>'M.V. TIPO ALOJ.'!J441</f>
        <v>52143</v>
      </c>
      <c r="J1541" s="453">
        <f>'M.V. TIPO ALOJ.'!K441</f>
        <v>2046</v>
      </c>
      <c r="K1541" s="454">
        <f>SUM(B1541:J1541)</f>
        <v>477258</v>
      </c>
      <c r="L1541" s="10"/>
      <c r="M1541" s="10"/>
      <c r="N1541" s="10"/>
    </row>
    <row r="1542" spans="1:15" s="275" customFormat="1" ht="24.95" customHeight="1" x14ac:dyDescent="0.2">
      <c r="A1542" s="455" t="s">
        <v>65</v>
      </c>
      <c r="B1542" s="456">
        <f>'M.V. TIPO ALOJ.'!C442</f>
        <v>7846</v>
      </c>
      <c r="C1542" s="456">
        <f>'M.V. TIPO ALOJ.'!D442</f>
        <v>79839</v>
      </c>
      <c r="D1542" s="456">
        <f>'M.V. TIPO ALOJ.'!E442</f>
        <v>130783</v>
      </c>
      <c r="E1542" s="456">
        <f>'M.V. TIPO ALOJ.'!F442</f>
        <v>38621</v>
      </c>
      <c r="F1542" s="456">
        <f>'M.V. TIPO ALOJ.'!G442</f>
        <v>4613</v>
      </c>
      <c r="G1542" s="456">
        <f>'M.V. TIPO ALOJ.'!H442</f>
        <v>2308</v>
      </c>
      <c r="H1542" s="456">
        <f>'M.V. TIPO ALOJ.'!I442</f>
        <v>686</v>
      </c>
      <c r="I1542" s="456">
        <f>'M.V. TIPO ALOJ.'!J442</f>
        <v>8608</v>
      </c>
      <c r="J1542" s="456">
        <f>'M.V. TIPO ALOJ.'!K442</f>
        <v>3468</v>
      </c>
      <c r="K1542" s="457">
        <f>SUM(B1542:J1542)</f>
        <v>276772</v>
      </c>
      <c r="L1542" s="10"/>
      <c r="M1542" s="10"/>
      <c r="N1542" s="10"/>
    </row>
    <row r="1543" spans="1:15" s="275" customFormat="1" ht="24.95" customHeight="1" x14ac:dyDescent="0.2">
      <c r="A1543" s="459" t="s">
        <v>37</v>
      </c>
      <c r="B1543" s="439">
        <f t="shared" ref="B1543:K1543" si="47">SUM(B1541:B1542)</f>
        <v>35973</v>
      </c>
      <c r="C1543" s="439">
        <f t="shared" si="47"/>
        <v>194307</v>
      </c>
      <c r="D1543" s="439">
        <f t="shared" si="47"/>
        <v>278142</v>
      </c>
      <c r="E1543" s="439">
        <f t="shared" si="47"/>
        <v>69755</v>
      </c>
      <c r="F1543" s="439">
        <f t="shared" si="47"/>
        <v>19714</v>
      </c>
      <c r="G1543" s="439">
        <f t="shared" si="47"/>
        <v>67562</v>
      </c>
      <c r="H1543" s="439">
        <f t="shared" si="47"/>
        <v>22312</v>
      </c>
      <c r="I1543" s="439">
        <f t="shared" si="47"/>
        <v>60751</v>
      </c>
      <c r="J1543" s="439">
        <f t="shared" si="47"/>
        <v>5514</v>
      </c>
      <c r="K1543" s="439">
        <f t="shared" si="47"/>
        <v>754030</v>
      </c>
      <c r="L1543" s="10"/>
      <c r="M1543" s="10"/>
      <c r="N1543" s="10"/>
      <c r="O1543" s="451"/>
    </row>
    <row r="1544" spans="1:15" s="275" customFormat="1" ht="24.95" customHeight="1" x14ac:dyDescent="0.2">
      <c r="A1544" s="438" t="s">
        <v>116</v>
      </c>
      <c r="B1544" s="458">
        <f>'M.V. TIPO ALOJ.'!C443</f>
        <v>0.11013260961529923</v>
      </c>
      <c r="C1544" s="458">
        <f>'M.V. TIPO ALOJ.'!D443</f>
        <v>0.22103341845175761</v>
      </c>
      <c r="D1544" s="458">
        <f>'M.V. TIPO ALOJ.'!E443</f>
        <v>0.24785116154138576</v>
      </c>
      <c r="E1544" s="458">
        <f>'M.V. TIPO ALOJ.'!F443</f>
        <v>0.26780254688872701</v>
      </c>
      <c r="F1544" s="458">
        <f>'M.V. TIPO ALOJ.'!G443</f>
        <v>0.11681675404445536</v>
      </c>
      <c r="G1544" s="458">
        <f>'M.V. TIPO ALOJ.'!H443</f>
        <v>0.14104116514506015</v>
      </c>
      <c r="H1544" s="458">
        <f>'M.V. TIPO ALOJ.'!I443</f>
        <v>0.12529808856807134</v>
      </c>
      <c r="I1544" s="458">
        <f>'M.V. TIPO ALOJ.'!J443</f>
        <v>0.18081954778383674</v>
      </c>
      <c r="J1544" s="458">
        <f>'M.V. TIPO ALOJ.'!K443</f>
        <v>0.14517753624666541</v>
      </c>
      <c r="K1544" s="458">
        <f>N1520</f>
        <v>0.19959158831300181</v>
      </c>
      <c r="L1544" s="10"/>
      <c r="M1544" s="10"/>
      <c r="N1544" s="10"/>
    </row>
    <row r="1545" spans="1:15" s="275" customFormat="1" ht="24.95" customHeight="1" x14ac:dyDescent="0.2">
      <c r="A1545" s="459" t="s">
        <v>3</v>
      </c>
      <c r="B1545" s="460">
        <f>B1543/B1540</f>
        <v>1.9790394454530451</v>
      </c>
      <c r="C1545" s="460">
        <f t="shared" ref="C1545:K1545" si="48">C1543/C1540</f>
        <v>1.6052725064646447</v>
      </c>
      <c r="D1545" s="460">
        <f t="shared" si="48"/>
        <v>1.3043306994302328</v>
      </c>
      <c r="E1545" s="460">
        <f t="shared" si="48"/>
        <v>1.1438058538984996</v>
      </c>
      <c r="F1545" s="460">
        <f t="shared" si="48"/>
        <v>1.4179673451772998</v>
      </c>
      <c r="G1545" s="460">
        <f t="shared" si="48"/>
        <v>2.0072491755548292</v>
      </c>
      <c r="H1545" s="460">
        <f t="shared" si="48"/>
        <v>1.9825839701439487</v>
      </c>
      <c r="I1545" s="460">
        <f t="shared" si="48"/>
        <v>2.1624959954437046</v>
      </c>
      <c r="J1545" s="460">
        <f t="shared" si="48"/>
        <v>1.0007259528130672</v>
      </c>
      <c r="K1545" s="460">
        <f t="shared" si="48"/>
        <v>1.490563762555128</v>
      </c>
      <c r="L1545" s="10"/>
      <c r="M1545" s="10"/>
      <c r="N1545" s="10"/>
    </row>
    <row r="1546" spans="1:15" ht="24.95" customHeight="1" x14ac:dyDescent="0.2">
      <c r="A1546" s="307"/>
      <c r="B1546" s="337"/>
      <c r="C1546" s="337"/>
      <c r="D1546" s="337"/>
      <c r="E1546" s="337"/>
      <c r="F1546" s="337"/>
      <c r="G1546" s="337"/>
      <c r="H1546" s="337"/>
      <c r="I1546" s="337"/>
      <c r="J1546" s="337"/>
      <c r="K1546" s="338"/>
      <c r="L1546" s="10"/>
      <c r="M1546" s="11"/>
      <c r="N1546" s="316"/>
    </row>
    <row r="1547" spans="1:15" ht="24.95" customHeight="1" x14ac:dyDescent="0.2">
      <c r="M1547" s="11"/>
    </row>
    <row r="1548" spans="1:15" ht="24.95" customHeight="1" x14ac:dyDescent="0.2">
      <c r="M1548" s="11"/>
    </row>
    <row r="1549" spans="1:15" ht="24.95" customHeight="1" x14ac:dyDescent="0.2">
      <c r="M1549" s="11"/>
    </row>
    <row r="1550" spans="1:15" ht="24.95" customHeight="1" x14ac:dyDescent="0.2">
      <c r="M1550" s="316"/>
    </row>
    <row r="1551" spans="1:15" ht="24.95" customHeight="1" x14ac:dyDescent="0.2">
      <c r="M1551" s="316"/>
    </row>
    <row r="1552" spans="1:15" ht="24.95" customHeight="1" x14ac:dyDescent="0.2"/>
    <row r="1553" spans="1:14" ht="24.95" customHeight="1" x14ac:dyDescent="0.2"/>
    <row r="1554" spans="1:14" ht="24.95" customHeight="1" x14ac:dyDescent="0.2"/>
    <row r="1555" spans="1:14" ht="24.95" customHeight="1" x14ac:dyDescent="0.2"/>
    <row r="1556" spans="1:14" ht="24.95" customHeight="1" x14ac:dyDescent="0.2"/>
    <row r="1557" spans="1:14" ht="24.95" customHeight="1" x14ac:dyDescent="0.2"/>
    <row r="1558" spans="1:14" ht="24.95" customHeight="1" x14ac:dyDescent="0.2"/>
    <row r="1559" spans="1:14" ht="24.95" customHeight="1" x14ac:dyDescent="0.2"/>
    <row r="1560" spans="1:14" ht="24.95" customHeight="1" x14ac:dyDescent="0.2"/>
    <row r="1561" spans="1:14" ht="24.95" customHeight="1" x14ac:dyDescent="0.2"/>
    <row r="1562" spans="1:14" ht="24.95" customHeight="1" x14ac:dyDescent="0.2"/>
    <row r="1563" spans="1:14" ht="24.95" customHeight="1" x14ac:dyDescent="0.2"/>
    <row r="1564" spans="1:14" ht="24.95" customHeight="1" x14ac:dyDescent="0.2"/>
    <row r="1565" spans="1:14" ht="24.95" customHeight="1" x14ac:dyDescent="0.2"/>
    <row r="1566" spans="1:14" ht="24.95" customHeight="1" x14ac:dyDescent="0.2"/>
    <row r="1567" spans="1:14" ht="24.95" customHeight="1" x14ac:dyDescent="0.2">
      <c r="N1567" s="4"/>
    </row>
    <row r="1568" spans="1:14" ht="35.1" customHeight="1" x14ac:dyDescent="0.2">
      <c r="A1568" s="789" t="s">
        <v>464</v>
      </c>
      <c r="B1568" s="793"/>
      <c r="C1568" s="793"/>
      <c r="D1568" s="793"/>
      <c r="E1568" s="793"/>
      <c r="F1568" s="793"/>
      <c r="G1568" s="793"/>
      <c r="H1568" s="793"/>
      <c r="I1568" s="793"/>
      <c r="J1568" s="793"/>
      <c r="K1568" s="793"/>
      <c r="L1568" s="793"/>
      <c r="M1568" s="793"/>
      <c r="N1568" s="793"/>
    </row>
    <row r="1569" spans="1:14" ht="24.95" customHeight="1" x14ac:dyDescent="0.2"/>
    <row r="1570" spans="1:14" ht="24.95" customHeight="1" x14ac:dyDescent="0.2">
      <c r="A1570" s="416" t="s">
        <v>29</v>
      </c>
      <c r="B1570" s="416"/>
      <c r="C1570" s="464">
        <f>'M.V. TIPO ALOJ.'!C452</f>
        <v>507310</v>
      </c>
      <c r="D1570" s="298"/>
    </row>
    <row r="1571" spans="1:14" ht="24.95" customHeight="1" x14ac:dyDescent="0.2">
      <c r="A1571" s="418" t="s">
        <v>30</v>
      </c>
      <c r="B1571" s="418"/>
      <c r="C1571" s="456">
        <f>'M.V. TIPO ALOJ.'!C453</f>
        <v>86796</v>
      </c>
      <c r="D1571" s="298"/>
    </row>
    <row r="1572" spans="1:14" ht="24.95" customHeight="1" x14ac:dyDescent="0.25">
      <c r="A1572" s="438" t="s">
        <v>0</v>
      </c>
      <c r="B1572" s="450"/>
      <c r="C1572" s="439">
        <f>SUM(C1570:C1571)</f>
        <v>594106</v>
      </c>
      <c r="D1572" s="299"/>
    </row>
    <row r="1573" spans="1:14" ht="24.95" customHeight="1" x14ac:dyDescent="0.2">
      <c r="A1573" s="418" t="s">
        <v>33</v>
      </c>
      <c r="B1573" s="418"/>
      <c r="C1573" s="464">
        <f>'M.V. TIPO ALOJ.'!C455</f>
        <v>1062912</v>
      </c>
      <c r="D1573" s="298"/>
    </row>
    <row r="1574" spans="1:14" ht="24.95" customHeight="1" x14ac:dyDescent="0.2">
      <c r="A1574" s="418" t="s">
        <v>34</v>
      </c>
      <c r="B1574" s="418"/>
      <c r="C1574" s="456">
        <f>'M.V. TIPO ALOJ.'!C456</f>
        <v>202512</v>
      </c>
      <c r="D1574" s="298"/>
    </row>
    <row r="1575" spans="1:14" ht="24.95" customHeight="1" x14ac:dyDescent="0.25">
      <c r="A1575" s="438" t="s">
        <v>1</v>
      </c>
      <c r="B1575" s="450"/>
      <c r="C1575" s="439">
        <f>SUM(C1573:C1574)</f>
        <v>1265424</v>
      </c>
      <c r="D1575" s="299"/>
    </row>
    <row r="1576" spans="1:14" ht="24.95" customHeight="1" x14ac:dyDescent="0.25">
      <c r="A1576" s="438" t="s">
        <v>2</v>
      </c>
      <c r="B1576" s="450"/>
      <c r="C1576" s="458">
        <f>'M.V. TIPO ALOJ.'!C457</f>
        <v>0.16484863309115499</v>
      </c>
      <c r="D1576" s="332"/>
    </row>
    <row r="1577" spans="1:14" ht="24.95" customHeight="1" x14ac:dyDescent="0.25">
      <c r="A1577" s="438" t="s">
        <v>3</v>
      </c>
      <c r="B1577" s="450"/>
      <c r="C1577" s="460">
        <f>C1575/C1572</f>
        <v>2.1299633398753759</v>
      </c>
      <c r="D1577" s="333"/>
    </row>
    <row r="1578" spans="1:14" ht="24.95" customHeight="1" x14ac:dyDescent="0.2">
      <c r="A1578" s="416" t="s">
        <v>117</v>
      </c>
      <c r="B1578" s="416"/>
      <c r="C1578" s="462">
        <f>C1573/C1570</f>
        <v>2.0951922887386409</v>
      </c>
      <c r="D1578" s="334"/>
    </row>
    <row r="1579" spans="1:14" ht="24.95" customHeight="1" x14ac:dyDescent="0.2">
      <c r="A1579" s="426" t="s">
        <v>118</v>
      </c>
      <c r="B1579" s="426"/>
      <c r="C1579" s="463">
        <f>C1574/C1571</f>
        <v>2.333195078114199</v>
      </c>
      <c r="D1579" s="334"/>
    </row>
    <row r="1580" spans="1:14" ht="24.95" customHeight="1" x14ac:dyDescent="0.2">
      <c r="A1580" s="302"/>
      <c r="B1580" s="302"/>
      <c r="C1580" s="334"/>
      <c r="D1580" s="334"/>
    </row>
    <row r="1581" spans="1:14" ht="24.95" customHeight="1" x14ac:dyDescent="0.2"/>
    <row r="1582" spans="1:14" ht="24.95" customHeight="1" x14ac:dyDescent="0.2">
      <c r="B1582" s="730" t="s">
        <v>61</v>
      </c>
      <c r="C1582" s="730"/>
      <c r="D1582" s="730"/>
      <c r="E1582" s="730"/>
      <c r="F1582" s="730"/>
      <c r="G1582" s="730"/>
      <c r="H1582" s="730"/>
      <c r="I1582" s="730"/>
      <c r="J1582" s="730"/>
      <c r="K1582" s="730"/>
      <c r="L1582" s="730"/>
      <c r="M1582" s="730"/>
      <c r="N1582" s="730"/>
    </row>
    <row r="1583" spans="1:14" s="275" customFormat="1" ht="24.95" customHeight="1" x14ac:dyDescent="0.2">
      <c r="B1583" s="437" t="s">
        <v>41</v>
      </c>
      <c r="C1583" s="437" t="s">
        <v>42</v>
      </c>
      <c r="D1583" s="437" t="s">
        <v>43</v>
      </c>
      <c r="E1583" s="437" t="s">
        <v>44</v>
      </c>
      <c r="F1583" s="437" t="s">
        <v>45</v>
      </c>
      <c r="G1583" s="437" t="s">
        <v>46</v>
      </c>
      <c r="H1583" s="437" t="s">
        <v>47</v>
      </c>
      <c r="I1583" s="437" t="s">
        <v>57</v>
      </c>
      <c r="J1583" s="437" t="s">
        <v>49</v>
      </c>
      <c r="K1583" s="437" t="s">
        <v>50</v>
      </c>
      <c r="L1583" s="437" t="s">
        <v>51</v>
      </c>
      <c r="M1583" s="437" t="s">
        <v>52</v>
      </c>
      <c r="N1583" s="437" t="s">
        <v>13</v>
      </c>
    </row>
    <row r="1584" spans="1:14" s="275" customFormat="1" ht="24.95" customHeight="1" x14ac:dyDescent="0.2">
      <c r="A1584" s="461" t="s">
        <v>29</v>
      </c>
      <c r="B1584" s="453">
        <f>'M.V. TIPO ALOJ.'!C485</f>
        <v>18296</v>
      </c>
      <c r="C1584" s="453">
        <f>'M.V. TIPO ALOJ.'!D485</f>
        <v>28998</v>
      </c>
      <c r="D1584" s="453">
        <f>'M.V. TIPO ALOJ.'!E485</f>
        <v>30708</v>
      </c>
      <c r="E1584" s="453">
        <f>'M.V. TIPO ALOJ.'!F485</f>
        <v>39853</v>
      </c>
      <c r="F1584" s="453">
        <f>'M.V. TIPO ALOJ.'!G485</f>
        <v>44015</v>
      </c>
      <c r="G1584" s="453">
        <f>'M.V. TIPO ALOJ.'!H485</f>
        <v>44977</v>
      </c>
      <c r="H1584" s="453">
        <f>'M.V. TIPO ALOJ.'!I485</f>
        <v>52657</v>
      </c>
      <c r="I1584" s="453">
        <f>'M.V. TIPO ALOJ.'!J485</f>
        <v>57437</v>
      </c>
      <c r="J1584" s="453">
        <f>'M.V. TIPO ALOJ.'!K485</f>
        <v>47864</v>
      </c>
      <c r="K1584" s="453">
        <f>'M.V. TIPO ALOJ.'!L485</f>
        <v>52319</v>
      </c>
      <c r="L1584" s="453">
        <f>'M.V. TIPO ALOJ.'!M485</f>
        <v>43599</v>
      </c>
      <c r="M1584" s="453">
        <f>'M.V. TIPO ALOJ.'!N485</f>
        <v>46587</v>
      </c>
      <c r="N1584" s="454">
        <f>SUM(B1584:M1584)</f>
        <v>507310</v>
      </c>
    </row>
    <row r="1585" spans="1:15" s="275" customFormat="1" ht="24.95" customHeight="1" x14ac:dyDescent="0.2">
      <c r="A1585" s="455" t="s">
        <v>30</v>
      </c>
      <c r="B1585" s="456">
        <f>'M.V. TIPO ALOJ.'!C486</f>
        <v>2246</v>
      </c>
      <c r="C1585" s="456">
        <f>'M.V. TIPO ALOJ.'!D486</f>
        <v>5197</v>
      </c>
      <c r="D1585" s="456">
        <f>'M.V. TIPO ALOJ.'!E486</f>
        <v>2860</v>
      </c>
      <c r="E1585" s="456">
        <f>'M.V. TIPO ALOJ.'!F486</f>
        <v>4470</v>
      </c>
      <c r="F1585" s="456">
        <f>'M.V. TIPO ALOJ.'!G486</f>
        <v>7636</v>
      </c>
      <c r="G1585" s="456">
        <f>'M.V. TIPO ALOJ.'!H486</f>
        <v>10200</v>
      </c>
      <c r="H1585" s="456">
        <f>'M.V. TIPO ALOJ.'!I486</f>
        <v>12223</v>
      </c>
      <c r="I1585" s="456">
        <f>'M.V. TIPO ALOJ.'!J486</f>
        <v>13444</v>
      </c>
      <c r="J1585" s="456">
        <f>'M.V. TIPO ALOJ.'!K486</f>
        <v>10698</v>
      </c>
      <c r="K1585" s="456">
        <f>'M.V. TIPO ALOJ.'!L486</f>
        <v>7690</v>
      </c>
      <c r="L1585" s="456">
        <f>'M.V. TIPO ALOJ.'!M486</f>
        <v>4417</v>
      </c>
      <c r="M1585" s="456">
        <f>'M.V. TIPO ALOJ.'!N486</f>
        <v>5715</v>
      </c>
      <c r="N1585" s="457">
        <f>SUM(B1585:M1585)</f>
        <v>86796</v>
      </c>
      <c r="O1585" s="451"/>
    </row>
    <row r="1586" spans="1:15" s="275" customFormat="1" ht="24.95" customHeight="1" x14ac:dyDescent="0.2">
      <c r="A1586" s="459" t="s">
        <v>0</v>
      </c>
      <c r="B1586" s="439">
        <f t="shared" ref="B1586:G1586" si="49">SUM(B1584:B1585)</f>
        <v>20542</v>
      </c>
      <c r="C1586" s="439">
        <f t="shared" si="49"/>
        <v>34195</v>
      </c>
      <c r="D1586" s="439">
        <f t="shared" si="49"/>
        <v>33568</v>
      </c>
      <c r="E1586" s="439">
        <f t="shared" si="49"/>
        <v>44323</v>
      </c>
      <c r="F1586" s="439">
        <f t="shared" si="49"/>
        <v>51651</v>
      </c>
      <c r="G1586" s="439">
        <f t="shared" si="49"/>
        <v>55177</v>
      </c>
      <c r="H1586" s="439">
        <f t="shared" ref="H1586:M1586" si="50">SUM(H1584:H1585)</f>
        <v>64880</v>
      </c>
      <c r="I1586" s="439">
        <f t="shared" si="50"/>
        <v>70881</v>
      </c>
      <c r="J1586" s="439">
        <f t="shared" si="50"/>
        <v>58562</v>
      </c>
      <c r="K1586" s="439">
        <f t="shared" si="50"/>
        <v>60009</v>
      </c>
      <c r="L1586" s="439">
        <f t="shared" si="50"/>
        <v>48016</v>
      </c>
      <c r="M1586" s="439">
        <f t="shared" si="50"/>
        <v>52302</v>
      </c>
      <c r="N1586" s="439">
        <f>SUM(N1584:N1585)</f>
        <v>594106</v>
      </c>
      <c r="O1586" s="451"/>
    </row>
    <row r="1587" spans="1:15" s="275" customFormat="1" ht="24.95" customHeight="1" x14ac:dyDescent="0.2">
      <c r="A1587" s="452" t="s">
        <v>35</v>
      </c>
      <c r="B1587" s="453">
        <f>'M.V. TIPO ALOJ.'!C488</f>
        <v>36234</v>
      </c>
      <c r="C1587" s="453">
        <f>'M.V. TIPO ALOJ.'!D488</f>
        <v>51005</v>
      </c>
      <c r="D1587" s="453">
        <f>'M.V. TIPO ALOJ.'!E488</f>
        <v>57310</v>
      </c>
      <c r="E1587" s="453">
        <f>'M.V. TIPO ALOJ.'!F488</f>
        <v>87223</v>
      </c>
      <c r="F1587" s="453">
        <f>'M.V. TIPO ALOJ.'!G488</f>
        <v>89503</v>
      </c>
      <c r="G1587" s="453">
        <f>'M.V. TIPO ALOJ.'!H488</f>
        <v>86452</v>
      </c>
      <c r="H1587" s="453">
        <f>'M.V. TIPO ALOJ.'!I488</f>
        <v>119955</v>
      </c>
      <c r="I1587" s="453">
        <f>'M.V. TIPO ALOJ.'!J488</f>
        <v>152776</v>
      </c>
      <c r="J1587" s="453">
        <f>'M.V. TIPO ALOJ.'!K488</f>
        <v>99986</v>
      </c>
      <c r="K1587" s="453">
        <f>'M.V. TIPO ALOJ.'!L488</f>
        <v>98934</v>
      </c>
      <c r="L1587" s="453">
        <f>'M.V. TIPO ALOJ.'!M488</f>
        <v>83922</v>
      </c>
      <c r="M1587" s="453">
        <f>'M.V. TIPO ALOJ.'!N488</f>
        <v>99612</v>
      </c>
      <c r="N1587" s="454">
        <f>SUM(B1587:M1587)</f>
        <v>1062912</v>
      </c>
    </row>
    <row r="1588" spans="1:15" s="275" customFormat="1" ht="24.95" customHeight="1" x14ac:dyDescent="0.2">
      <c r="A1588" s="455" t="s">
        <v>65</v>
      </c>
      <c r="B1588" s="456">
        <f>'M.V. TIPO ALOJ.'!C489</f>
        <v>4524</v>
      </c>
      <c r="C1588" s="456">
        <f>'M.V. TIPO ALOJ.'!D489</f>
        <v>12333</v>
      </c>
      <c r="D1588" s="456">
        <f>'M.V. TIPO ALOJ.'!E489</f>
        <v>7843</v>
      </c>
      <c r="E1588" s="456">
        <f>'M.V. TIPO ALOJ.'!F489</f>
        <v>9512</v>
      </c>
      <c r="F1588" s="456">
        <f>'M.V. TIPO ALOJ.'!G489</f>
        <v>18484</v>
      </c>
      <c r="G1588" s="456">
        <f>'M.V. TIPO ALOJ.'!H489</f>
        <v>19846</v>
      </c>
      <c r="H1588" s="456">
        <f>'M.V. TIPO ALOJ.'!I489</f>
        <v>27348</v>
      </c>
      <c r="I1588" s="456">
        <f>'M.V. TIPO ALOJ.'!J489</f>
        <v>36493</v>
      </c>
      <c r="J1588" s="456">
        <f>'M.V. TIPO ALOJ.'!K489</f>
        <v>25411</v>
      </c>
      <c r="K1588" s="456">
        <f>'M.V. TIPO ALOJ.'!L489</f>
        <v>16343</v>
      </c>
      <c r="L1588" s="456">
        <f>'M.V. TIPO ALOJ.'!M489</f>
        <v>11541</v>
      </c>
      <c r="M1588" s="456">
        <f>'M.V. TIPO ALOJ.'!N489</f>
        <v>12834</v>
      </c>
      <c r="N1588" s="457">
        <f>SUM(B1588:M1588)</f>
        <v>202512</v>
      </c>
    </row>
    <row r="1589" spans="1:15" s="275" customFormat="1" ht="24.95" customHeight="1" x14ac:dyDescent="0.2">
      <c r="A1589" s="459" t="s">
        <v>66</v>
      </c>
      <c r="B1589" s="439">
        <f t="shared" ref="B1589:G1589" si="51">SUM(B1587:B1588)</f>
        <v>40758</v>
      </c>
      <c r="C1589" s="439">
        <f t="shared" si="51"/>
        <v>63338</v>
      </c>
      <c r="D1589" s="439">
        <f t="shared" si="51"/>
        <v>65153</v>
      </c>
      <c r="E1589" s="439">
        <f t="shared" si="51"/>
        <v>96735</v>
      </c>
      <c r="F1589" s="439">
        <f t="shared" si="51"/>
        <v>107987</v>
      </c>
      <c r="G1589" s="439">
        <f t="shared" si="51"/>
        <v>106298</v>
      </c>
      <c r="H1589" s="439">
        <f t="shared" ref="H1589:M1589" si="52">H1587+H1588</f>
        <v>147303</v>
      </c>
      <c r="I1589" s="439">
        <f t="shared" si="52"/>
        <v>189269</v>
      </c>
      <c r="J1589" s="439">
        <f t="shared" si="52"/>
        <v>125397</v>
      </c>
      <c r="K1589" s="439">
        <f t="shared" si="52"/>
        <v>115277</v>
      </c>
      <c r="L1589" s="439">
        <f t="shared" si="52"/>
        <v>95463</v>
      </c>
      <c r="M1589" s="439">
        <f t="shared" si="52"/>
        <v>112446</v>
      </c>
      <c r="N1589" s="439">
        <f>SUM(B1589:M1589)</f>
        <v>1265424</v>
      </c>
      <c r="O1589" s="451"/>
    </row>
    <row r="1590" spans="1:15" s="275" customFormat="1" ht="24.95" customHeight="1" x14ac:dyDescent="0.2">
      <c r="A1590" s="438" t="s">
        <v>116</v>
      </c>
      <c r="B1590" s="458">
        <f>'M.V. TIPO ALOJ.'!C490</f>
        <v>7.0971626600000004E-2</v>
      </c>
      <c r="C1590" s="458">
        <f>'M.V. TIPO ALOJ.'!D490</f>
        <v>0.1072824193</v>
      </c>
      <c r="D1590" s="458">
        <f>'M.V. TIPO ALOJ.'!E490</f>
        <v>0.10738454359999999</v>
      </c>
      <c r="E1590" s="458">
        <f>'M.V. TIPO ALOJ.'!F490</f>
        <v>0.17185429899999999</v>
      </c>
      <c r="F1590" s="458">
        <f>'M.V. TIPO ALOJ.'!G490</f>
        <v>0.16580894509999999</v>
      </c>
      <c r="G1590" s="458">
        <f>'M.V. TIPO ALOJ.'!H490</f>
        <v>0.1575341294</v>
      </c>
      <c r="H1590" s="458">
        <f>'M.V. TIPO ALOJ.'!I490</f>
        <v>0.22523365209999999</v>
      </c>
      <c r="I1590" s="458">
        <f>'M.V. TIPO ALOJ.'!J490</f>
        <v>0.27818624819999999</v>
      </c>
      <c r="J1590" s="458">
        <f>'M.V. TIPO ALOJ.'!K490</f>
        <v>0.18869824430000001</v>
      </c>
      <c r="K1590" s="458">
        <f>'M.V. TIPO ALOJ.'!L490</f>
        <v>0.16525463400000001</v>
      </c>
      <c r="L1590" s="458">
        <f>'M.V. TIPO ALOJ.'!M490</f>
        <v>0.1472570104</v>
      </c>
      <c r="M1590" s="458">
        <f>'M.V. TIPO ALOJ.'!N490</f>
        <v>0.16259729479999999</v>
      </c>
      <c r="N1590" s="458">
        <f>C1576</f>
        <v>0.16484863309115499</v>
      </c>
    </row>
    <row r="1591" spans="1:15" s="275" customFormat="1" ht="24.95" customHeight="1" x14ac:dyDescent="0.2">
      <c r="A1591" s="459" t="s">
        <v>3</v>
      </c>
      <c r="B1591" s="460">
        <f t="shared" ref="B1591:G1591" si="53">B1589/B1586</f>
        <v>1.9841300749683575</v>
      </c>
      <c r="C1591" s="460">
        <f t="shared" si="53"/>
        <v>1.8522591022079251</v>
      </c>
      <c r="D1591" s="460">
        <f t="shared" si="53"/>
        <v>1.9409258817921831</v>
      </c>
      <c r="E1591" s="460">
        <f t="shared" si="53"/>
        <v>2.1825011844866098</v>
      </c>
      <c r="F1591" s="460">
        <f t="shared" si="53"/>
        <v>2.0907049234283943</v>
      </c>
      <c r="G1591" s="460">
        <f t="shared" si="53"/>
        <v>1.9264911104264457</v>
      </c>
      <c r="H1591" s="460">
        <f t="shared" ref="H1591:M1591" si="54">H1589/H1586</f>
        <v>2.2703914919852033</v>
      </c>
      <c r="I1591" s="460">
        <f t="shared" si="54"/>
        <v>2.6702360294013912</v>
      </c>
      <c r="J1591" s="460">
        <f t="shared" si="54"/>
        <v>2.141269082340084</v>
      </c>
      <c r="K1591" s="460">
        <f t="shared" si="54"/>
        <v>1.9209951840557249</v>
      </c>
      <c r="L1591" s="460">
        <f t="shared" si="54"/>
        <v>1.9881497834055315</v>
      </c>
      <c r="M1591" s="460">
        <f t="shared" si="54"/>
        <v>2.1499369048984742</v>
      </c>
      <c r="N1591" s="460">
        <f>N1589/N1586</f>
        <v>2.1299633398753759</v>
      </c>
    </row>
    <row r="1592" spans="1:15" ht="24.95" customHeight="1" x14ac:dyDescent="0.2">
      <c r="A1592" s="307"/>
      <c r="B1592" s="337"/>
      <c r="C1592" s="337"/>
      <c r="D1592" s="337"/>
      <c r="E1592" s="337"/>
      <c r="F1592" s="337"/>
      <c r="G1592" s="337"/>
      <c r="H1592" s="337"/>
      <c r="I1592" s="337"/>
      <c r="J1592" s="337"/>
      <c r="K1592" s="337"/>
      <c r="L1592" s="337"/>
      <c r="M1592" s="337"/>
      <c r="N1592" s="4"/>
    </row>
    <row r="1593" spans="1:15" ht="24.95" customHeight="1" x14ac:dyDescent="0.2"/>
    <row r="1594" spans="1:15" ht="24.95" customHeight="1" x14ac:dyDescent="0.2"/>
    <row r="1595" spans="1:15" ht="24.95" customHeight="1" x14ac:dyDescent="0.2"/>
    <row r="1596" spans="1:15" ht="24.95" customHeight="1" x14ac:dyDescent="0.2"/>
    <row r="1597" spans="1:15" ht="24.95" customHeight="1" x14ac:dyDescent="0.2"/>
    <row r="1598" spans="1:15" ht="24.95" customHeight="1" x14ac:dyDescent="0.2"/>
    <row r="1599" spans="1:15" ht="24.95" customHeight="1" x14ac:dyDescent="0.2"/>
    <row r="1600" spans="1:15" ht="24.95" customHeight="1" x14ac:dyDescent="0.2"/>
    <row r="1601" spans="1:15" ht="24.95" customHeight="1" x14ac:dyDescent="0.2"/>
    <row r="1602" spans="1:15" ht="24.95" customHeight="1" x14ac:dyDescent="0.2"/>
    <row r="1603" spans="1:15" ht="24.95" customHeight="1" x14ac:dyDescent="0.2"/>
    <row r="1604" spans="1:15" ht="21.75" customHeight="1" x14ac:dyDescent="0.2"/>
    <row r="1605" spans="1:15" ht="24.95" customHeight="1" x14ac:dyDescent="0.2"/>
    <row r="1606" spans="1:15" ht="24.95" customHeight="1" x14ac:dyDescent="0.25">
      <c r="A1606" s="322"/>
      <c r="B1606" s="730" t="s">
        <v>63</v>
      </c>
      <c r="C1606" s="730"/>
      <c r="D1606" s="730"/>
      <c r="E1606" s="730"/>
      <c r="F1606" s="730"/>
      <c r="G1606" s="730"/>
      <c r="H1606" s="730"/>
      <c r="I1606" s="730"/>
      <c r="J1606" s="730"/>
      <c r="K1606" s="730"/>
      <c r="L1606" s="10"/>
      <c r="M1606" s="10"/>
      <c r="N1606" s="10"/>
    </row>
    <row r="1607" spans="1:15" s="275" customFormat="1" ht="24.95" customHeight="1" x14ac:dyDescent="0.2">
      <c r="B1607" s="437" t="s">
        <v>5</v>
      </c>
      <c r="C1607" s="437" t="s">
        <v>6</v>
      </c>
      <c r="D1607" s="437" t="s">
        <v>64</v>
      </c>
      <c r="E1607" s="437" t="s">
        <v>7</v>
      </c>
      <c r="F1607" s="437" t="s">
        <v>8</v>
      </c>
      <c r="G1607" s="437" t="s">
        <v>9</v>
      </c>
      <c r="H1607" s="437" t="s">
        <v>10</v>
      </c>
      <c r="I1607" s="437" t="s">
        <v>11</v>
      </c>
      <c r="J1607" s="437" t="s">
        <v>12</v>
      </c>
      <c r="K1607" s="437" t="s">
        <v>13</v>
      </c>
      <c r="L1607" s="10"/>
      <c r="M1607" s="10"/>
      <c r="N1607" s="10"/>
    </row>
    <row r="1608" spans="1:15" s="275" customFormat="1" ht="24.95" customHeight="1" x14ac:dyDescent="0.2">
      <c r="A1608" s="461" t="s">
        <v>29</v>
      </c>
      <c r="B1608" s="453">
        <f>'M.V. TIPO ALOJ.'!C523</f>
        <v>108819</v>
      </c>
      <c r="C1608" s="453">
        <f>'M.V. TIPO ALOJ.'!D523</f>
        <v>80763</v>
      </c>
      <c r="D1608" s="453">
        <f>'M.V. TIPO ALOJ.'!E523</f>
        <v>64251</v>
      </c>
      <c r="E1608" s="453">
        <f>'M.V. TIPO ALOJ.'!F523</f>
        <v>13574</v>
      </c>
      <c r="F1608" s="453">
        <f>'M.V. TIPO ALOJ.'!G523</f>
        <v>58642</v>
      </c>
      <c r="G1608" s="453">
        <f>'M.V. TIPO ALOJ.'!H523</f>
        <v>89095</v>
      </c>
      <c r="H1608" s="453">
        <f>'M.V. TIPO ALOJ.'!I523</f>
        <v>23062</v>
      </c>
      <c r="I1608" s="453">
        <f>'M.V. TIPO ALOJ.'!J523</f>
        <v>38324</v>
      </c>
      <c r="J1608" s="453">
        <f>'M.V. TIPO ALOJ.'!K523</f>
        <v>30780</v>
      </c>
      <c r="K1608" s="454">
        <f>SUM(B1608:J1608)</f>
        <v>507310</v>
      </c>
      <c r="L1608" s="10"/>
      <c r="M1608" s="10"/>
      <c r="N1608" s="10"/>
    </row>
    <row r="1609" spans="1:15" s="275" customFormat="1" ht="24.95" customHeight="1" x14ac:dyDescent="0.2">
      <c r="A1609" s="455" t="s">
        <v>30</v>
      </c>
      <c r="B1609" s="456">
        <f>'M.V. TIPO ALOJ.'!C524</f>
        <v>4460</v>
      </c>
      <c r="C1609" s="456">
        <f>'M.V. TIPO ALOJ.'!D524</f>
        <v>21695</v>
      </c>
      <c r="D1609" s="456">
        <f>'M.V. TIPO ALOJ.'!E524</f>
        <v>16270</v>
      </c>
      <c r="E1609" s="456">
        <f>'M.V. TIPO ALOJ.'!F524</f>
        <v>1859</v>
      </c>
      <c r="F1609" s="456">
        <f>'M.V. TIPO ALOJ.'!G524</f>
        <v>22638</v>
      </c>
      <c r="G1609" s="456">
        <f>'M.V. TIPO ALOJ.'!H524</f>
        <v>5337</v>
      </c>
      <c r="H1609" s="456">
        <f>'M.V. TIPO ALOJ.'!I524</f>
        <v>641</v>
      </c>
      <c r="I1609" s="456">
        <f>'M.V. TIPO ALOJ.'!J524</f>
        <v>11902</v>
      </c>
      <c r="J1609" s="456">
        <f>'M.V. TIPO ALOJ.'!K524</f>
        <v>1994</v>
      </c>
      <c r="K1609" s="457">
        <f>SUM(B1609:J1609)</f>
        <v>86796</v>
      </c>
      <c r="L1609" s="10"/>
      <c r="M1609" s="10"/>
      <c r="N1609" s="10"/>
      <c r="O1609" s="451"/>
    </row>
    <row r="1610" spans="1:15" s="275" customFormat="1" ht="24.95" customHeight="1" x14ac:dyDescent="0.2">
      <c r="A1610" s="459" t="s">
        <v>67</v>
      </c>
      <c r="B1610" s="439">
        <f t="shared" ref="B1610:J1610" si="55">SUM(B1608:B1609)</f>
        <v>113279</v>
      </c>
      <c r="C1610" s="439">
        <f t="shared" si="55"/>
        <v>102458</v>
      </c>
      <c r="D1610" s="439">
        <f t="shared" si="55"/>
        <v>80521</v>
      </c>
      <c r="E1610" s="439">
        <f t="shared" si="55"/>
        <v>15433</v>
      </c>
      <c r="F1610" s="439">
        <f t="shared" si="55"/>
        <v>81280</v>
      </c>
      <c r="G1610" s="439">
        <f t="shared" si="55"/>
        <v>94432</v>
      </c>
      <c r="H1610" s="439">
        <f t="shared" si="55"/>
        <v>23703</v>
      </c>
      <c r="I1610" s="439">
        <f t="shared" si="55"/>
        <v>50226</v>
      </c>
      <c r="J1610" s="439">
        <f t="shared" si="55"/>
        <v>32774</v>
      </c>
      <c r="K1610" s="439">
        <f>SUM(K1608:K1609)</f>
        <v>594106</v>
      </c>
      <c r="L1610" s="10"/>
      <c r="M1610" s="10"/>
      <c r="N1610" s="10"/>
      <c r="O1610" s="451"/>
    </row>
    <row r="1611" spans="1:15" s="275" customFormat="1" ht="24.95" customHeight="1" x14ac:dyDescent="0.2">
      <c r="A1611" s="452" t="s">
        <v>35</v>
      </c>
      <c r="B1611" s="453">
        <f>'M.V. TIPO ALOJ.'!C526</f>
        <v>203487</v>
      </c>
      <c r="C1611" s="453">
        <f>'M.V. TIPO ALOJ.'!D526</f>
        <v>146477</v>
      </c>
      <c r="D1611" s="453">
        <f>'M.V. TIPO ALOJ.'!E526</f>
        <v>139394</v>
      </c>
      <c r="E1611" s="453">
        <f>'M.V. TIPO ALOJ.'!F526</f>
        <v>28718</v>
      </c>
      <c r="F1611" s="453">
        <f>'M.V. TIPO ALOJ.'!G526</f>
        <v>132056</v>
      </c>
      <c r="G1611" s="453">
        <f>'M.V. TIPO ALOJ.'!H526</f>
        <v>193044</v>
      </c>
      <c r="H1611" s="453">
        <f>'M.V. TIPO ALOJ.'!I526</f>
        <v>58516</v>
      </c>
      <c r="I1611" s="453">
        <f>'M.V. TIPO ALOJ.'!J526</f>
        <v>97437</v>
      </c>
      <c r="J1611" s="453">
        <f>'M.V. TIPO ALOJ.'!K526</f>
        <v>63783</v>
      </c>
      <c r="K1611" s="454">
        <f>SUM(B1611:J1611)</f>
        <v>1062912</v>
      </c>
      <c r="L1611" s="10"/>
      <c r="M1611" s="10"/>
      <c r="N1611" s="10"/>
    </row>
    <row r="1612" spans="1:15" s="275" customFormat="1" ht="24.95" customHeight="1" x14ac:dyDescent="0.2">
      <c r="A1612" s="455" t="s">
        <v>65</v>
      </c>
      <c r="B1612" s="456">
        <f>'M.V. TIPO ALOJ.'!C527</f>
        <v>7309</v>
      </c>
      <c r="C1612" s="456">
        <f>'M.V. TIPO ALOJ.'!D527</f>
        <v>42140</v>
      </c>
      <c r="D1612" s="456">
        <f>'M.V. TIPO ALOJ.'!E527</f>
        <v>33251</v>
      </c>
      <c r="E1612" s="456">
        <f>'M.V. TIPO ALOJ.'!F527</f>
        <v>4337</v>
      </c>
      <c r="F1612" s="456">
        <f>'M.V. TIPO ALOJ.'!G527</f>
        <v>61759</v>
      </c>
      <c r="G1612" s="456">
        <f>'M.V. TIPO ALOJ.'!H527</f>
        <v>12652</v>
      </c>
      <c r="H1612" s="456">
        <f>'M.V. TIPO ALOJ.'!I527</f>
        <v>1284</v>
      </c>
      <c r="I1612" s="456">
        <f>'M.V. TIPO ALOJ.'!J527</f>
        <v>33005</v>
      </c>
      <c r="J1612" s="456">
        <f>'M.V. TIPO ALOJ.'!K527</f>
        <v>6775</v>
      </c>
      <c r="K1612" s="457">
        <f>SUM(B1612:J1612)</f>
        <v>202512</v>
      </c>
      <c r="L1612" s="10"/>
      <c r="M1612" s="10"/>
      <c r="N1612" s="10"/>
    </row>
    <row r="1613" spans="1:15" s="275" customFormat="1" ht="24.95" customHeight="1" x14ac:dyDescent="0.2">
      <c r="A1613" s="459" t="s">
        <v>37</v>
      </c>
      <c r="B1613" s="439">
        <f t="shared" ref="B1613:K1613" si="56">SUM(B1611:B1612)</f>
        <v>210796</v>
      </c>
      <c r="C1613" s="439">
        <f t="shared" si="56"/>
        <v>188617</v>
      </c>
      <c r="D1613" s="439">
        <f t="shared" si="56"/>
        <v>172645</v>
      </c>
      <c r="E1613" s="439">
        <f t="shared" si="56"/>
        <v>33055</v>
      </c>
      <c r="F1613" s="439">
        <f t="shared" si="56"/>
        <v>193815</v>
      </c>
      <c r="G1613" s="439">
        <f t="shared" si="56"/>
        <v>205696</v>
      </c>
      <c r="H1613" s="439">
        <f t="shared" si="56"/>
        <v>59800</v>
      </c>
      <c r="I1613" s="439">
        <f t="shared" si="56"/>
        <v>130442</v>
      </c>
      <c r="J1613" s="439">
        <f t="shared" si="56"/>
        <v>70558</v>
      </c>
      <c r="K1613" s="439">
        <f t="shared" si="56"/>
        <v>1265424</v>
      </c>
      <c r="L1613" s="10"/>
      <c r="M1613" s="10"/>
      <c r="N1613" s="10"/>
      <c r="O1613" s="451"/>
    </row>
    <row r="1614" spans="1:15" s="275" customFormat="1" ht="24.95" customHeight="1" x14ac:dyDescent="0.2">
      <c r="A1614" s="438" t="s">
        <v>116</v>
      </c>
      <c r="B1614" s="458">
        <f>'M.V. TIPO ALOJ.'!C528</f>
        <v>0.11494262753353481</v>
      </c>
      <c r="C1614" s="458">
        <f>'M.V. TIPO ALOJ.'!D528</f>
        <v>0.17914291882835454</v>
      </c>
      <c r="D1614" s="458">
        <f>'M.V. TIPO ALOJ.'!E528</f>
        <v>0.15506590611493107</v>
      </c>
      <c r="E1614" s="458">
        <f>'M.V. TIPO ALOJ.'!F528</f>
        <v>0.12518345260480038</v>
      </c>
      <c r="F1614" s="458">
        <f>'M.V. TIPO ALOJ.'!G528</f>
        <v>0.2922464476258031</v>
      </c>
      <c r="G1614" s="458">
        <f>'M.V. TIPO ALOJ.'!H528</f>
        <v>0.1478278702808819</v>
      </c>
      <c r="H1614" s="458">
        <f>'M.V. TIPO ALOJ.'!I528</f>
        <v>0.13809675907866073</v>
      </c>
      <c r="I1614" s="458">
        <f>'M.V. TIPO ALOJ.'!J528</f>
        <v>0.30880546255132252</v>
      </c>
      <c r="J1614" s="458">
        <f>'M.V. TIPO ALOJ.'!K528</f>
        <v>0.13491069614882004</v>
      </c>
      <c r="K1614" s="458">
        <f>N1590</f>
        <v>0.16484863309115499</v>
      </c>
      <c r="L1614" s="10"/>
      <c r="M1614" s="10"/>
      <c r="N1614" s="10"/>
    </row>
    <row r="1615" spans="1:15" s="275" customFormat="1" ht="24.95" customHeight="1" x14ac:dyDescent="0.2">
      <c r="A1615" s="459" t="s">
        <v>3</v>
      </c>
      <c r="B1615" s="460">
        <f>B1613/B1610</f>
        <v>1.8608568225355098</v>
      </c>
      <c r="C1615" s="460">
        <f t="shared" ref="C1615:K1615" si="57">C1613/C1610</f>
        <v>1.8409201819282048</v>
      </c>
      <c r="D1615" s="460">
        <f t="shared" si="57"/>
        <v>2.1440990549049315</v>
      </c>
      <c r="E1615" s="460">
        <f t="shared" si="57"/>
        <v>2.14183891660727</v>
      </c>
      <c r="F1615" s="460">
        <f t="shared" si="57"/>
        <v>2.3845349409448819</v>
      </c>
      <c r="G1615" s="460">
        <f t="shared" si="57"/>
        <v>2.1782446628261605</v>
      </c>
      <c r="H1615" s="460">
        <f t="shared" si="57"/>
        <v>2.5228873982196345</v>
      </c>
      <c r="I1615" s="460">
        <f t="shared" si="57"/>
        <v>2.5971011030143751</v>
      </c>
      <c r="J1615" s="460">
        <f t="shared" si="57"/>
        <v>2.1528650759748582</v>
      </c>
      <c r="K1615" s="460">
        <f t="shared" si="57"/>
        <v>2.1299633398753759</v>
      </c>
      <c r="L1615" s="10"/>
      <c r="M1615" s="10"/>
      <c r="N1615" s="10"/>
    </row>
    <row r="1616" spans="1:15" ht="24.95" customHeight="1" x14ac:dyDescent="0.2">
      <c r="A1616" s="307"/>
      <c r="B1616" s="337"/>
      <c r="C1616" s="337"/>
      <c r="D1616" s="337"/>
      <c r="E1616" s="337"/>
      <c r="F1616" s="337"/>
      <c r="G1616" s="337"/>
      <c r="H1616" s="337"/>
      <c r="I1616" s="337"/>
      <c r="J1616" s="337"/>
      <c r="K1616" s="338"/>
      <c r="L1616" s="10"/>
      <c r="M1616" s="11"/>
      <c r="N1616" s="316"/>
    </row>
    <row r="1617" spans="13:13" ht="24.95" customHeight="1" x14ac:dyDescent="0.2">
      <c r="M1617" s="11"/>
    </row>
    <row r="1618" spans="13:13" ht="24.95" customHeight="1" x14ac:dyDescent="0.2">
      <c r="M1618" s="11"/>
    </row>
    <row r="1619" spans="13:13" ht="24.95" customHeight="1" x14ac:dyDescent="0.2">
      <c r="M1619" s="11"/>
    </row>
    <row r="1620" spans="13:13" ht="24.95" customHeight="1" x14ac:dyDescent="0.2">
      <c r="M1620" s="11"/>
    </row>
    <row r="1621" spans="13:13" ht="24.95" customHeight="1" x14ac:dyDescent="0.2">
      <c r="M1621" s="11"/>
    </row>
    <row r="1622" spans="13:13" ht="24.95" customHeight="1" x14ac:dyDescent="0.2">
      <c r="M1622" s="11"/>
    </row>
    <row r="1623" spans="13:13" ht="24.95" customHeight="1" x14ac:dyDescent="0.2">
      <c r="M1623" s="11"/>
    </row>
    <row r="1624" spans="13:13" ht="24.95" customHeight="1" x14ac:dyDescent="0.2">
      <c r="M1624" s="11"/>
    </row>
    <row r="1625" spans="13:13" ht="24.95" customHeight="1" x14ac:dyDescent="0.2">
      <c r="M1625" s="11"/>
    </row>
    <row r="1626" spans="13:13" ht="24.95" customHeight="1" x14ac:dyDescent="0.2">
      <c r="M1626" s="11"/>
    </row>
    <row r="1627" spans="13:13" ht="24.95" customHeight="1" x14ac:dyDescent="0.2">
      <c r="M1627" s="11"/>
    </row>
    <row r="1628" spans="13:13" ht="24.95" customHeight="1" x14ac:dyDescent="0.2">
      <c r="M1628" s="11"/>
    </row>
    <row r="1629" spans="13:13" ht="24.95" customHeight="1" x14ac:dyDescent="0.2">
      <c r="M1629" s="11"/>
    </row>
    <row r="1630" spans="13:13" ht="24.95" customHeight="1" x14ac:dyDescent="0.2">
      <c r="M1630" s="11"/>
    </row>
    <row r="1631" spans="13:13" ht="24.95" customHeight="1" x14ac:dyDescent="0.2">
      <c r="M1631" s="11"/>
    </row>
    <row r="1632" spans="13:13" ht="24.95" customHeight="1" x14ac:dyDescent="0.2">
      <c r="M1632" s="316"/>
    </row>
    <row r="1633" spans="1:14" ht="24.95" customHeight="1" x14ac:dyDescent="0.2">
      <c r="M1633" s="316"/>
    </row>
    <row r="1634" spans="1:14" ht="24.95" customHeight="1" x14ac:dyDescent="0.2"/>
    <row r="1635" spans="1:14" ht="24.95" customHeight="1" x14ac:dyDescent="0.2"/>
    <row r="1636" spans="1:14" ht="24.95" customHeight="1" x14ac:dyDescent="0.2">
      <c r="N1636" s="4"/>
    </row>
    <row r="1637" spans="1:14" ht="35.1" customHeight="1" x14ac:dyDescent="0.2">
      <c r="A1637" s="789" t="s">
        <v>465</v>
      </c>
      <c r="B1637" s="793"/>
      <c r="C1637" s="793"/>
      <c r="D1637" s="793"/>
      <c r="E1637" s="793"/>
      <c r="F1637" s="793"/>
      <c r="G1637" s="793"/>
      <c r="H1637" s="793"/>
      <c r="I1637" s="793"/>
      <c r="J1637" s="793"/>
      <c r="K1637" s="793"/>
      <c r="L1637" s="793"/>
      <c r="M1637" s="793"/>
      <c r="N1637" s="793"/>
    </row>
    <row r="1638" spans="1:14" ht="24.95" customHeight="1" x14ac:dyDescent="0.2"/>
    <row r="1639" spans="1:14" ht="24.95" customHeight="1" x14ac:dyDescent="0.2">
      <c r="A1639" s="416" t="s">
        <v>29</v>
      </c>
      <c r="B1639" s="416"/>
      <c r="C1639" s="464">
        <f>'M.V. TIPO ALOJ.'!C537</f>
        <v>278945</v>
      </c>
      <c r="D1639" s="298"/>
    </row>
    <row r="1640" spans="1:14" ht="24.95" customHeight="1" x14ac:dyDescent="0.2">
      <c r="A1640" s="418" t="s">
        <v>30</v>
      </c>
      <c r="B1640" s="418"/>
      <c r="C1640" s="456">
        <f>'M.V. TIPO ALOJ.'!C538</f>
        <v>75471</v>
      </c>
      <c r="D1640" s="298"/>
    </row>
    <row r="1641" spans="1:14" ht="24.95" customHeight="1" x14ac:dyDescent="0.25">
      <c r="A1641" s="438" t="s">
        <v>0</v>
      </c>
      <c r="B1641" s="450"/>
      <c r="C1641" s="439">
        <f>SUM(C1639:C1640)</f>
        <v>354416</v>
      </c>
      <c r="D1641" s="299"/>
    </row>
    <row r="1642" spans="1:14" ht="24.95" customHeight="1" x14ac:dyDescent="0.2">
      <c r="A1642" s="418" t="s">
        <v>33</v>
      </c>
      <c r="B1642" s="418"/>
      <c r="C1642" s="464">
        <f>'M.V. TIPO ALOJ.'!C540</f>
        <v>580739</v>
      </c>
      <c r="D1642" s="298"/>
    </row>
    <row r="1643" spans="1:14" ht="24.95" customHeight="1" x14ac:dyDescent="0.2">
      <c r="A1643" s="418" t="s">
        <v>34</v>
      </c>
      <c r="B1643" s="418"/>
      <c r="C1643" s="456">
        <f>'M.V. TIPO ALOJ.'!C541</f>
        <v>142076</v>
      </c>
      <c r="D1643" s="298"/>
    </row>
    <row r="1644" spans="1:14" ht="24.95" customHeight="1" x14ac:dyDescent="0.25">
      <c r="A1644" s="438" t="s">
        <v>1</v>
      </c>
      <c r="B1644" s="450"/>
      <c r="C1644" s="439">
        <f>SUM(C1642:C1643)</f>
        <v>722815</v>
      </c>
      <c r="D1644" s="299"/>
    </row>
    <row r="1645" spans="1:14" ht="24.95" customHeight="1" x14ac:dyDescent="0.25">
      <c r="A1645" s="438" t="s">
        <v>2</v>
      </c>
      <c r="B1645" s="450"/>
      <c r="C1645" s="458">
        <f>'M.V. TIPO ALOJ.'!C542</f>
        <v>0.21198824734920402</v>
      </c>
      <c r="D1645" s="332"/>
    </row>
    <row r="1646" spans="1:14" ht="24.95" customHeight="1" x14ac:dyDescent="0.25">
      <c r="A1646" s="438" t="s">
        <v>3</v>
      </c>
      <c r="B1646" s="450"/>
      <c r="C1646" s="460">
        <f>C1644/C1641</f>
        <v>2.0394536364046769</v>
      </c>
      <c r="D1646" s="333"/>
    </row>
    <row r="1647" spans="1:14" ht="24.95" customHeight="1" x14ac:dyDescent="0.2">
      <c r="A1647" s="416" t="s">
        <v>117</v>
      </c>
      <c r="B1647" s="416"/>
      <c r="C1647" s="462">
        <f>C1642/C1639</f>
        <v>2.0819122049149472</v>
      </c>
      <c r="D1647" s="334"/>
    </row>
    <row r="1648" spans="1:14" ht="24.95" customHeight="1" x14ac:dyDescent="0.2">
      <c r="A1648" s="426" t="s">
        <v>118</v>
      </c>
      <c r="B1648" s="426"/>
      <c r="C1648" s="463">
        <f>C1643/C1640</f>
        <v>1.8825244133508234</v>
      </c>
      <c r="D1648" s="334"/>
    </row>
    <row r="1649" spans="1:15" ht="24.95" customHeight="1" x14ac:dyDescent="0.2">
      <c r="A1649" s="302"/>
      <c r="B1649" s="302"/>
      <c r="C1649" s="334"/>
      <c r="D1649" s="334"/>
    </row>
    <row r="1650" spans="1:15" ht="24.95" customHeight="1" x14ac:dyDescent="0.2"/>
    <row r="1651" spans="1:15" ht="24.95" customHeight="1" x14ac:dyDescent="0.2">
      <c r="B1651" s="730" t="s">
        <v>61</v>
      </c>
      <c r="C1651" s="730"/>
      <c r="D1651" s="730"/>
      <c r="E1651" s="730"/>
      <c r="F1651" s="730"/>
      <c r="G1651" s="730"/>
      <c r="H1651" s="730"/>
      <c r="I1651" s="730"/>
      <c r="J1651" s="730"/>
      <c r="K1651" s="730"/>
      <c r="L1651" s="730"/>
      <c r="M1651" s="730"/>
      <c r="N1651" s="730"/>
    </row>
    <row r="1652" spans="1:15" s="275" customFormat="1" ht="24.95" customHeight="1" x14ac:dyDescent="0.2">
      <c r="B1652" s="437" t="s">
        <v>41</v>
      </c>
      <c r="C1652" s="437" t="s">
        <v>42</v>
      </c>
      <c r="D1652" s="437" t="s">
        <v>43</v>
      </c>
      <c r="E1652" s="437" t="s">
        <v>44</v>
      </c>
      <c r="F1652" s="437" t="s">
        <v>45</v>
      </c>
      <c r="G1652" s="437" t="s">
        <v>46</v>
      </c>
      <c r="H1652" s="437" t="s">
        <v>47</v>
      </c>
      <c r="I1652" s="437" t="s">
        <v>57</v>
      </c>
      <c r="J1652" s="437" t="s">
        <v>49</v>
      </c>
      <c r="K1652" s="437" t="s">
        <v>50</v>
      </c>
      <c r="L1652" s="437" t="s">
        <v>51</v>
      </c>
      <c r="M1652" s="437" t="s">
        <v>52</v>
      </c>
      <c r="N1652" s="437" t="s">
        <v>13</v>
      </c>
    </row>
    <row r="1653" spans="1:15" s="275" customFormat="1" ht="24.95" customHeight="1" x14ac:dyDescent="0.2">
      <c r="A1653" s="461" t="s">
        <v>29</v>
      </c>
      <c r="B1653" s="453">
        <f>'M.V. TIPO ALOJ.'!C570</f>
        <v>13908</v>
      </c>
      <c r="C1653" s="453">
        <f>'M.V. TIPO ALOJ.'!D570</f>
        <v>19370</v>
      </c>
      <c r="D1653" s="453">
        <f>'M.V. TIPO ALOJ.'!E570</f>
        <v>17509</v>
      </c>
      <c r="E1653" s="453">
        <f>'M.V. TIPO ALOJ.'!F570</f>
        <v>26329</v>
      </c>
      <c r="F1653" s="453">
        <f>'M.V. TIPO ALOJ.'!G570</f>
        <v>19111</v>
      </c>
      <c r="G1653" s="453">
        <f>'M.V. TIPO ALOJ.'!H570</f>
        <v>21296</v>
      </c>
      <c r="H1653" s="453">
        <f>'M.V. TIPO ALOJ.'!I570</f>
        <v>24932</v>
      </c>
      <c r="I1653" s="453">
        <f>'M.V. TIPO ALOJ.'!J570</f>
        <v>55748</v>
      </c>
      <c r="J1653" s="453">
        <f>'M.V. TIPO ALOJ.'!K570</f>
        <v>21206</v>
      </c>
      <c r="K1653" s="453">
        <f>'M.V. TIPO ALOJ.'!L570</f>
        <v>20181</v>
      </c>
      <c r="L1653" s="453">
        <f>'M.V. TIPO ALOJ.'!M570</f>
        <v>17904</v>
      </c>
      <c r="M1653" s="453">
        <f>'M.V. TIPO ALOJ.'!N570</f>
        <v>21451</v>
      </c>
      <c r="N1653" s="454">
        <f>SUM(B1653:M1653)</f>
        <v>278945</v>
      </c>
    </row>
    <row r="1654" spans="1:15" s="275" customFormat="1" ht="24.95" customHeight="1" x14ac:dyDescent="0.2">
      <c r="A1654" s="455" t="s">
        <v>30</v>
      </c>
      <c r="B1654" s="456">
        <f>'M.V. TIPO ALOJ.'!C571</f>
        <v>2642</v>
      </c>
      <c r="C1654" s="456">
        <f>'M.V. TIPO ALOJ.'!D571</f>
        <v>3037</v>
      </c>
      <c r="D1654" s="456">
        <f>'M.V. TIPO ALOJ.'!E571</f>
        <v>2941</v>
      </c>
      <c r="E1654" s="456">
        <f>'M.V. TIPO ALOJ.'!F571</f>
        <v>5386</v>
      </c>
      <c r="F1654" s="456">
        <f>'M.V. TIPO ALOJ.'!G571</f>
        <v>6459</v>
      </c>
      <c r="G1654" s="456">
        <f>'M.V. TIPO ALOJ.'!H571</f>
        <v>7308</v>
      </c>
      <c r="H1654" s="456">
        <f>'M.V. TIPO ALOJ.'!I571</f>
        <v>6500</v>
      </c>
      <c r="I1654" s="456">
        <f>'M.V. TIPO ALOJ.'!J571</f>
        <v>12209</v>
      </c>
      <c r="J1654" s="456">
        <f>'M.V. TIPO ALOJ.'!K571</f>
        <v>8770</v>
      </c>
      <c r="K1654" s="456">
        <f>'M.V. TIPO ALOJ.'!L571</f>
        <v>9214</v>
      </c>
      <c r="L1654" s="456">
        <f>'M.V. TIPO ALOJ.'!M571</f>
        <v>4244</v>
      </c>
      <c r="M1654" s="456">
        <f>'M.V. TIPO ALOJ.'!N571</f>
        <v>6761</v>
      </c>
      <c r="N1654" s="457">
        <f>SUM(B1654:M1654)</f>
        <v>75471</v>
      </c>
      <c r="O1654" s="451"/>
    </row>
    <row r="1655" spans="1:15" s="275" customFormat="1" ht="24.95" customHeight="1" x14ac:dyDescent="0.2">
      <c r="A1655" s="459" t="s">
        <v>0</v>
      </c>
      <c r="B1655" s="439">
        <f t="shared" ref="B1655:G1655" si="58">SUM(B1653:B1654)</f>
        <v>16550</v>
      </c>
      <c r="C1655" s="439">
        <f t="shared" si="58"/>
        <v>22407</v>
      </c>
      <c r="D1655" s="439">
        <f t="shared" si="58"/>
        <v>20450</v>
      </c>
      <c r="E1655" s="439">
        <f t="shared" si="58"/>
        <v>31715</v>
      </c>
      <c r="F1655" s="439">
        <f t="shared" si="58"/>
        <v>25570</v>
      </c>
      <c r="G1655" s="439">
        <f t="shared" si="58"/>
        <v>28604</v>
      </c>
      <c r="H1655" s="439">
        <f t="shared" ref="H1655:N1655" si="59">SUM(H1653:H1654)</f>
        <v>31432</v>
      </c>
      <c r="I1655" s="439">
        <f t="shared" si="59"/>
        <v>67957</v>
      </c>
      <c r="J1655" s="439">
        <f t="shared" si="59"/>
        <v>29976</v>
      </c>
      <c r="K1655" s="439">
        <f t="shared" si="59"/>
        <v>29395</v>
      </c>
      <c r="L1655" s="439">
        <f t="shared" si="59"/>
        <v>22148</v>
      </c>
      <c r="M1655" s="439">
        <f t="shared" si="59"/>
        <v>28212</v>
      </c>
      <c r="N1655" s="439">
        <f t="shared" si="59"/>
        <v>354416</v>
      </c>
      <c r="O1655" s="451"/>
    </row>
    <row r="1656" spans="1:15" s="275" customFormat="1" ht="24.95" customHeight="1" x14ac:dyDescent="0.2">
      <c r="A1656" s="452" t="s">
        <v>35</v>
      </c>
      <c r="B1656" s="453">
        <f>'M.V. TIPO ALOJ.'!C573</f>
        <v>29205</v>
      </c>
      <c r="C1656" s="453">
        <f>'M.V. TIPO ALOJ.'!D573</f>
        <v>37329</v>
      </c>
      <c r="D1656" s="453">
        <f>'M.V. TIPO ALOJ.'!E573</f>
        <v>38088</v>
      </c>
      <c r="E1656" s="453">
        <f>'M.V. TIPO ALOJ.'!F573</f>
        <v>51681</v>
      </c>
      <c r="F1656" s="453">
        <f>'M.V. TIPO ALOJ.'!G573</f>
        <v>40349</v>
      </c>
      <c r="G1656" s="453">
        <f>'M.V. TIPO ALOJ.'!H573</f>
        <v>42188</v>
      </c>
      <c r="H1656" s="453">
        <f>'M.V. TIPO ALOJ.'!I573</f>
        <v>56691</v>
      </c>
      <c r="I1656" s="453">
        <f>'M.V. TIPO ALOJ.'!J573</f>
        <v>106767</v>
      </c>
      <c r="J1656" s="453">
        <f>'M.V. TIPO ALOJ.'!K573</f>
        <v>50955</v>
      </c>
      <c r="K1656" s="453">
        <f>'M.V. TIPO ALOJ.'!L573</f>
        <v>40917</v>
      </c>
      <c r="L1656" s="453">
        <f>'M.V. TIPO ALOJ.'!M573</f>
        <v>39029</v>
      </c>
      <c r="M1656" s="453">
        <f>'M.V. TIPO ALOJ.'!N573</f>
        <v>47540</v>
      </c>
      <c r="N1656" s="454">
        <f>SUM(B1656:M1656)</f>
        <v>580739</v>
      </c>
    </row>
    <row r="1657" spans="1:15" s="275" customFormat="1" ht="24.95" customHeight="1" x14ac:dyDescent="0.2">
      <c r="A1657" s="455" t="s">
        <v>65</v>
      </c>
      <c r="B1657" s="456">
        <f>'M.V. TIPO ALOJ.'!C574</f>
        <v>4921</v>
      </c>
      <c r="C1657" s="456">
        <f>'M.V. TIPO ALOJ.'!D574</f>
        <v>5357</v>
      </c>
      <c r="D1657" s="456">
        <f>'M.V. TIPO ALOJ.'!E574</f>
        <v>6014</v>
      </c>
      <c r="E1657" s="456">
        <f>'M.V. TIPO ALOJ.'!F574</f>
        <v>10850</v>
      </c>
      <c r="F1657" s="456">
        <f>'M.V. TIPO ALOJ.'!G574</f>
        <v>12990</v>
      </c>
      <c r="G1657" s="456">
        <f>'M.V. TIPO ALOJ.'!H574</f>
        <v>12885</v>
      </c>
      <c r="H1657" s="456">
        <f>'M.V. TIPO ALOJ.'!I574</f>
        <v>14271</v>
      </c>
      <c r="I1657" s="456">
        <f>'M.V. TIPO ALOJ.'!J574</f>
        <v>20159</v>
      </c>
      <c r="J1657" s="456">
        <f>'M.V. TIPO ALOJ.'!K574</f>
        <v>18978</v>
      </c>
      <c r="K1657" s="456">
        <f>'M.V. TIPO ALOJ.'!L574</f>
        <v>14168</v>
      </c>
      <c r="L1657" s="456">
        <f>'M.V. TIPO ALOJ.'!M574</f>
        <v>7972</v>
      </c>
      <c r="M1657" s="456">
        <f>'M.V. TIPO ALOJ.'!N574</f>
        <v>13511</v>
      </c>
      <c r="N1657" s="457">
        <f>SUM(B1657:M1657)</f>
        <v>142076</v>
      </c>
    </row>
    <row r="1658" spans="1:15" s="275" customFormat="1" ht="24.95" customHeight="1" x14ac:dyDescent="0.2">
      <c r="A1658" s="459" t="s">
        <v>66</v>
      </c>
      <c r="B1658" s="439">
        <f t="shared" ref="B1658:G1658" si="60">SUM(B1656:B1657)</f>
        <v>34126</v>
      </c>
      <c r="C1658" s="439">
        <f t="shared" si="60"/>
        <v>42686</v>
      </c>
      <c r="D1658" s="439">
        <f t="shared" si="60"/>
        <v>44102</v>
      </c>
      <c r="E1658" s="439">
        <f t="shared" si="60"/>
        <v>62531</v>
      </c>
      <c r="F1658" s="439">
        <f t="shared" si="60"/>
        <v>53339</v>
      </c>
      <c r="G1658" s="439">
        <f t="shared" si="60"/>
        <v>55073</v>
      </c>
      <c r="H1658" s="439">
        <f t="shared" ref="H1658:M1658" si="61">H1656+H1657</f>
        <v>70962</v>
      </c>
      <c r="I1658" s="439">
        <f t="shared" si="61"/>
        <v>126926</v>
      </c>
      <c r="J1658" s="439">
        <f t="shared" si="61"/>
        <v>69933</v>
      </c>
      <c r="K1658" s="439">
        <f t="shared" si="61"/>
        <v>55085</v>
      </c>
      <c r="L1658" s="439">
        <f t="shared" si="61"/>
        <v>47001</v>
      </c>
      <c r="M1658" s="439">
        <f t="shared" si="61"/>
        <v>61051</v>
      </c>
      <c r="N1658" s="439">
        <f>SUM(B1658:M1658)</f>
        <v>722815</v>
      </c>
      <c r="O1658" s="451"/>
    </row>
    <row r="1659" spans="1:15" s="275" customFormat="1" ht="24.95" customHeight="1" x14ac:dyDescent="0.2">
      <c r="A1659" s="438" t="s">
        <v>116</v>
      </c>
      <c r="B1659" s="458">
        <f>'M.V. TIPO ALOJ.'!C575</f>
        <v>0.1214250404</v>
      </c>
      <c r="C1659" s="458">
        <f>'M.V. TIPO ALOJ.'!D575</f>
        <v>0.1660202324</v>
      </c>
      <c r="D1659" s="458">
        <f>'M.V. TIPO ALOJ.'!E575</f>
        <v>0.16685104719999999</v>
      </c>
      <c r="E1659" s="458">
        <f>'M.V. TIPO ALOJ.'!F575</f>
        <v>0.2339326189</v>
      </c>
      <c r="F1659" s="458">
        <f>'M.V. TIPO ALOJ.'!G575</f>
        <v>0.17815646930000001</v>
      </c>
      <c r="G1659" s="458">
        <f>'M.V. TIPO ALOJ.'!H575</f>
        <v>0.19007646110000001</v>
      </c>
      <c r="H1659" s="458">
        <f>'M.V. TIPO ALOJ.'!I575</f>
        <v>0.23526896289999999</v>
      </c>
      <c r="I1659" s="458">
        <f>'M.V. TIPO ALOJ.'!J575</f>
        <v>0.41960869049999999</v>
      </c>
      <c r="J1659" s="458">
        <f>'M.V. TIPO ALOJ.'!K575</f>
        <v>0.24316595639999999</v>
      </c>
      <c r="K1659" s="458">
        <f>'M.V. TIPO ALOJ.'!L575</f>
        <v>0.18670186629999999</v>
      </c>
      <c r="L1659" s="458">
        <f>'M.V. TIPO ALOJ.'!M575</f>
        <v>0.164519163</v>
      </c>
      <c r="M1659" s="458">
        <f>'M.V. TIPO ALOJ.'!N575</f>
        <v>0.2125646269</v>
      </c>
      <c r="N1659" s="458">
        <f>C1645</f>
        <v>0.21198824734920402</v>
      </c>
    </row>
    <row r="1660" spans="1:15" s="275" customFormat="1" ht="24.95" customHeight="1" x14ac:dyDescent="0.2">
      <c r="A1660" s="459" t="s">
        <v>3</v>
      </c>
      <c r="B1660" s="460">
        <f t="shared" ref="B1660:G1660" si="62">B1658/B1655</f>
        <v>2.0619939577039275</v>
      </c>
      <c r="C1660" s="460">
        <f t="shared" si="62"/>
        <v>1.9050296782255545</v>
      </c>
      <c r="D1660" s="460">
        <f t="shared" si="62"/>
        <v>2.1565770171149143</v>
      </c>
      <c r="E1660" s="460">
        <f t="shared" si="62"/>
        <v>1.9716537915812706</v>
      </c>
      <c r="F1660" s="460">
        <f t="shared" si="62"/>
        <v>2.0859992178333986</v>
      </c>
      <c r="G1660" s="460">
        <f t="shared" si="62"/>
        <v>1.9253600894979723</v>
      </c>
      <c r="H1660" s="460">
        <f t="shared" ref="H1660:N1660" si="63">H1658/H1655</f>
        <v>2.2576355306693814</v>
      </c>
      <c r="I1660" s="460">
        <f t="shared" si="63"/>
        <v>1.8677398943449535</v>
      </c>
      <c r="J1660" s="460">
        <f t="shared" si="63"/>
        <v>2.3329663730984787</v>
      </c>
      <c r="K1660" s="460">
        <f t="shared" si="63"/>
        <v>1.8739581561490049</v>
      </c>
      <c r="L1660" s="460">
        <f t="shared" si="63"/>
        <v>2.1221329239660465</v>
      </c>
      <c r="M1660" s="460">
        <f t="shared" si="63"/>
        <v>2.1640082234510136</v>
      </c>
      <c r="N1660" s="460">
        <f t="shared" si="63"/>
        <v>2.0394536364046769</v>
      </c>
    </row>
    <row r="1661" spans="1:15" ht="24.95" customHeight="1" x14ac:dyDescent="0.2">
      <c r="A1661" s="307"/>
      <c r="B1661" s="337"/>
      <c r="C1661" s="337"/>
      <c r="D1661" s="337"/>
      <c r="E1661" s="337"/>
      <c r="F1661" s="337"/>
      <c r="G1661" s="337"/>
      <c r="H1661" s="337"/>
      <c r="I1661" s="337"/>
      <c r="J1661" s="337"/>
      <c r="K1661" s="337"/>
      <c r="L1661" s="337"/>
      <c r="M1661" s="337"/>
      <c r="N1661" s="4"/>
    </row>
    <row r="1662" spans="1:15" ht="24.95" customHeight="1" x14ac:dyDescent="0.2"/>
    <row r="1663" spans="1:15" ht="24.95" customHeight="1" x14ac:dyDescent="0.2"/>
    <row r="1664" spans="1:15" ht="24.95" customHeight="1" x14ac:dyDescent="0.2"/>
    <row r="1665" spans="1:15" ht="24.95" customHeight="1" x14ac:dyDescent="0.2"/>
    <row r="1666" spans="1:15" ht="24.95" customHeight="1" x14ac:dyDescent="0.2"/>
    <row r="1667" spans="1:15" ht="24.95" customHeight="1" x14ac:dyDescent="0.2"/>
    <row r="1668" spans="1:15" ht="24.95" customHeight="1" x14ac:dyDescent="0.2"/>
    <row r="1669" spans="1:15" ht="24.95" customHeight="1" x14ac:dyDescent="0.2"/>
    <row r="1670" spans="1:15" ht="24.95" customHeight="1" x14ac:dyDescent="0.2"/>
    <row r="1671" spans="1:15" ht="24.95" customHeight="1" x14ac:dyDescent="0.2"/>
    <row r="1672" spans="1:15" ht="24.95" customHeight="1" x14ac:dyDescent="0.2"/>
    <row r="1673" spans="1:15" ht="24.95" customHeight="1" x14ac:dyDescent="0.2"/>
    <row r="1674" spans="1:15" ht="24.95" customHeight="1" x14ac:dyDescent="0.2"/>
    <row r="1675" spans="1:15" ht="24.95" customHeight="1" x14ac:dyDescent="0.25">
      <c r="A1675" s="322"/>
      <c r="B1675" s="730" t="s">
        <v>63</v>
      </c>
      <c r="C1675" s="730"/>
      <c r="D1675" s="730"/>
      <c r="E1675" s="730"/>
      <c r="F1675" s="730"/>
      <c r="G1675" s="730"/>
      <c r="H1675" s="730"/>
      <c r="I1675" s="730"/>
      <c r="J1675" s="730"/>
      <c r="K1675" s="730"/>
      <c r="L1675" s="10"/>
      <c r="M1675" s="10"/>
      <c r="N1675" s="10"/>
    </row>
    <row r="1676" spans="1:15" s="275" customFormat="1" ht="24.95" customHeight="1" x14ac:dyDescent="0.2">
      <c r="B1676" s="437" t="s">
        <v>5</v>
      </c>
      <c r="C1676" s="437" t="s">
        <v>6</v>
      </c>
      <c r="D1676" s="437" t="s">
        <v>64</v>
      </c>
      <c r="E1676" s="437" t="s">
        <v>7</v>
      </c>
      <c r="F1676" s="437" t="s">
        <v>8</v>
      </c>
      <c r="G1676" s="437" t="s">
        <v>9</v>
      </c>
      <c r="H1676" s="437" t="s">
        <v>10</v>
      </c>
      <c r="I1676" s="437" t="s">
        <v>11</v>
      </c>
      <c r="J1676" s="437" t="s">
        <v>12</v>
      </c>
      <c r="K1676" s="437" t="s">
        <v>13</v>
      </c>
      <c r="L1676" s="10"/>
      <c r="M1676" s="10"/>
      <c r="N1676" s="10"/>
    </row>
    <row r="1677" spans="1:15" s="275" customFormat="1" ht="24.95" customHeight="1" x14ac:dyDescent="0.2">
      <c r="A1677" s="461" t="s">
        <v>29</v>
      </c>
      <c r="B1677" s="453">
        <f>'M.V. TIPO ALOJ.'!C608</f>
        <v>47293</v>
      </c>
      <c r="C1677" s="453">
        <f>'M.V. TIPO ALOJ.'!D608</f>
        <v>30627</v>
      </c>
      <c r="D1677" s="453">
        <f>'M.V. TIPO ALOJ.'!E608</f>
        <v>32175</v>
      </c>
      <c r="E1677" s="453">
        <f>'M.V. TIPO ALOJ.'!F608</f>
        <v>7397</v>
      </c>
      <c r="F1677" s="453">
        <f>'M.V. TIPO ALOJ.'!G608</f>
        <v>81338</v>
      </c>
      <c r="G1677" s="453">
        <f>'M.V. TIPO ALOJ.'!H608</f>
        <v>30356</v>
      </c>
      <c r="H1677" s="453">
        <f>'M.V. TIPO ALOJ.'!I608</f>
        <v>13854</v>
      </c>
      <c r="I1677" s="453">
        <f>'M.V. TIPO ALOJ.'!J608</f>
        <v>21307</v>
      </c>
      <c r="J1677" s="453">
        <f>'M.V. TIPO ALOJ.'!K608</f>
        <v>14598</v>
      </c>
      <c r="K1677" s="454">
        <f>SUM(B1677:J1677)</f>
        <v>278945</v>
      </c>
      <c r="L1677" s="10"/>
      <c r="M1677" s="10"/>
      <c r="N1677" s="10"/>
    </row>
    <row r="1678" spans="1:15" s="275" customFormat="1" ht="24.95" customHeight="1" x14ac:dyDescent="0.2">
      <c r="A1678" s="455" t="s">
        <v>30</v>
      </c>
      <c r="B1678" s="456">
        <f>'M.V. TIPO ALOJ.'!C609</f>
        <v>1146</v>
      </c>
      <c r="C1678" s="456">
        <f>'M.V. TIPO ALOJ.'!D609</f>
        <v>17182</v>
      </c>
      <c r="D1678" s="456">
        <f>'M.V. TIPO ALOJ.'!E609</f>
        <v>1917</v>
      </c>
      <c r="E1678" s="456">
        <f>'M.V. TIPO ALOJ.'!F609</f>
        <v>2795</v>
      </c>
      <c r="F1678" s="456">
        <f>'M.V. TIPO ALOJ.'!G609</f>
        <v>36472</v>
      </c>
      <c r="G1678" s="456">
        <f>'M.V. TIPO ALOJ.'!H609</f>
        <v>3598</v>
      </c>
      <c r="H1678" s="456">
        <f>'M.V. TIPO ALOJ.'!I609</f>
        <v>3100</v>
      </c>
      <c r="I1678" s="456">
        <f>'M.V. TIPO ALOJ.'!J609</f>
        <v>7221</v>
      </c>
      <c r="J1678" s="456">
        <f>'M.V. TIPO ALOJ.'!K609</f>
        <v>2040</v>
      </c>
      <c r="K1678" s="457">
        <f>SUM(B1678:J1678)</f>
        <v>75471</v>
      </c>
      <c r="L1678" s="10"/>
      <c r="M1678" s="10"/>
      <c r="N1678" s="10"/>
      <c r="O1678" s="451"/>
    </row>
    <row r="1679" spans="1:15" s="275" customFormat="1" ht="24.95" customHeight="1" x14ac:dyDescent="0.2">
      <c r="A1679" s="459" t="s">
        <v>67</v>
      </c>
      <c r="B1679" s="439">
        <f t="shared" ref="B1679:J1679" si="64">SUM(B1677:B1678)</f>
        <v>48439</v>
      </c>
      <c r="C1679" s="439">
        <f t="shared" si="64"/>
        <v>47809</v>
      </c>
      <c r="D1679" s="439">
        <f t="shared" si="64"/>
        <v>34092</v>
      </c>
      <c r="E1679" s="439">
        <f t="shared" si="64"/>
        <v>10192</v>
      </c>
      <c r="F1679" s="439">
        <f t="shared" si="64"/>
        <v>117810</v>
      </c>
      <c r="G1679" s="439">
        <f t="shared" si="64"/>
        <v>33954</v>
      </c>
      <c r="H1679" s="439">
        <f t="shared" si="64"/>
        <v>16954</v>
      </c>
      <c r="I1679" s="439">
        <f t="shared" si="64"/>
        <v>28528</v>
      </c>
      <c r="J1679" s="439">
        <f t="shared" si="64"/>
        <v>16638</v>
      </c>
      <c r="K1679" s="439">
        <f>SUM(K1677:K1678)</f>
        <v>354416</v>
      </c>
      <c r="L1679" s="10"/>
      <c r="M1679" s="10"/>
      <c r="N1679" s="10"/>
      <c r="O1679" s="451"/>
    </row>
    <row r="1680" spans="1:15" s="275" customFormat="1" ht="24.95" customHeight="1" x14ac:dyDescent="0.2">
      <c r="A1680" s="452" t="s">
        <v>35</v>
      </c>
      <c r="B1680" s="453">
        <f>'M.V. TIPO ALOJ.'!C611</f>
        <v>77764</v>
      </c>
      <c r="C1680" s="453">
        <f>'M.V. TIPO ALOJ.'!D611</f>
        <v>70169</v>
      </c>
      <c r="D1680" s="453">
        <f>'M.V. TIPO ALOJ.'!E611</f>
        <v>74559</v>
      </c>
      <c r="E1680" s="453">
        <f>'M.V. TIPO ALOJ.'!F611</f>
        <v>20903</v>
      </c>
      <c r="F1680" s="453">
        <f>'M.V. TIPO ALOJ.'!G611</f>
        <v>159561</v>
      </c>
      <c r="G1680" s="453">
        <f>'M.V. TIPO ALOJ.'!H611</f>
        <v>77535</v>
      </c>
      <c r="H1680" s="453">
        <f>'M.V. TIPO ALOJ.'!I611</f>
        <v>36072</v>
      </c>
      <c r="I1680" s="453">
        <f>'M.V. TIPO ALOJ.'!J611</f>
        <v>32316</v>
      </c>
      <c r="J1680" s="453">
        <f>'M.V. TIPO ALOJ.'!K611</f>
        <v>31860</v>
      </c>
      <c r="K1680" s="454">
        <f>SUM(B1680:J1680)</f>
        <v>580739</v>
      </c>
      <c r="L1680" s="10"/>
      <c r="M1680" s="10"/>
      <c r="N1680" s="10"/>
    </row>
    <row r="1681" spans="1:15" s="275" customFormat="1" ht="24.95" customHeight="1" x14ac:dyDescent="0.2">
      <c r="A1681" s="455" t="s">
        <v>65</v>
      </c>
      <c r="B1681" s="456">
        <f>'M.V. TIPO ALOJ.'!C612</f>
        <v>2691</v>
      </c>
      <c r="C1681" s="456">
        <f>'M.V. TIPO ALOJ.'!D612</f>
        <v>32131</v>
      </c>
      <c r="D1681" s="456">
        <f>'M.V. TIPO ALOJ.'!E612</f>
        <v>3896</v>
      </c>
      <c r="E1681" s="456">
        <f>'M.V. TIPO ALOJ.'!F612</f>
        <v>7646</v>
      </c>
      <c r="F1681" s="456">
        <f>'M.V. TIPO ALOJ.'!G612</f>
        <v>67808</v>
      </c>
      <c r="G1681" s="456">
        <f>'M.V. TIPO ALOJ.'!H612</f>
        <v>8893</v>
      </c>
      <c r="H1681" s="456">
        <f>'M.V. TIPO ALOJ.'!I612</f>
        <v>7371</v>
      </c>
      <c r="I1681" s="456">
        <f>'M.V. TIPO ALOJ.'!J612</f>
        <v>8833</v>
      </c>
      <c r="J1681" s="456">
        <f>'M.V. TIPO ALOJ.'!K612</f>
        <v>2807</v>
      </c>
      <c r="K1681" s="457">
        <f>SUM(B1681:J1681)</f>
        <v>142076</v>
      </c>
      <c r="L1681" s="10"/>
      <c r="M1681" s="10"/>
      <c r="N1681" s="10"/>
    </row>
    <row r="1682" spans="1:15" s="275" customFormat="1" ht="24.95" customHeight="1" x14ac:dyDescent="0.2">
      <c r="A1682" s="459" t="s">
        <v>37</v>
      </c>
      <c r="B1682" s="439">
        <f t="shared" ref="B1682:K1682" si="65">SUM(B1680:B1681)</f>
        <v>80455</v>
      </c>
      <c r="C1682" s="439">
        <f t="shared" si="65"/>
        <v>102300</v>
      </c>
      <c r="D1682" s="439">
        <f t="shared" si="65"/>
        <v>78455</v>
      </c>
      <c r="E1682" s="439">
        <f t="shared" si="65"/>
        <v>28549</v>
      </c>
      <c r="F1682" s="439">
        <f t="shared" si="65"/>
        <v>227369</v>
      </c>
      <c r="G1682" s="439">
        <f t="shared" si="65"/>
        <v>86428</v>
      </c>
      <c r="H1682" s="439">
        <f t="shared" si="65"/>
        <v>43443</v>
      </c>
      <c r="I1682" s="439">
        <f t="shared" si="65"/>
        <v>41149</v>
      </c>
      <c r="J1682" s="439">
        <f t="shared" si="65"/>
        <v>34667</v>
      </c>
      <c r="K1682" s="439">
        <f t="shared" si="65"/>
        <v>722815</v>
      </c>
      <c r="L1682" s="10"/>
      <c r="M1682" s="10"/>
      <c r="N1682" s="10"/>
      <c r="O1682" s="451"/>
    </row>
    <row r="1683" spans="1:15" s="275" customFormat="1" ht="24.95" customHeight="1" x14ac:dyDescent="0.2">
      <c r="A1683" s="438" t="s">
        <v>116</v>
      </c>
      <c r="B1683" s="458">
        <f>'M.V. TIPO ALOJ.'!C613</f>
        <v>0.1794929155570768</v>
      </c>
      <c r="C1683" s="458">
        <f>'M.V. TIPO ALOJ.'!D613</f>
        <v>0.24365739691590721</v>
      </c>
      <c r="D1683" s="458">
        <f>'M.V. TIPO ALOJ.'!E613</f>
        <v>0.17183964063919147</v>
      </c>
      <c r="E1683" s="458">
        <f>'M.V. TIPO ALOJ.'!F613</f>
        <v>0.27449242701403898</v>
      </c>
      <c r="F1683" s="458">
        <f>'M.V. TIPO ALOJ.'!G613</f>
        <v>0.32012815181848603</v>
      </c>
      <c r="G1683" s="458">
        <f>'M.V. TIPO ALOJ.'!H613</f>
        <v>0.18892678676881777</v>
      </c>
      <c r="H1683" s="458">
        <f>'M.V. TIPO ALOJ.'!I613</f>
        <v>0.16579831301586462</v>
      </c>
      <c r="I1683" s="458">
        <f>'M.V. TIPO ALOJ.'!J613</f>
        <v>0.10886475758686552</v>
      </c>
      <c r="J1683" s="458">
        <f>'M.V. TIPO ALOJ.'!K613</f>
        <v>0.18978470901585676</v>
      </c>
      <c r="K1683" s="458">
        <f>N1659</f>
        <v>0.21198824734920402</v>
      </c>
      <c r="L1683" s="10"/>
      <c r="M1683" s="10"/>
      <c r="N1683" s="10"/>
    </row>
    <row r="1684" spans="1:15" s="275" customFormat="1" ht="24.95" customHeight="1" x14ac:dyDescent="0.2">
      <c r="A1684" s="459" t="s">
        <v>3</v>
      </c>
      <c r="B1684" s="460">
        <f>B1682/B1679</f>
        <v>1.6609550155866142</v>
      </c>
      <c r="C1684" s="460">
        <f t="shared" ref="C1684:K1684" si="66">C1682/C1679</f>
        <v>2.1397644794913093</v>
      </c>
      <c r="D1684" s="460">
        <f t="shared" si="66"/>
        <v>2.3012730259298371</v>
      </c>
      <c r="E1684" s="460">
        <f t="shared" si="66"/>
        <v>2.8011185243328098</v>
      </c>
      <c r="F1684" s="460">
        <f t="shared" si="66"/>
        <v>1.9299635005517359</v>
      </c>
      <c r="G1684" s="460">
        <f t="shared" si="66"/>
        <v>2.5454438357778169</v>
      </c>
      <c r="H1684" s="460">
        <f t="shared" si="66"/>
        <v>2.5624041524124102</v>
      </c>
      <c r="I1684" s="460">
        <f t="shared" si="66"/>
        <v>1.4424074593381941</v>
      </c>
      <c r="J1684" s="460">
        <f t="shared" si="66"/>
        <v>2.0836037985334777</v>
      </c>
      <c r="K1684" s="460">
        <f t="shared" si="66"/>
        <v>2.0394536364046769</v>
      </c>
      <c r="L1684" s="10"/>
      <c r="M1684" s="10"/>
      <c r="N1684" s="10"/>
    </row>
    <row r="1685" spans="1:15" ht="24.95" customHeight="1" x14ac:dyDescent="0.2">
      <c r="A1685" s="307"/>
      <c r="B1685" s="337"/>
      <c r="C1685" s="337"/>
      <c r="D1685" s="337"/>
      <c r="E1685" s="337"/>
      <c r="F1685" s="337"/>
      <c r="G1685" s="337"/>
      <c r="H1685" s="337"/>
      <c r="I1685" s="337"/>
      <c r="J1685" s="337"/>
      <c r="K1685" s="338"/>
      <c r="L1685" s="10"/>
      <c r="M1685" s="11"/>
      <c r="N1685" s="316"/>
    </row>
    <row r="1686" spans="1:15" ht="24.95" customHeight="1" x14ac:dyDescent="0.2">
      <c r="M1686" s="11"/>
    </row>
    <row r="1687" spans="1:15" ht="24.95" customHeight="1" x14ac:dyDescent="0.2">
      <c r="M1687" s="11"/>
    </row>
    <row r="1688" spans="1:15" ht="24.95" customHeight="1" x14ac:dyDescent="0.2">
      <c r="M1688" s="11"/>
    </row>
    <row r="1689" spans="1:15" ht="24.95" customHeight="1" x14ac:dyDescent="0.2">
      <c r="M1689" s="11"/>
    </row>
    <row r="1690" spans="1:15" ht="24.95" customHeight="1" x14ac:dyDescent="0.2">
      <c r="M1690" s="11"/>
    </row>
    <row r="1691" spans="1:15" ht="24.95" customHeight="1" x14ac:dyDescent="0.2">
      <c r="M1691" s="11"/>
    </row>
    <row r="1692" spans="1:15" ht="24.95" customHeight="1" x14ac:dyDescent="0.2">
      <c r="M1692" s="11"/>
    </row>
    <row r="1693" spans="1:15" ht="24.95" customHeight="1" x14ac:dyDescent="0.2">
      <c r="M1693" s="11"/>
    </row>
    <row r="1694" spans="1:15" ht="24.95" customHeight="1" x14ac:dyDescent="0.2">
      <c r="M1694" s="11"/>
    </row>
    <row r="1695" spans="1:15" ht="24.95" customHeight="1" x14ac:dyDescent="0.2">
      <c r="M1695" s="11"/>
    </row>
    <row r="1696" spans="1:15" ht="24.95" customHeight="1" x14ac:dyDescent="0.2">
      <c r="M1696" s="11"/>
    </row>
    <row r="1697" spans="1:14" ht="24.95" customHeight="1" x14ac:dyDescent="0.2">
      <c r="M1697" s="11"/>
    </row>
    <row r="1698" spans="1:14" ht="24.95" customHeight="1" x14ac:dyDescent="0.2">
      <c r="M1698" s="11"/>
    </row>
    <row r="1699" spans="1:14" ht="24.95" customHeight="1" x14ac:dyDescent="0.2">
      <c r="M1699" s="11"/>
    </row>
    <row r="1700" spans="1:14" ht="24.95" customHeight="1" x14ac:dyDescent="0.2">
      <c r="M1700" s="11"/>
    </row>
    <row r="1701" spans="1:14" ht="24.95" customHeight="1" x14ac:dyDescent="0.2">
      <c r="M1701" s="316"/>
    </row>
    <row r="1702" spans="1:14" ht="24.95" customHeight="1" x14ac:dyDescent="0.2">
      <c r="M1702" s="316"/>
    </row>
    <row r="1703" spans="1:14" ht="24.95" customHeight="1" x14ac:dyDescent="0.2">
      <c r="M1703" s="316"/>
    </row>
    <row r="1704" spans="1:14" ht="24.95" customHeight="1" x14ac:dyDescent="0.2">
      <c r="M1704" s="316"/>
    </row>
    <row r="1705" spans="1:14" ht="24.95" customHeight="1" x14ac:dyDescent="0.2">
      <c r="M1705" s="316"/>
    </row>
    <row r="1706" spans="1:14" ht="24.95" customHeight="1" x14ac:dyDescent="0.2">
      <c r="M1706" s="316"/>
      <c r="N1706" s="4"/>
    </row>
    <row r="1707" spans="1:14" ht="39.950000000000003" customHeight="1" x14ac:dyDescent="0.4">
      <c r="A1707" s="794" t="s">
        <v>466</v>
      </c>
      <c r="B1707" s="794"/>
      <c r="C1707" s="794"/>
      <c r="D1707" s="794"/>
      <c r="E1707" s="794"/>
      <c r="F1707" s="794"/>
      <c r="G1707" s="794"/>
      <c r="H1707" s="794"/>
      <c r="I1707" s="794"/>
      <c r="J1707" s="794"/>
      <c r="K1707" s="794"/>
      <c r="L1707" s="794"/>
      <c r="M1707" s="794"/>
      <c r="N1707" s="794"/>
    </row>
    <row r="1708" spans="1:14" ht="24.95" customHeight="1" x14ac:dyDescent="0.2"/>
    <row r="1709" spans="1:14" ht="35.1" customHeight="1" x14ac:dyDescent="0.2">
      <c r="A1709" s="789" t="s">
        <v>467</v>
      </c>
      <c r="B1709" s="789"/>
      <c r="C1709" s="789"/>
      <c r="D1709" s="789"/>
      <c r="E1709" s="789"/>
      <c r="F1709" s="789"/>
      <c r="G1709" s="789"/>
      <c r="H1709" s="789"/>
      <c r="I1709" s="789"/>
      <c r="J1709" s="789"/>
      <c r="K1709" s="789"/>
      <c r="L1709" s="789"/>
      <c r="M1709" s="789"/>
      <c r="N1709" s="789"/>
    </row>
    <row r="1710" spans="1:14" ht="24.95" customHeight="1" x14ac:dyDescent="0.2">
      <c r="A1710" s="315"/>
      <c r="B1710" s="315"/>
      <c r="C1710" s="315"/>
      <c r="D1710" s="315"/>
      <c r="E1710" s="315"/>
      <c r="F1710" s="315"/>
      <c r="G1710" s="315"/>
      <c r="H1710" s="315"/>
      <c r="I1710" s="315"/>
      <c r="J1710" s="315"/>
      <c r="K1710" s="315"/>
      <c r="L1710" s="315"/>
      <c r="M1710" s="315"/>
      <c r="N1710" s="315"/>
    </row>
    <row r="1711" spans="1:14" ht="24.95" customHeight="1" x14ac:dyDescent="0.2">
      <c r="A1711" s="306"/>
      <c r="B1711" s="306"/>
      <c r="C1711" s="742" t="s">
        <v>122</v>
      </c>
      <c r="D1711" s="742"/>
      <c r="E1711" s="742" t="s">
        <v>123</v>
      </c>
      <c r="F1711" s="742"/>
      <c r="G1711" s="742" t="s">
        <v>13</v>
      </c>
      <c r="H1711" s="742"/>
    </row>
    <row r="1712" spans="1:14" ht="24.95" customHeight="1" x14ac:dyDescent="0.2">
      <c r="A1712" s="418" t="s">
        <v>124</v>
      </c>
      <c r="B1712" s="418"/>
      <c r="C1712" s="795">
        <f>'M.V. PROC'!B11</f>
        <v>6746526</v>
      </c>
      <c r="D1712" s="795"/>
      <c r="E1712" s="795">
        <f>'M.V. PROC'!C11</f>
        <v>2291802</v>
      </c>
      <c r="F1712" s="795"/>
      <c r="G1712" s="796">
        <f>C1712+E1712</f>
        <v>9038328</v>
      </c>
      <c r="H1712" s="796"/>
      <c r="K1712" s="339"/>
    </row>
    <row r="1713" spans="1:14" ht="24.95" customHeight="1" x14ac:dyDescent="0.2">
      <c r="A1713" s="418" t="s">
        <v>125</v>
      </c>
      <c r="B1713" s="418"/>
      <c r="C1713" s="795">
        <f>'M.V. PROC'!B12</f>
        <v>11364642</v>
      </c>
      <c r="D1713" s="795"/>
      <c r="E1713" s="795">
        <f>'M.V. PROC'!C12</f>
        <v>3361128</v>
      </c>
      <c r="F1713" s="795"/>
      <c r="G1713" s="796">
        <f>C1713+E1713</f>
        <v>14725770</v>
      </c>
      <c r="H1713" s="796"/>
      <c r="K1713" s="339"/>
    </row>
    <row r="1714" spans="1:14" ht="24.95" customHeight="1" x14ac:dyDescent="0.2">
      <c r="A1714" s="438" t="s">
        <v>3</v>
      </c>
      <c r="B1714" s="450"/>
      <c r="C1714" s="788">
        <f>C1713/C1712</f>
        <v>1.6845176317411361</v>
      </c>
      <c r="D1714" s="788"/>
      <c r="E1714" s="788">
        <f>E1713/E1712</f>
        <v>1.4665874277097237</v>
      </c>
      <c r="F1714" s="788"/>
      <c r="G1714" s="788">
        <f t="shared" ref="G1714" si="67">G1713/G1712</f>
        <v>1.6292581990828392</v>
      </c>
      <c r="H1714" s="788"/>
    </row>
    <row r="1715" spans="1:14" ht="24.95" customHeight="1" x14ac:dyDescent="0.2"/>
    <row r="1716" spans="1:14" ht="24.95" customHeight="1" x14ac:dyDescent="0.2"/>
    <row r="1717" spans="1:14" ht="24.95" customHeight="1" x14ac:dyDescent="0.2"/>
    <row r="1718" spans="1:14" ht="24.95" customHeight="1" x14ac:dyDescent="0.2"/>
    <row r="1719" spans="1:14" ht="24.95" customHeight="1" x14ac:dyDescent="0.2"/>
    <row r="1720" spans="1:14" ht="24.95" customHeight="1" x14ac:dyDescent="0.2"/>
    <row r="1721" spans="1:14" ht="24.95" customHeight="1" x14ac:dyDescent="0.2"/>
    <row r="1722" spans="1:14" ht="24.95" customHeight="1" x14ac:dyDescent="0.2"/>
    <row r="1723" spans="1:14" ht="24.95" customHeight="1" x14ac:dyDescent="0.2"/>
    <row r="1724" spans="1:14" ht="24.95" customHeight="1" x14ac:dyDescent="0.2"/>
    <row r="1725" spans="1:14" ht="24.95" customHeight="1" x14ac:dyDescent="0.2"/>
    <row r="1726" spans="1:14" ht="35.1" customHeight="1" x14ac:dyDescent="0.2">
      <c r="A1726" s="789" t="s">
        <v>469</v>
      </c>
      <c r="B1726" s="789"/>
      <c r="C1726" s="789"/>
      <c r="D1726" s="789"/>
      <c r="E1726" s="789"/>
      <c r="F1726" s="789"/>
      <c r="G1726" s="789"/>
      <c r="H1726" s="789"/>
      <c r="I1726" s="789"/>
      <c r="J1726" s="789"/>
      <c r="K1726" s="789"/>
      <c r="L1726" s="789"/>
      <c r="M1726" s="789"/>
      <c r="N1726" s="789"/>
    </row>
    <row r="1727" spans="1:14" ht="24.95" customHeight="1" x14ac:dyDescent="0.2">
      <c r="A1727" s="315"/>
      <c r="B1727" s="315"/>
      <c r="C1727" s="315"/>
      <c r="D1727" s="315"/>
      <c r="E1727" s="315"/>
      <c r="F1727" s="315"/>
      <c r="G1727" s="315"/>
      <c r="H1727" s="315"/>
      <c r="I1727" s="315"/>
      <c r="J1727" s="315"/>
      <c r="K1727" s="315"/>
      <c r="L1727" s="315"/>
      <c r="M1727" s="315"/>
      <c r="N1727" s="315"/>
    </row>
    <row r="1728" spans="1:14" ht="45.75" customHeight="1" x14ac:dyDescent="0.2">
      <c r="B1728" s="465" t="s">
        <v>14</v>
      </c>
      <c r="C1728" s="465" t="s">
        <v>15</v>
      </c>
      <c r="D1728" s="465" t="s">
        <v>133</v>
      </c>
      <c r="E1728" s="465" t="s">
        <v>535</v>
      </c>
      <c r="F1728" s="465" t="s">
        <v>131</v>
      </c>
      <c r="G1728" s="465" t="s">
        <v>119</v>
      </c>
      <c r="H1728" s="465" t="s">
        <v>519</v>
      </c>
      <c r="I1728" s="465" t="s">
        <v>132</v>
      </c>
      <c r="J1728" s="465" t="s">
        <v>518</v>
      </c>
    </row>
    <row r="1729" spans="1:10" ht="24.95" customHeight="1" x14ac:dyDescent="0.2">
      <c r="A1729" s="461" t="s">
        <v>29</v>
      </c>
      <c r="B1729" s="453">
        <f>'M.V. PROC'!C41</f>
        <v>4468457</v>
      </c>
      <c r="C1729" s="453">
        <f>'M.V. PROC'!D41</f>
        <v>109560</v>
      </c>
      <c r="D1729" s="453">
        <f>'M.V. PROC'!E41</f>
        <v>4578017</v>
      </c>
      <c r="E1729" s="453">
        <f>'M.V. PROC'!F41</f>
        <v>266069</v>
      </c>
      <c r="F1729" s="453">
        <f>'M.V. PROC'!G41</f>
        <v>853398</v>
      </c>
      <c r="G1729" s="453">
        <f>'M.V. PROC'!H41</f>
        <v>262787</v>
      </c>
      <c r="H1729" s="453">
        <f>'M.V. PROC'!I41</f>
        <v>507310</v>
      </c>
      <c r="I1729" s="453">
        <f>'M.V. PROC'!J41</f>
        <v>278945</v>
      </c>
      <c r="J1729" s="454">
        <f>I1729+H1729+G1729+F1729+E1729+D1729</f>
        <v>6746526</v>
      </c>
    </row>
    <row r="1730" spans="1:10" ht="24.95" customHeight="1" x14ac:dyDescent="0.2">
      <c r="A1730" s="455" t="s">
        <v>126</v>
      </c>
      <c r="B1730" s="456">
        <f>'M.V. PROC'!C42</f>
        <v>1542855</v>
      </c>
      <c r="C1730" s="456">
        <f>'M.V. PROC'!D42</f>
        <v>39356</v>
      </c>
      <c r="D1730" s="456">
        <f>'M.V. PROC'!E42</f>
        <v>1582211</v>
      </c>
      <c r="E1730" s="456">
        <f>'M.V. PROC'!F42</f>
        <v>165106</v>
      </c>
      <c r="F1730" s="456">
        <f>'M.V. PROC'!G42</f>
        <v>139136</v>
      </c>
      <c r="G1730" s="456">
        <f>'M.V. PROC'!H42</f>
        <v>243082</v>
      </c>
      <c r="H1730" s="456">
        <f>'M.V. PROC'!I42</f>
        <v>86796</v>
      </c>
      <c r="I1730" s="456">
        <f>'M.V. PROC'!J42</f>
        <v>75471</v>
      </c>
      <c r="J1730" s="457">
        <f>I1730+H1730+G1730+F1730+E1730+D1730</f>
        <v>2291802</v>
      </c>
    </row>
    <row r="1731" spans="1:10" ht="24.95" customHeight="1" x14ac:dyDescent="0.2">
      <c r="A1731" s="459" t="s">
        <v>67</v>
      </c>
      <c r="B1731" s="439">
        <f>SUM(B1729:B1730)</f>
        <v>6011312</v>
      </c>
      <c r="C1731" s="439">
        <f>SUM(C1729:C1730)</f>
        <v>148916</v>
      </c>
      <c r="D1731" s="439">
        <f>SUM(D1729:D1730)</f>
        <v>6160228</v>
      </c>
      <c r="E1731" s="439">
        <f t="shared" ref="E1731:F1731" si="68">SUM(E1729:E1730)</f>
        <v>431175</v>
      </c>
      <c r="F1731" s="439">
        <f t="shared" si="68"/>
        <v>992534</v>
      </c>
      <c r="G1731" s="439">
        <f t="shared" ref="G1731" si="69">SUM(G1729:G1730)</f>
        <v>505869</v>
      </c>
      <c r="H1731" s="439">
        <f t="shared" ref="H1731" si="70">SUM(H1729:H1730)</f>
        <v>594106</v>
      </c>
      <c r="I1731" s="439">
        <f t="shared" ref="I1731" si="71">SUM(I1729:I1730)</f>
        <v>354416</v>
      </c>
      <c r="J1731" s="439">
        <f>SUM(J1729:J1730)</f>
        <v>9038328</v>
      </c>
    </row>
    <row r="1732" spans="1:10" ht="24.95" customHeight="1" x14ac:dyDescent="0.2">
      <c r="A1732" s="452" t="s">
        <v>35</v>
      </c>
      <c r="B1732" s="453">
        <f>'M.V. PROC'!C44</f>
        <v>6811975</v>
      </c>
      <c r="C1732" s="453">
        <f>'M.V. PROC'!D44</f>
        <v>187869</v>
      </c>
      <c r="D1732" s="453">
        <f>'M.V. PROC'!E44</f>
        <v>6999844</v>
      </c>
      <c r="E1732" s="453">
        <f>'M.V. PROC'!F44</f>
        <v>595150</v>
      </c>
      <c r="F1732" s="453">
        <f>'M.V. PROC'!G44</f>
        <v>1648739</v>
      </c>
      <c r="G1732" s="453">
        <f>'M.V. PROC'!H44</f>
        <v>477258</v>
      </c>
      <c r="H1732" s="453">
        <f>'M.V. PROC'!I44</f>
        <v>1062912</v>
      </c>
      <c r="I1732" s="453">
        <f>'M.V. PROC'!J44</f>
        <v>580739</v>
      </c>
      <c r="J1732" s="454">
        <f>I1732+H1732+G1732+F1732+E1732+D1732</f>
        <v>11364642</v>
      </c>
    </row>
    <row r="1733" spans="1:10" ht="24.95" customHeight="1" x14ac:dyDescent="0.2">
      <c r="A1733" s="455" t="s">
        <v>65</v>
      </c>
      <c r="B1733" s="456">
        <f>'M.V. PROC'!C45</f>
        <v>2212387</v>
      </c>
      <c r="C1733" s="456">
        <f>'M.V. PROC'!D45</f>
        <v>57542</v>
      </c>
      <c r="D1733" s="456">
        <f>'M.V. PROC'!E45</f>
        <v>2269929</v>
      </c>
      <c r="E1733" s="456">
        <f>'M.V. PROC'!F45</f>
        <v>268194</v>
      </c>
      <c r="F1733" s="456">
        <f>'M.V. PROC'!G45</f>
        <v>201645</v>
      </c>
      <c r="G1733" s="456">
        <f>'M.V. PROC'!H45</f>
        <v>276772</v>
      </c>
      <c r="H1733" s="456">
        <f>'M.V. PROC'!I45</f>
        <v>202512</v>
      </c>
      <c r="I1733" s="456">
        <f>'M.V. PROC'!J45</f>
        <v>142076</v>
      </c>
      <c r="J1733" s="457">
        <f>I1733+H1733+G1733+F1733+E1733+D1733</f>
        <v>3361128</v>
      </c>
    </row>
    <row r="1734" spans="1:10" ht="24.95" customHeight="1" x14ac:dyDescent="0.2">
      <c r="A1734" s="459" t="s">
        <v>37</v>
      </c>
      <c r="B1734" s="439">
        <f>SUM(B1732:B1733)</f>
        <v>9024362</v>
      </c>
      <c r="C1734" s="439">
        <f>SUM(C1732:C1733)</f>
        <v>245411</v>
      </c>
      <c r="D1734" s="439">
        <f>SUM(D1732:D1733)</f>
        <v>9269773</v>
      </c>
      <c r="E1734" s="439">
        <f t="shared" ref="E1734" si="72">SUM(E1732:E1733)</f>
        <v>863344</v>
      </c>
      <c r="F1734" s="439">
        <f t="shared" ref="F1734" si="73">SUM(F1732:F1733)</f>
        <v>1850384</v>
      </c>
      <c r="G1734" s="439">
        <f t="shared" ref="G1734" si="74">SUM(G1732:G1733)</f>
        <v>754030</v>
      </c>
      <c r="H1734" s="439">
        <f t="shared" ref="H1734" si="75">SUM(H1732:H1733)</f>
        <v>1265424</v>
      </c>
      <c r="I1734" s="439">
        <f t="shared" ref="I1734" si="76">SUM(I1732:I1733)</f>
        <v>722815</v>
      </c>
      <c r="J1734" s="439">
        <f>SUM(J1732:J1733)</f>
        <v>14725770</v>
      </c>
    </row>
    <row r="1735" spans="1:10" ht="24.95" customHeight="1" x14ac:dyDescent="0.2">
      <c r="A1735" s="438" t="s">
        <v>3</v>
      </c>
      <c r="B1735" s="469">
        <f>B1734/B1731</f>
        <v>1.5012300143462858</v>
      </c>
      <c r="C1735" s="469">
        <f>C1734/C1731</f>
        <v>1.6479827553788713</v>
      </c>
      <c r="D1735" s="469">
        <f t="shared" ref="D1735" si="77">D1734/D1731</f>
        <v>1.5047775829076455</v>
      </c>
      <c r="E1735" s="469">
        <f t="shared" ref="E1735:G1735" si="78">E1734/E1731</f>
        <v>2.0023053284629211</v>
      </c>
      <c r="F1735" s="469">
        <f t="shared" si="78"/>
        <v>1.8643028853419632</v>
      </c>
      <c r="G1735" s="469">
        <f t="shared" si="78"/>
        <v>1.490563762555128</v>
      </c>
      <c r="H1735" s="469">
        <f>H1734/H1731</f>
        <v>2.1299633398753759</v>
      </c>
      <c r="I1735" s="469">
        <f>I1734/I1731</f>
        <v>2.0394536364046769</v>
      </c>
      <c r="J1735" s="469">
        <f>J1734/J1731</f>
        <v>1.6292581990828392</v>
      </c>
    </row>
    <row r="1736" spans="1:10" ht="24.95" customHeight="1" x14ac:dyDescent="0.2">
      <c r="A1736" s="452" t="s">
        <v>127</v>
      </c>
      <c r="B1736" s="462">
        <f>B1732/B1729</f>
        <v>1.5244579952319111</v>
      </c>
      <c r="C1736" s="462">
        <f>C1732/C1729</f>
        <v>1.7147590361445784</v>
      </c>
      <c r="D1736" s="462">
        <f t="shared" ref="D1736:I1736" si="79">D1732/D1729</f>
        <v>1.5290122338995247</v>
      </c>
      <c r="E1736" s="462">
        <f t="shared" si="79"/>
        <v>2.2368257857924072</v>
      </c>
      <c r="F1736" s="462">
        <f t="shared" si="79"/>
        <v>1.9319696085531017</v>
      </c>
      <c r="G1736" s="462">
        <f t="shared" si="79"/>
        <v>1.8161400678115736</v>
      </c>
      <c r="H1736" s="462">
        <f t="shared" si="79"/>
        <v>2.0951922887386409</v>
      </c>
      <c r="I1736" s="462">
        <f t="shared" si="79"/>
        <v>2.0819122049149472</v>
      </c>
      <c r="J1736" s="466">
        <f>J1732/J1729</f>
        <v>1.6845176317411361</v>
      </c>
    </row>
    <row r="1737" spans="1:10" ht="24.95" customHeight="1" x14ac:dyDescent="0.2">
      <c r="A1737" s="455" t="s">
        <v>128</v>
      </c>
      <c r="B1737" s="463">
        <f>B1733/B1730</f>
        <v>1.4339565286433269</v>
      </c>
      <c r="C1737" s="463">
        <f>C1733/C1730</f>
        <v>1.4620896432564285</v>
      </c>
      <c r="D1737" s="463">
        <f t="shared" ref="D1737:I1737" si="80">D1733/D1730</f>
        <v>1.4346563132224464</v>
      </c>
      <c r="E1737" s="463">
        <f t="shared" si="80"/>
        <v>1.6243746441679892</v>
      </c>
      <c r="F1737" s="463">
        <f t="shared" si="80"/>
        <v>1.4492654668813247</v>
      </c>
      <c r="G1737" s="463">
        <f t="shared" si="80"/>
        <v>1.1385952065558125</v>
      </c>
      <c r="H1737" s="463">
        <f t="shared" si="80"/>
        <v>2.333195078114199</v>
      </c>
      <c r="I1737" s="463">
        <f t="shared" si="80"/>
        <v>1.8825244133508234</v>
      </c>
      <c r="J1737" s="467">
        <f>J1733/J1730</f>
        <v>1.4665874277097237</v>
      </c>
    </row>
    <row r="1738" spans="1:10" ht="24.95" customHeight="1" x14ac:dyDescent="0.2"/>
    <row r="1739" spans="1:10" ht="24.95" customHeight="1" x14ac:dyDescent="0.2"/>
    <row r="1740" spans="1:10" ht="24.95" customHeight="1" x14ac:dyDescent="0.2"/>
    <row r="1741" spans="1:10" ht="24.95" customHeight="1" x14ac:dyDescent="0.2"/>
    <row r="1742" spans="1:10" ht="24.95" customHeight="1" x14ac:dyDescent="0.2"/>
    <row r="1743" spans="1:10" ht="24.95" customHeight="1" x14ac:dyDescent="0.2"/>
    <row r="1744" spans="1:10" ht="24.95" customHeight="1" x14ac:dyDescent="0.2"/>
    <row r="1745" spans="1:14" ht="24.95" customHeight="1" x14ac:dyDescent="0.2"/>
    <row r="1746" spans="1:14" ht="24.95" customHeight="1" x14ac:dyDescent="0.2"/>
    <row r="1747" spans="1:14" ht="24.95" customHeight="1" x14ac:dyDescent="0.2"/>
    <row r="1748" spans="1:14" ht="24.95" customHeight="1" x14ac:dyDescent="0.2"/>
    <row r="1749" spans="1:14" ht="24.95" customHeight="1" x14ac:dyDescent="0.2"/>
    <row r="1750" spans="1:14" ht="24.95" customHeight="1" x14ac:dyDescent="0.2"/>
    <row r="1751" spans="1:14" ht="35.1" customHeight="1" x14ac:dyDescent="0.2">
      <c r="A1751" s="789" t="s">
        <v>468</v>
      </c>
      <c r="B1751" s="789"/>
      <c r="C1751" s="789"/>
      <c r="D1751" s="789"/>
      <c r="E1751" s="789"/>
      <c r="F1751" s="789"/>
      <c r="G1751" s="789"/>
      <c r="H1751" s="789"/>
      <c r="I1751" s="789"/>
      <c r="J1751" s="789"/>
      <c r="K1751" s="789"/>
      <c r="L1751" s="789"/>
      <c r="M1751" s="789"/>
      <c r="N1751" s="789"/>
    </row>
    <row r="1752" spans="1:14" ht="24.95" customHeight="1" x14ac:dyDescent="0.25">
      <c r="A1752" s="790"/>
      <c r="B1752" s="790"/>
      <c r="C1752" s="790"/>
      <c r="D1752" s="790"/>
      <c r="E1752" s="790"/>
      <c r="F1752" s="790"/>
      <c r="G1752" s="790"/>
      <c r="H1752" s="790"/>
      <c r="I1752" s="790"/>
      <c r="J1752" s="790"/>
      <c r="K1752" s="790"/>
      <c r="L1752" s="790"/>
      <c r="M1752" s="790"/>
      <c r="N1752" s="790"/>
    </row>
    <row r="1753" spans="1:14" ht="24.95" customHeight="1" x14ac:dyDescent="0.2">
      <c r="B1753" s="468" t="s">
        <v>5</v>
      </c>
      <c r="C1753" s="468" t="s">
        <v>6</v>
      </c>
      <c r="D1753" s="468" t="s">
        <v>64</v>
      </c>
      <c r="E1753" s="468" t="s">
        <v>7</v>
      </c>
      <c r="F1753" s="468" t="s">
        <v>8</v>
      </c>
      <c r="G1753" s="468" t="s">
        <v>9</v>
      </c>
      <c r="H1753" s="468" t="s">
        <v>10</v>
      </c>
      <c r="I1753" s="468" t="s">
        <v>11</v>
      </c>
      <c r="J1753" s="468" t="s">
        <v>12</v>
      </c>
      <c r="K1753" s="468" t="s">
        <v>13</v>
      </c>
      <c r="L1753" s="323"/>
      <c r="M1753" s="323"/>
      <c r="N1753" s="323"/>
    </row>
    <row r="1754" spans="1:14" ht="24.95" customHeight="1" x14ac:dyDescent="0.2">
      <c r="A1754" s="461" t="s">
        <v>29</v>
      </c>
      <c r="B1754" s="453">
        <f>'M.V. PROC'!C84</f>
        <v>790125</v>
      </c>
      <c r="C1754" s="453">
        <f>'M.V. PROC'!D84</f>
        <v>1035888</v>
      </c>
      <c r="D1754" s="453">
        <f>'M.V. PROC'!E84</f>
        <v>1072869</v>
      </c>
      <c r="E1754" s="453">
        <f>'M.V. PROC'!F84</f>
        <v>350025</v>
      </c>
      <c r="F1754" s="453">
        <f>'M.V. PROC'!G84</f>
        <v>1040816</v>
      </c>
      <c r="G1754" s="453">
        <f>'M.V. PROC'!H84</f>
        <v>872405</v>
      </c>
      <c r="H1754" s="453">
        <f>'M.V. PROC'!I84</f>
        <v>438552</v>
      </c>
      <c r="I1754" s="453">
        <f>'M.V. PROC'!J84</f>
        <v>796605</v>
      </c>
      <c r="J1754" s="453">
        <f>'M.V. PROC'!K84</f>
        <v>349241</v>
      </c>
      <c r="K1754" s="454">
        <f>SUM(B1754:J1754)</f>
        <v>6746526</v>
      </c>
      <c r="L1754" s="324"/>
      <c r="M1754" s="324"/>
      <c r="N1754" s="325"/>
    </row>
    <row r="1755" spans="1:14" ht="24.95" customHeight="1" x14ac:dyDescent="0.2">
      <c r="A1755" s="455" t="s">
        <v>126</v>
      </c>
      <c r="B1755" s="456">
        <f>'M.V. PROC'!C85</f>
        <v>96118</v>
      </c>
      <c r="C1755" s="456">
        <f>'M.V. PROC'!D85</f>
        <v>617092</v>
      </c>
      <c r="D1755" s="456">
        <f>'M.V. PROC'!E85</f>
        <v>422775</v>
      </c>
      <c r="E1755" s="456">
        <f>'M.V. PROC'!F85</f>
        <v>122634</v>
      </c>
      <c r="F1755" s="456">
        <f>'M.V. PROC'!G85</f>
        <v>554588</v>
      </c>
      <c r="G1755" s="456">
        <f>'M.V. PROC'!H85</f>
        <v>144239</v>
      </c>
      <c r="H1755" s="456">
        <f>'M.V. PROC'!I85</f>
        <v>44516</v>
      </c>
      <c r="I1755" s="456">
        <f>'M.V. PROC'!J85</f>
        <v>240404</v>
      </c>
      <c r="J1755" s="456">
        <f>'M.V. PROC'!K85</f>
        <v>49436</v>
      </c>
      <c r="K1755" s="457">
        <f>SUM(B1755:J1755)</f>
        <v>2291802</v>
      </c>
      <c r="L1755" s="324"/>
      <c r="M1755" s="324"/>
      <c r="N1755" s="325"/>
    </row>
    <row r="1756" spans="1:14" ht="24.95" customHeight="1" x14ac:dyDescent="0.2">
      <c r="A1756" s="459" t="s">
        <v>0</v>
      </c>
      <c r="B1756" s="439">
        <f t="shared" ref="B1756:J1756" si="81">SUM(B1754:B1755)</f>
        <v>886243</v>
      </c>
      <c r="C1756" s="439">
        <f t="shared" si="81"/>
        <v>1652980</v>
      </c>
      <c r="D1756" s="439">
        <f t="shared" si="81"/>
        <v>1495644</v>
      </c>
      <c r="E1756" s="439">
        <f t="shared" si="81"/>
        <v>472659</v>
      </c>
      <c r="F1756" s="439">
        <f t="shared" si="81"/>
        <v>1595404</v>
      </c>
      <c r="G1756" s="439">
        <f t="shared" si="81"/>
        <v>1016644</v>
      </c>
      <c r="H1756" s="439">
        <f t="shared" si="81"/>
        <v>483068</v>
      </c>
      <c r="I1756" s="439">
        <f t="shared" si="81"/>
        <v>1037009</v>
      </c>
      <c r="J1756" s="439">
        <f t="shared" si="81"/>
        <v>398677</v>
      </c>
      <c r="K1756" s="439">
        <f>SUM(K1754:K1755)</f>
        <v>9038328</v>
      </c>
      <c r="L1756" s="324"/>
      <c r="M1756" s="324"/>
      <c r="N1756" s="325"/>
    </row>
    <row r="1757" spans="1:14" ht="24.95" customHeight="1" x14ac:dyDescent="0.2">
      <c r="A1757" s="452" t="s">
        <v>35</v>
      </c>
      <c r="B1757" s="453">
        <f>'M.V. PROC'!C87</f>
        <v>1314223</v>
      </c>
      <c r="C1757" s="453">
        <f>'M.V. PROC'!D87</f>
        <v>1692919</v>
      </c>
      <c r="D1757" s="453">
        <f>'M.V. PROC'!E87</f>
        <v>1829710</v>
      </c>
      <c r="E1757" s="453">
        <f>'M.V. PROC'!F87</f>
        <v>637144</v>
      </c>
      <c r="F1757" s="453">
        <f>'M.V. PROC'!G87</f>
        <v>1765558</v>
      </c>
      <c r="G1757" s="453">
        <f>'M.V. PROC'!H87</f>
        <v>1396070</v>
      </c>
      <c r="H1757" s="453">
        <f>'M.V. PROC'!I87</f>
        <v>813356</v>
      </c>
      <c r="I1757" s="453">
        <f>'M.V. PROC'!J87</f>
        <v>1352326</v>
      </c>
      <c r="J1757" s="453">
        <f>'M.V. PROC'!K87</f>
        <v>563336</v>
      </c>
      <c r="K1757" s="454">
        <f>SUM(B1757:J1757)</f>
        <v>11364642</v>
      </c>
      <c r="L1757" s="324"/>
      <c r="M1757" s="324"/>
      <c r="N1757" s="325"/>
    </row>
    <row r="1758" spans="1:14" ht="24.95" customHeight="1" x14ac:dyDescent="0.2">
      <c r="A1758" s="455" t="s">
        <v>65</v>
      </c>
      <c r="B1758" s="456">
        <f>'M.V. PROC'!C88</f>
        <v>152319</v>
      </c>
      <c r="C1758" s="456">
        <f>'M.V. PROC'!D88</f>
        <v>838270</v>
      </c>
      <c r="D1758" s="456">
        <f>'M.V. PROC'!E88</f>
        <v>589898</v>
      </c>
      <c r="E1758" s="456">
        <f>'M.V. PROC'!F88</f>
        <v>161843</v>
      </c>
      <c r="F1758" s="456">
        <f>'M.V. PROC'!G88</f>
        <v>833136</v>
      </c>
      <c r="G1758" s="456">
        <f>'M.V. PROC'!H88</f>
        <v>228952</v>
      </c>
      <c r="H1758" s="456">
        <f>'M.V. PROC'!I88</f>
        <v>72065</v>
      </c>
      <c r="I1758" s="456">
        <f>'M.V. PROC'!J88</f>
        <v>412738</v>
      </c>
      <c r="J1758" s="456">
        <f>'M.V. PROC'!K88</f>
        <v>71907</v>
      </c>
      <c r="K1758" s="457">
        <f>SUM(B1758:J1758)</f>
        <v>3361128</v>
      </c>
      <c r="L1758" s="324"/>
      <c r="M1758" s="324"/>
      <c r="N1758" s="325"/>
    </row>
    <row r="1759" spans="1:14" ht="24.95" customHeight="1" x14ac:dyDescent="0.2">
      <c r="A1759" s="459" t="s">
        <v>66</v>
      </c>
      <c r="B1759" s="439">
        <f t="shared" ref="B1759:K1759" si="82">SUM(B1757:B1758)</f>
        <v>1466542</v>
      </c>
      <c r="C1759" s="439">
        <f t="shared" si="82"/>
        <v>2531189</v>
      </c>
      <c r="D1759" s="439">
        <f t="shared" si="82"/>
        <v>2419608</v>
      </c>
      <c r="E1759" s="439">
        <f t="shared" si="82"/>
        <v>798987</v>
      </c>
      <c r="F1759" s="439">
        <f t="shared" si="82"/>
        <v>2598694</v>
      </c>
      <c r="G1759" s="439">
        <f t="shared" si="82"/>
        <v>1625022</v>
      </c>
      <c r="H1759" s="439">
        <f t="shared" si="82"/>
        <v>885421</v>
      </c>
      <c r="I1759" s="439">
        <f t="shared" si="82"/>
        <v>1765064</v>
      </c>
      <c r="J1759" s="439">
        <f t="shared" si="82"/>
        <v>635243</v>
      </c>
      <c r="K1759" s="439">
        <f t="shared" si="82"/>
        <v>14725770</v>
      </c>
      <c r="L1759" s="324"/>
      <c r="M1759" s="324"/>
      <c r="N1759" s="325"/>
    </row>
    <row r="1760" spans="1:14" ht="24.95" customHeight="1" x14ac:dyDescent="0.2">
      <c r="A1760" s="438" t="s">
        <v>68</v>
      </c>
      <c r="B1760" s="458">
        <f>'M.V. PROC'!C89</f>
        <v>0.18555560858414563</v>
      </c>
      <c r="C1760" s="458">
        <f>'M.V. PROC'!D89</f>
        <v>0.28477435979401844</v>
      </c>
      <c r="D1760" s="458">
        <f>'M.V. PROC'!E89</f>
        <v>0.25723633831844051</v>
      </c>
      <c r="E1760" s="458">
        <f>'M.V. PROC'!F89</f>
        <v>0.28686391921047044</v>
      </c>
      <c r="F1760" s="458">
        <f>'M.V. PROC'!G89</f>
        <v>0.33581440312663197</v>
      </c>
      <c r="G1760" s="458">
        <f>'M.V. PROC'!H89</f>
        <v>0.25800642892004721</v>
      </c>
      <c r="H1760" s="458">
        <f>'M.V. PROC'!I89</f>
        <v>0.1917297473915098</v>
      </c>
      <c r="I1760" s="458">
        <f>'M.V. PROC'!J89</f>
        <v>0.33738894954620574</v>
      </c>
      <c r="J1760" s="458">
        <f>'M.V. PROC'!K89</f>
        <v>0.20753888008142751</v>
      </c>
      <c r="K1760" s="458">
        <f>'M.V. CyL'!C14</f>
        <v>0.26328626774929537</v>
      </c>
      <c r="L1760" s="324"/>
      <c r="M1760" s="324"/>
      <c r="N1760" s="325"/>
    </row>
    <row r="1761" spans="1:14" ht="24.95" customHeight="1" x14ac:dyDescent="0.2">
      <c r="A1761" s="438" t="s">
        <v>3</v>
      </c>
      <c r="B1761" s="469">
        <f>B1759/B1756</f>
        <v>1.6547854256676779</v>
      </c>
      <c r="C1761" s="469">
        <f t="shared" ref="C1761:K1761" si="83">C1759/C1756</f>
        <v>1.531288339846822</v>
      </c>
      <c r="D1761" s="469">
        <f t="shared" si="83"/>
        <v>1.6177700040918828</v>
      </c>
      <c r="E1761" s="469">
        <f t="shared" si="83"/>
        <v>1.690408941752934</v>
      </c>
      <c r="F1761" s="469">
        <f t="shared" si="83"/>
        <v>1.628862657985062</v>
      </c>
      <c r="G1761" s="469">
        <f t="shared" si="83"/>
        <v>1.5984179319407776</v>
      </c>
      <c r="H1761" s="469">
        <f t="shared" si="83"/>
        <v>1.8329117225732194</v>
      </c>
      <c r="I1761" s="469">
        <f t="shared" si="83"/>
        <v>1.7020720167327381</v>
      </c>
      <c r="J1761" s="469">
        <f t="shared" si="83"/>
        <v>1.5933775964000934</v>
      </c>
      <c r="K1761" s="469">
        <f t="shared" si="83"/>
        <v>1.6292581990828392</v>
      </c>
      <c r="L1761" s="10"/>
      <c r="M1761" s="10"/>
      <c r="N1761" s="316"/>
    </row>
    <row r="1762" spans="1:14" ht="24.95" customHeight="1" x14ac:dyDescent="0.2">
      <c r="A1762" s="461" t="s">
        <v>129</v>
      </c>
      <c r="B1762" s="470">
        <f>B1757/B1754</f>
        <v>1.6633102357221958</v>
      </c>
      <c r="C1762" s="470">
        <f t="shared" ref="C1762:K1762" si="84">C1757/C1754</f>
        <v>1.6342683765040236</v>
      </c>
      <c r="D1762" s="470">
        <f t="shared" si="84"/>
        <v>1.7054365444429842</v>
      </c>
      <c r="E1762" s="470">
        <f t="shared" si="84"/>
        <v>1.8202814084708234</v>
      </c>
      <c r="F1762" s="470">
        <f t="shared" si="84"/>
        <v>1.6963209635516749</v>
      </c>
      <c r="G1762" s="470">
        <f t="shared" si="84"/>
        <v>1.6002544689679679</v>
      </c>
      <c r="H1762" s="470">
        <f t="shared" si="84"/>
        <v>1.8546398146627994</v>
      </c>
      <c r="I1762" s="470">
        <f t="shared" si="84"/>
        <v>1.6976117398208648</v>
      </c>
      <c r="J1762" s="470">
        <f t="shared" si="84"/>
        <v>1.6130293980374584</v>
      </c>
      <c r="K1762" s="471">
        <f t="shared" si="84"/>
        <v>1.6845176317411361</v>
      </c>
    </row>
    <row r="1763" spans="1:14" ht="24.95" customHeight="1" x14ac:dyDescent="0.2">
      <c r="A1763" s="455" t="s">
        <v>130</v>
      </c>
      <c r="B1763" s="463">
        <f>B1758/B1755</f>
        <v>1.584708379283797</v>
      </c>
      <c r="C1763" s="463">
        <f t="shared" ref="C1763:K1763" si="85">C1758/C1755</f>
        <v>1.3584198142254316</v>
      </c>
      <c r="D1763" s="463">
        <f t="shared" si="85"/>
        <v>1.3953001005262846</v>
      </c>
      <c r="E1763" s="463">
        <f t="shared" si="85"/>
        <v>1.3197237307761307</v>
      </c>
      <c r="F1763" s="463">
        <f t="shared" si="85"/>
        <v>1.5022611379979371</v>
      </c>
      <c r="G1763" s="463">
        <f t="shared" si="85"/>
        <v>1.5873099508454718</v>
      </c>
      <c r="H1763" s="463">
        <f t="shared" si="85"/>
        <v>1.6188561416120046</v>
      </c>
      <c r="I1763" s="463">
        <f t="shared" si="85"/>
        <v>1.716851633084308</v>
      </c>
      <c r="J1763" s="463">
        <f t="shared" si="85"/>
        <v>1.4545472934703454</v>
      </c>
      <c r="K1763" s="467">
        <f t="shared" si="85"/>
        <v>1.4665874277097237</v>
      </c>
    </row>
    <row r="1764" spans="1:14" ht="24.95" customHeight="1" x14ac:dyDescent="0.2">
      <c r="B1764" s="566">
        <f>B1755/B1756</f>
        <v>0.10845558159556691</v>
      </c>
    </row>
    <row r="1765" spans="1:14" ht="24.95" customHeight="1" x14ac:dyDescent="0.2"/>
    <row r="1766" spans="1:14" ht="24.95" customHeight="1" x14ac:dyDescent="0.2"/>
    <row r="1767" spans="1:14" ht="24.95" customHeight="1" x14ac:dyDescent="0.2"/>
    <row r="1768" spans="1:14" ht="24.95" customHeight="1" x14ac:dyDescent="0.2"/>
    <row r="1769" spans="1:14" ht="24.95" customHeight="1" x14ac:dyDescent="0.2"/>
    <row r="1770" spans="1:14" ht="24.95" customHeight="1" x14ac:dyDescent="0.2"/>
    <row r="1771" spans="1:14" ht="24.95" customHeight="1" x14ac:dyDescent="0.2"/>
    <row r="1772" spans="1:14" ht="24.95" customHeight="1" x14ac:dyDescent="0.2"/>
    <row r="1773" spans="1:14" ht="24.95" customHeight="1" x14ac:dyDescent="0.2"/>
    <row r="1774" spans="1:14" ht="24.95" customHeight="1" x14ac:dyDescent="0.2">
      <c r="N1774" s="4"/>
    </row>
    <row r="1775" spans="1:14" ht="35.1" customHeight="1" x14ac:dyDescent="0.2">
      <c r="A1775" s="789" t="s">
        <v>470</v>
      </c>
      <c r="B1775" s="789"/>
      <c r="C1775" s="789"/>
      <c r="D1775" s="789"/>
      <c r="E1775" s="789"/>
      <c r="F1775" s="789"/>
      <c r="G1775" s="789"/>
      <c r="H1775" s="789"/>
      <c r="I1775" s="789"/>
      <c r="J1775" s="789"/>
      <c r="K1775" s="789"/>
      <c r="L1775" s="789"/>
      <c r="M1775" s="789"/>
      <c r="N1775" s="789"/>
    </row>
    <row r="1776" spans="1:14" ht="24.95" customHeight="1" x14ac:dyDescent="0.2"/>
    <row r="1777" spans="1:3" ht="30" customHeight="1" x14ac:dyDescent="0.2">
      <c r="A1777" s="468" t="s">
        <v>29</v>
      </c>
      <c r="B1777" s="468"/>
      <c r="C1777" s="468" t="s">
        <v>206</v>
      </c>
    </row>
    <row r="1778" spans="1:3" ht="30" customHeight="1" x14ac:dyDescent="0.2">
      <c r="A1778" s="504" t="str">
        <f>'M.V. PROC'!A120</f>
        <v>Madrid (Comunidad de)</v>
      </c>
      <c r="B1778" s="506"/>
      <c r="C1778" s="506">
        <f>'M.V. PROC'!B120</f>
        <v>0.2855936553670701</v>
      </c>
    </row>
    <row r="1779" spans="1:3" ht="30" customHeight="1" x14ac:dyDescent="0.2">
      <c r="A1779" s="504" t="str">
        <f>'M.V. PROC'!A121</f>
        <v>Castilla y León</v>
      </c>
      <c r="B1779" s="506"/>
      <c r="C1779" s="506">
        <f>'M.V. PROC'!B121</f>
        <v>0.15185155615793725</v>
      </c>
    </row>
    <row r="1780" spans="1:3" ht="30" customHeight="1" x14ac:dyDescent="0.2">
      <c r="A1780" s="504" t="str">
        <f>'M.V. PROC'!A122</f>
        <v>Andalucía</v>
      </c>
      <c r="B1780" s="506"/>
      <c r="C1780" s="506">
        <f>'M.V. PROC'!B122</f>
        <v>7.7637114402970747E-2</v>
      </c>
    </row>
    <row r="1781" spans="1:3" ht="30" customHeight="1" x14ac:dyDescent="0.2">
      <c r="A1781" s="504" t="str">
        <f>'M.V. PROC'!A123</f>
        <v>Cataluña</v>
      </c>
      <c r="B1781" s="506"/>
      <c r="C1781" s="506">
        <f>'M.V. PROC'!B123</f>
        <v>6.8758791856782422E-2</v>
      </c>
    </row>
    <row r="1782" spans="1:3" ht="30" customHeight="1" x14ac:dyDescent="0.2">
      <c r="A1782" s="507" t="str">
        <f>'M.V. PROC'!A124</f>
        <v>País Vasco</v>
      </c>
      <c r="B1782" s="506"/>
      <c r="C1782" s="506">
        <f>'M.V. PROC'!B124</f>
        <v>6.3715617281168521E-2</v>
      </c>
    </row>
    <row r="1783" spans="1:3" ht="30" customHeight="1" x14ac:dyDescent="0.2">
      <c r="A1783" s="507" t="str">
        <f>'M.V. PROC'!A125</f>
        <v>Galicia</v>
      </c>
      <c r="B1783" s="506"/>
      <c r="C1783" s="506">
        <f>'M.V. PROC'!B125</f>
        <v>5.9536767110805591E-2</v>
      </c>
    </row>
    <row r="1784" spans="1:3" ht="30" customHeight="1" x14ac:dyDescent="0.2">
      <c r="A1784" s="507" t="str">
        <f>'M.V. PROC'!A126</f>
        <v>Comunidad Valenciana</v>
      </c>
      <c r="B1784" s="506"/>
      <c r="C1784" s="506">
        <f>'M.V. PROC'!B126</f>
        <v>5.534889689532884E-2</v>
      </c>
    </row>
    <row r="1785" spans="1:3" ht="30" customHeight="1" x14ac:dyDescent="0.2">
      <c r="A1785" s="507" t="str">
        <f>'M.V. PROC'!A127</f>
        <v>Castilla - La Mancha</v>
      </c>
      <c r="B1785" s="506"/>
      <c r="C1785" s="506">
        <f>'M.V. PROC'!B127</f>
        <v>4.5806183337676887E-2</v>
      </c>
    </row>
    <row r="1786" spans="1:3" ht="30" customHeight="1" x14ac:dyDescent="0.2">
      <c r="A1786" s="507" t="str">
        <f>'M.V. PROC'!A128</f>
        <v>Asturias (Principado de)</v>
      </c>
      <c r="B1786" s="506"/>
      <c r="C1786" s="506">
        <f>'M.V. PROC'!B128</f>
        <v>4.5753499029575755E-2</v>
      </c>
    </row>
    <row r="1787" spans="1:3" ht="30" customHeight="1" x14ac:dyDescent="0.2">
      <c r="A1787" s="507" t="str">
        <f>'M.V. PROC'!A129</f>
        <v>Cantabria</v>
      </c>
      <c r="B1787" s="506"/>
      <c r="C1787" s="506">
        <f>'M.V. PROC'!B129</f>
        <v>2.994497269510402E-2</v>
      </c>
    </row>
    <row r="1788" spans="1:3" ht="30" customHeight="1" x14ac:dyDescent="0.2">
      <c r="A1788" s="507" t="str">
        <f>'M.V. PROC'!A130</f>
        <v>Extremadura</v>
      </c>
      <c r="B1788" s="506"/>
      <c r="C1788" s="506">
        <f>'M.V. PROC'!B130</f>
        <v>2.650343154346824E-2</v>
      </c>
    </row>
    <row r="1789" spans="1:3" ht="30" customHeight="1" x14ac:dyDescent="0.2">
      <c r="A1789" s="507" t="str">
        <f>'M.V. PROC'!A131</f>
        <v>Aragón</v>
      </c>
      <c r="B1789" s="506"/>
      <c r="C1789" s="506">
        <f>'M.V. PROC'!B131</f>
        <v>2.3465058782928816E-2</v>
      </c>
    </row>
    <row r="1790" spans="1:3" ht="30" customHeight="1" x14ac:dyDescent="0.2">
      <c r="A1790" s="507" t="str">
        <f>'M.V. PROC'!A132</f>
        <v>Navarra (Comunidad Foral de)</v>
      </c>
      <c r="B1790" s="506"/>
      <c r="C1790" s="506">
        <f>'M.V. PROC'!B132</f>
        <v>1.7609740809080659E-2</v>
      </c>
    </row>
    <row r="1791" spans="1:3" ht="30" customHeight="1" x14ac:dyDescent="0.2">
      <c r="A1791" s="507" t="str">
        <f>'M.V. PROC'!A133</f>
        <v>Murcia (Región de)</v>
      </c>
      <c r="B1791" s="506"/>
      <c r="C1791" s="506">
        <f>'M.V. PROC'!B133</f>
        <v>1.5283413667564324E-2</v>
      </c>
    </row>
    <row r="1792" spans="1:3" ht="30" customHeight="1" x14ac:dyDescent="0.2">
      <c r="A1792" s="507" t="str">
        <f>'M.V. PROC'!A134</f>
        <v>Canarias</v>
      </c>
      <c r="B1792" s="506"/>
      <c r="C1792" s="506">
        <f>'M.V. PROC'!B134</f>
        <v>1.1810762869178256E-2</v>
      </c>
    </row>
    <row r="1793" spans="1:14" ht="30" customHeight="1" x14ac:dyDescent="0.2">
      <c r="A1793" s="507" t="str">
        <f>'M.V. PROC'!A135</f>
        <v>Rioja (La)</v>
      </c>
      <c r="B1793" s="506"/>
      <c r="C1793" s="506">
        <f>'M.V. PROC'!B135</f>
        <v>1.0532736628951848E-2</v>
      </c>
    </row>
    <row r="1794" spans="1:14" ht="30" customHeight="1" x14ac:dyDescent="0.2">
      <c r="A1794" s="507" t="str">
        <f>'M.V. PROC'!A136</f>
        <v>Baleares (Islas)</v>
      </c>
      <c r="B1794" s="506"/>
      <c r="C1794" s="506">
        <f>'M.V. PROC'!B136</f>
        <v>8.6581837446037518E-3</v>
      </c>
    </row>
    <row r="1795" spans="1:14" ht="30" customHeight="1" x14ac:dyDescent="0.2">
      <c r="A1795" s="507" t="str">
        <f>'M.V. PROC'!A137</f>
        <v>Ceuta</v>
      </c>
      <c r="B1795" s="506"/>
      <c r="C1795" s="506">
        <f>'M.V. PROC'!B137</f>
        <v>1.1954649954607169E-3</v>
      </c>
    </row>
    <row r="1796" spans="1:14" ht="30" customHeight="1" x14ac:dyDescent="0.2">
      <c r="A1796" s="507" t="str">
        <f>'M.V. PROC'!A138</f>
        <v>Melilla</v>
      </c>
      <c r="B1796" s="506"/>
      <c r="C1796" s="506">
        <f>'M.V. PROC'!B138</f>
        <v>9.9415282434315634E-4</v>
      </c>
    </row>
    <row r="1797" spans="1:14" ht="30" customHeight="1" x14ac:dyDescent="0.2">
      <c r="A1797" s="468" t="s">
        <v>13</v>
      </c>
      <c r="B1797" s="468"/>
      <c r="C1797" s="472">
        <f>SUM(C1778:C1796)</f>
        <v>0.99999999999999967</v>
      </c>
    </row>
    <row r="1798" spans="1:14" ht="24.95" customHeight="1" x14ac:dyDescent="0.25">
      <c r="A1798" s="340"/>
      <c r="B1798" s="341"/>
      <c r="C1798" s="342"/>
    </row>
    <row r="1799" spans="1:14" ht="24.95" customHeight="1" x14ac:dyDescent="0.25">
      <c r="C1799" s="340"/>
      <c r="D1799" s="340"/>
      <c r="E1799" s="340"/>
      <c r="F1799" s="341"/>
      <c r="G1799" s="342"/>
    </row>
    <row r="1800" spans="1:14" ht="35.1" customHeight="1" x14ac:dyDescent="0.2">
      <c r="A1800" s="789" t="s">
        <v>471</v>
      </c>
      <c r="B1800" s="789"/>
      <c r="C1800" s="789"/>
      <c r="D1800" s="789"/>
      <c r="E1800" s="789"/>
      <c r="F1800" s="789"/>
      <c r="G1800" s="789"/>
      <c r="H1800" s="789"/>
      <c r="I1800" s="789"/>
      <c r="J1800" s="789"/>
      <c r="K1800" s="789"/>
      <c r="L1800" s="789"/>
      <c r="M1800" s="789"/>
      <c r="N1800" s="789"/>
    </row>
    <row r="1801" spans="1:14" ht="24.95" customHeight="1" x14ac:dyDescent="0.2"/>
    <row r="1802" spans="1:14" ht="24.95" customHeight="1" x14ac:dyDescent="0.2">
      <c r="A1802" s="468" t="s">
        <v>134</v>
      </c>
      <c r="B1802" s="468"/>
      <c r="C1802" s="468" t="s">
        <v>206</v>
      </c>
    </row>
    <row r="1803" spans="1:14" ht="30" customHeight="1" x14ac:dyDescent="0.2">
      <c r="A1803" s="504" t="str">
        <f>'M.V. PROC'!A188</f>
        <v>Francia</v>
      </c>
      <c r="B1803" s="505"/>
      <c r="C1803" s="506">
        <f>'M.V. PROC'!B188</f>
        <v>0.1711896005659681</v>
      </c>
    </row>
    <row r="1804" spans="1:14" ht="30" customHeight="1" x14ac:dyDescent="0.25">
      <c r="A1804" s="504" t="str">
        <f>'M.V. PROC'!A189</f>
        <v>Portugal</v>
      </c>
      <c r="B1804" s="505"/>
      <c r="C1804" s="506">
        <f>'M.V. PROC'!B189</f>
        <v>0.12312127711087215</v>
      </c>
      <c r="I1804" s="343"/>
    </row>
    <row r="1805" spans="1:14" ht="30" customHeight="1" x14ac:dyDescent="0.25">
      <c r="A1805" s="504" t="str">
        <f>'M.V. PROC'!A190</f>
        <v>Reino Unido</v>
      </c>
      <c r="B1805" s="505"/>
      <c r="C1805" s="506">
        <f>'M.V. PROC'!B190</f>
        <v>9.425742829598549E-2</v>
      </c>
      <c r="I1805" s="343"/>
    </row>
    <row r="1806" spans="1:14" ht="30" customHeight="1" x14ac:dyDescent="0.25">
      <c r="A1806" s="504" t="str">
        <f>'M.V. PROC'!A191</f>
        <v>Resto de Europa</v>
      </c>
      <c r="B1806" s="505"/>
      <c r="C1806" s="506">
        <f>'M.V. PROC'!B191</f>
        <v>9.2129905591198366E-2</v>
      </c>
      <c r="I1806" s="343"/>
    </row>
    <row r="1807" spans="1:14" ht="30" customHeight="1" x14ac:dyDescent="0.25">
      <c r="A1807" s="504" t="str">
        <f>'M.V. PROC'!A192</f>
        <v>Benelux (Bélgica, Holanda y Luxemburgo)</v>
      </c>
      <c r="B1807" s="505"/>
      <c r="C1807" s="506">
        <f>'M.V. PROC'!B192</f>
        <v>8.7145151522659448E-2</v>
      </c>
      <c r="I1807" s="343"/>
    </row>
    <row r="1808" spans="1:14" ht="30" customHeight="1" x14ac:dyDescent="0.2">
      <c r="A1808" s="504" t="str">
        <f>'M.V. PROC'!A193</f>
        <v>EEUU</v>
      </c>
      <c r="B1808" s="505"/>
      <c r="C1808" s="506">
        <f>'M.V. PROC'!B193</f>
        <v>8.127665357788183E-2</v>
      </c>
    </row>
    <row r="1809" spans="1:14" ht="30" customHeight="1" x14ac:dyDescent="0.2">
      <c r="A1809" s="504" t="str">
        <f>'M.V. PROC'!A194</f>
        <v>Alemania</v>
      </c>
      <c r="B1809" s="505"/>
      <c r="C1809" s="506">
        <f>'M.V. PROC'!B194</f>
        <v>7.2829326057213609E-2</v>
      </c>
    </row>
    <row r="1810" spans="1:14" ht="30" customHeight="1" x14ac:dyDescent="0.2">
      <c r="A1810" s="504" t="str">
        <f>'M.V. PROC'!A195</f>
        <v>Resto del mundo</v>
      </c>
      <c r="B1810" s="505"/>
      <c r="C1810" s="506">
        <f>'M.V. PROC'!B195</f>
        <v>6.7421305493549522E-2</v>
      </c>
    </row>
    <row r="1811" spans="1:14" ht="30" customHeight="1" x14ac:dyDescent="0.2">
      <c r="A1811" s="504" t="str">
        <f>'M.V. PROC'!A196</f>
        <v>Italia</v>
      </c>
      <c r="B1811" s="505"/>
      <c r="C1811" s="506">
        <f>'M.V. PROC'!B196</f>
        <v>5.2162746101125368E-2</v>
      </c>
    </row>
    <row r="1812" spans="1:14" ht="30" customHeight="1" x14ac:dyDescent="0.2">
      <c r="A1812" s="504" t="str">
        <f>'M.V. PROC'!A197</f>
        <v>Resto de América</v>
      </c>
      <c r="B1812" s="505"/>
      <c r="C1812" s="506">
        <f>'M.V. PROC'!B197</f>
        <v>4.970978005446422E-2</v>
      </c>
    </row>
    <row r="1813" spans="1:14" ht="30" customHeight="1" x14ac:dyDescent="0.2">
      <c r="A1813" s="504" t="str">
        <f>'M.V. PROC'!A198</f>
        <v>China</v>
      </c>
      <c r="B1813" s="505"/>
      <c r="C1813" s="506">
        <f>'M.V. PROC'!B198</f>
        <v>2.6506778881170232E-2</v>
      </c>
    </row>
    <row r="1814" spans="1:14" ht="30" customHeight="1" x14ac:dyDescent="0.2">
      <c r="A1814" s="504" t="str">
        <f>'M.V. PROC'!A199</f>
        <v>Corea del Sur</v>
      </c>
      <c r="B1814" s="505"/>
      <c r="C1814" s="506">
        <f>'M.V. PROC'!B199</f>
        <v>2.1295767115505387E-2</v>
      </c>
    </row>
    <row r="1815" spans="1:14" ht="30" customHeight="1" x14ac:dyDescent="0.2">
      <c r="A1815" s="504" t="str">
        <f>'M.V. PROC'!A200</f>
        <v>Brasil</v>
      </c>
      <c r="B1815" s="505"/>
      <c r="C1815" s="506">
        <f>'M.V. PROC'!B200</f>
        <v>2.0315678142385829E-2</v>
      </c>
    </row>
    <row r="1816" spans="1:14" ht="30" customHeight="1" x14ac:dyDescent="0.2">
      <c r="A1816" s="504" t="str">
        <f>'M.V. PROC'!A201</f>
        <v>Méjico</v>
      </c>
      <c r="B1816" s="505"/>
      <c r="C1816" s="506">
        <f>'M.V. PROC'!B201</f>
        <v>1.7789582998565059E-2</v>
      </c>
    </row>
    <row r="1817" spans="1:14" ht="30" customHeight="1" x14ac:dyDescent="0.2">
      <c r="A1817" s="504" t="str">
        <f>'M.V. PROC'!A202</f>
        <v>Canadá</v>
      </c>
      <c r="B1817" s="505"/>
      <c r="C1817" s="506">
        <f>'M.V. PROC'!B202</f>
        <v>1.5171651845643085E-2</v>
      </c>
    </row>
    <row r="1818" spans="1:14" ht="30" customHeight="1" x14ac:dyDescent="0.2">
      <c r="A1818" s="504" t="str">
        <f>'M.V. PROC'!A203</f>
        <v>Japón</v>
      </c>
      <c r="B1818" s="505"/>
      <c r="C1818" s="506">
        <f>'M.V. PROC'!B203</f>
        <v>7.6773666458122879E-3</v>
      </c>
    </row>
    <row r="1819" spans="1:14" ht="24.95" customHeight="1" x14ac:dyDescent="0.2">
      <c r="A1819" s="468" t="s">
        <v>13</v>
      </c>
      <c r="B1819" s="468"/>
      <c r="C1819" s="472">
        <f>SUM(C1803:C1818)</f>
        <v>1</v>
      </c>
      <c r="N1819" s="8"/>
    </row>
    <row r="1820" spans="1:14" ht="24.95" customHeight="1" x14ac:dyDescent="0.2">
      <c r="N1820" s="8"/>
    </row>
    <row r="1821" spans="1:14" ht="24.95" customHeight="1" x14ac:dyDescent="0.2">
      <c r="N1821" s="8"/>
    </row>
    <row r="1822" spans="1:14" ht="24.95" customHeight="1" x14ac:dyDescent="0.2">
      <c r="N1822" s="8"/>
    </row>
    <row r="1823" spans="1:14" ht="24.95" customHeight="1" x14ac:dyDescent="0.2">
      <c r="N1823" s="8"/>
    </row>
    <row r="1824" spans="1:14" ht="24.95" customHeight="1" x14ac:dyDescent="0.2">
      <c r="N1824" s="8"/>
    </row>
    <row r="1825" spans="1:14" ht="24.95" customHeight="1" x14ac:dyDescent="0.2">
      <c r="N1825" s="8"/>
    </row>
    <row r="1826" spans="1:14" ht="24.95" customHeight="1" x14ac:dyDescent="0.2">
      <c r="N1826" s="8"/>
    </row>
    <row r="1827" spans="1:14" ht="24.95" customHeight="1" x14ac:dyDescent="0.2">
      <c r="N1827" s="8"/>
    </row>
    <row r="1828" spans="1:14" ht="24.95" customHeight="1" x14ac:dyDescent="0.2">
      <c r="N1828" s="8"/>
    </row>
    <row r="1829" spans="1:14" ht="24.95" customHeight="1" x14ac:dyDescent="0.2">
      <c r="N1829" s="8"/>
    </row>
    <row r="1830" spans="1:14" ht="24.95" customHeight="1" x14ac:dyDescent="0.2">
      <c r="N1830" s="8"/>
    </row>
    <row r="1831" spans="1:14" ht="24.95" customHeight="1" x14ac:dyDescent="0.2">
      <c r="N1831" s="8"/>
    </row>
    <row r="1832" spans="1:14" ht="24.95" customHeight="1" x14ac:dyDescent="0.2">
      <c r="N1832" s="8"/>
    </row>
    <row r="1833" spans="1:14" ht="24.95" customHeight="1" x14ac:dyDescent="0.2">
      <c r="N1833" s="8"/>
    </row>
    <row r="1834" spans="1:14" ht="24.95" customHeight="1" x14ac:dyDescent="0.2">
      <c r="N1834" s="8"/>
    </row>
    <row r="1835" spans="1:14" ht="24.95" customHeight="1" x14ac:dyDescent="0.2">
      <c r="N1835" s="8"/>
    </row>
    <row r="1836" spans="1:14" ht="24.95" customHeight="1" x14ac:dyDescent="0.2">
      <c r="N1836" s="4"/>
    </row>
    <row r="1837" spans="1:14" ht="50.1" customHeight="1" x14ac:dyDescent="0.2">
      <c r="A1837" s="791" t="s">
        <v>53</v>
      </c>
      <c r="B1837" s="791"/>
      <c r="C1837" s="791"/>
      <c r="D1837" s="791"/>
      <c r="E1837" s="791"/>
      <c r="F1837" s="791"/>
      <c r="G1837" s="791"/>
      <c r="H1837" s="791"/>
      <c r="I1837" s="791"/>
      <c r="J1837" s="791"/>
      <c r="K1837" s="791"/>
      <c r="L1837" s="791"/>
      <c r="M1837" s="791"/>
      <c r="N1837" s="791"/>
    </row>
    <row r="1838" spans="1:14" ht="24.95" customHeight="1" x14ac:dyDescent="0.2">
      <c r="A1838" s="344"/>
      <c r="B1838" s="315"/>
      <c r="C1838" s="315"/>
      <c r="D1838" s="315"/>
      <c r="E1838" s="315"/>
      <c r="F1838" s="315"/>
      <c r="G1838" s="315"/>
      <c r="H1838" s="315"/>
      <c r="I1838" s="315"/>
      <c r="J1838" s="315"/>
      <c r="K1838" s="315"/>
      <c r="L1838" s="315"/>
      <c r="M1838" s="315"/>
      <c r="N1838" s="315"/>
    </row>
    <row r="1839" spans="1:14" ht="35.1" customHeight="1" x14ac:dyDescent="0.2">
      <c r="A1839" s="755" t="s">
        <v>472</v>
      </c>
      <c r="B1839" s="755"/>
      <c r="C1839" s="755"/>
      <c r="D1839" s="755"/>
      <c r="E1839" s="755"/>
      <c r="F1839" s="755"/>
      <c r="G1839" s="755"/>
      <c r="H1839" s="755"/>
      <c r="I1839" s="755"/>
      <c r="J1839" s="755"/>
      <c r="K1839" s="755"/>
      <c r="L1839" s="755"/>
      <c r="M1839" s="755"/>
      <c r="N1839" s="755"/>
    </row>
    <row r="1840" spans="1:14" ht="24.95" customHeight="1" x14ac:dyDescent="0.35">
      <c r="A1840" s="296"/>
      <c r="B1840" s="296"/>
      <c r="C1840" s="296"/>
      <c r="D1840" s="296"/>
      <c r="E1840" s="296"/>
      <c r="F1840" s="296"/>
      <c r="G1840" s="296"/>
      <c r="H1840" s="296"/>
      <c r="I1840" s="296"/>
      <c r="J1840" s="296"/>
      <c r="K1840" s="296"/>
      <c r="L1840" s="296"/>
      <c r="M1840" s="296"/>
      <c r="N1840" s="296"/>
    </row>
    <row r="1841" spans="1:5" ht="24.95" customHeight="1" x14ac:dyDescent="0.25">
      <c r="A1841" s="468" t="s">
        <v>70</v>
      </c>
      <c r="B1841" s="787" t="s">
        <v>135</v>
      </c>
      <c r="C1841" s="787"/>
      <c r="D1841" s="312"/>
      <c r="E1841" s="312"/>
    </row>
    <row r="1842" spans="1:5" ht="24.95" customHeight="1" x14ac:dyDescent="0.25">
      <c r="A1842" s="480">
        <v>1997</v>
      </c>
      <c r="B1842" s="722">
        <f>'EV. Nº ESTABL. Y PLAZAS'!B10</f>
        <v>1865</v>
      </c>
      <c r="C1842" s="722"/>
      <c r="D1842" s="345"/>
      <c r="E1842" s="345"/>
    </row>
    <row r="1843" spans="1:5" ht="24.95" customHeight="1" x14ac:dyDescent="0.25">
      <c r="A1843" s="480">
        <v>1998</v>
      </c>
      <c r="B1843" s="722">
        <f>'EV. Nº ESTABL. Y PLAZAS'!B11</f>
        <v>1964</v>
      </c>
      <c r="C1843" s="722"/>
      <c r="D1843" s="345"/>
      <c r="E1843" s="345"/>
    </row>
    <row r="1844" spans="1:5" ht="24.95" customHeight="1" x14ac:dyDescent="0.25">
      <c r="A1844" s="480">
        <v>1999</v>
      </c>
      <c r="B1844" s="722">
        <f>'EV. Nº ESTABL. Y PLAZAS'!B12</f>
        <v>2173</v>
      </c>
      <c r="C1844" s="722"/>
      <c r="D1844" s="345"/>
      <c r="E1844" s="345"/>
    </row>
    <row r="1845" spans="1:5" ht="24.95" customHeight="1" x14ac:dyDescent="0.25">
      <c r="A1845" s="480">
        <v>2000</v>
      </c>
      <c r="B1845" s="722">
        <f>'EV. Nº ESTABL. Y PLAZAS'!B13</f>
        <v>2434</v>
      </c>
      <c r="C1845" s="722"/>
      <c r="D1845" s="345"/>
      <c r="E1845" s="345"/>
    </row>
    <row r="1846" spans="1:5" ht="24.95" customHeight="1" x14ac:dyDescent="0.25">
      <c r="A1846" s="480">
        <v>2001</v>
      </c>
      <c r="B1846" s="722">
        <f>'EV. Nº ESTABL. Y PLAZAS'!B14</f>
        <v>2755</v>
      </c>
      <c r="C1846" s="722"/>
      <c r="D1846" s="345"/>
      <c r="E1846" s="345"/>
    </row>
    <row r="1847" spans="1:5" ht="24.95" customHeight="1" x14ac:dyDescent="0.25">
      <c r="A1847" s="480">
        <v>2002</v>
      </c>
      <c r="B1847" s="722">
        <f>'EV. Nº ESTABL. Y PLAZAS'!B15</f>
        <v>2973</v>
      </c>
      <c r="C1847" s="722"/>
      <c r="D1847" s="345"/>
      <c r="E1847" s="345"/>
    </row>
    <row r="1848" spans="1:5" ht="24.95" customHeight="1" x14ac:dyDescent="0.25">
      <c r="A1848" s="480">
        <v>2003</v>
      </c>
      <c r="B1848" s="722">
        <f>'EV. Nº ESTABL. Y PLAZAS'!B16</f>
        <v>3198</v>
      </c>
      <c r="C1848" s="722"/>
      <c r="D1848" s="345"/>
      <c r="E1848" s="345"/>
    </row>
    <row r="1849" spans="1:5" ht="24.95" customHeight="1" x14ac:dyDescent="0.25">
      <c r="A1849" s="480">
        <v>2004</v>
      </c>
      <c r="B1849" s="722">
        <f>'EV. Nº ESTABL. Y PLAZAS'!B17</f>
        <v>3513</v>
      </c>
      <c r="C1849" s="722"/>
      <c r="D1849" s="345"/>
      <c r="E1849" s="345"/>
    </row>
    <row r="1850" spans="1:5" ht="24.95" customHeight="1" x14ac:dyDescent="0.25">
      <c r="A1850" s="480">
        <v>2005</v>
      </c>
      <c r="B1850" s="722">
        <f>'EV. Nº ESTABL. Y PLAZAS'!B18</f>
        <v>3905</v>
      </c>
      <c r="C1850" s="722"/>
      <c r="D1850" s="345"/>
      <c r="E1850" s="345"/>
    </row>
    <row r="1851" spans="1:5" ht="24.95" customHeight="1" x14ac:dyDescent="0.25">
      <c r="A1851" s="480">
        <v>2006</v>
      </c>
      <c r="B1851" s="722">
        <f>'EV. Nº ESTABL. Y PLAZAS'!B19</f>
        <v>4265</v>
      </c>
      <c r="C1851" s="722"/>
      <c r="D1851" s="345"/>
      <c r="E1851" s="345"/>
    </row>
    <row r="1852" spans="1:5" ht="24.95" customHeight="1" x14ac:dyDescent="0.25">
      <c r="A1852" s="480">
        <v>2007</v>
      </c>
      <c r="B1852" s="722">
        <f>'EV. Nº ESTABL. Y PLAZAS'!B20</f>
        <v>4569</v>
      </c>
      <c r="C1852" s="722"/>
      <c r="D1852" s="345"/>
      <c r="E1852" s="345"/>
    </row>
    <row r="1853" spans="1:5" ht="24.95" customHeight="1" x14ac:dyDescent="0.25">
      <c r="A1853" s="480">
        <v>2008</v>
      </c>
      <c r="B1853" s="722">
        <f>'EV. Nº ESTABL. Y PLAZAS'!B21</f>
        <v>4944</v>
      </c>
      <c r="C1853" s="722"/>
      <c r="D1853" s="345"/>
      <c r="E1853" s="345"/>
    </row>
    <row r="1854" spans="1:5" ht="24.95" customHeight="1" x14ac:dyDescent="0.25">
      <c r="A1854" s="480">
        <v>2009</v>
      </c>
      <c r="B1854" s="722">
        <f>'EV. Nº ESTABL. Y PLAZAS'!B22</f>
        <v>5244</v>
      </c>
      <c r="C1854" s="722"/>
      <c r="D1854" s="345"/>
      <c r="E1854" s="345"/>
    </row>
    <row r="1855" spans="1:5" ht="24.95" customHeight="1" x14ac:dyDescent="0.25">
      <c r="A1855" s="480">
        <v>2010</v>
      </c>
      <c r="B1855" s="722">
        <f>'EV. Nº ESTABL. Y PLAZAS'!B23</f>
        <v>5569</v>
      </c>
      <c r="C1855" s="722"/>
      <c r="D1855" s="345"/>
      <c r="E1855" s="345"/>
    </row>
    <row r="1856" spans="1:5" ht="24.95" customHeight="1" x14ac:dyDescent="0.25">
      <c r="A1856" s="480">
        <v>2011</v>
      </c>
      <c r="B1856" s="722">
        <f>'EV. Nº ESTABL. Y PLAZAS'!B24</f>
        <v>5806</v>
      </c>
      <c r="C1856" s="722"/>
      <c r="D1856" s="345"/>
      <c r="E1856" s="345"/>
    </row>
    <row r="1857" spans="1:10" ht="24.95" customHeight="1" x14ac:dyDescent="0.25">
      <c r="A1857" s="480">
        <v>2012</v>
      </c>
      <c r="B1857" s="722">
        <f>'EV. Nº ESTABL. Y PLAZAS'!B25</f>
        <v>6026</v>
      </c>
      <c r="C1857" s="722"/>
      <c r="D1857" s="345"/>
      <c r="E1857" s="345"/>
    </row>
    <row r="1858" spans="1:10" ht="24.95" customHeight="1" x14ac:dyDescent="0.25">
      <c r="A1858" s="480">
        <v>2013</v>
      </c>
      <c r="B1858" s="722">
        <f>'EV. Nº ESTABL. Y PLAZAS'!B26</f>
        <v>6130</v>
      </c>
      <c r="C1858" s="722"/>
      <c r="D1858" s="345"/>
      <c r="E1858" s="345"/>
    </row>
    <row r="1859" spans="1:10" ht="24.95" customHeight="1" x14ac:dyDescent="0.25">
      <c r="A1859" s="480">
        <v>2014</v>
      </c>
      <c r="B1859" s="722">
        <f>'EV. Nº ESTABL. Y PLAZAS'!B27</f>
        <v>6160</v>
      </c>
      <c r="C1859" s="722"/>
      <c r="D1859" s="345"/>
      <c r="E1859" s="345"/>
    </row>
    <row r="1860" spans="1:10" ht="24.95" customHeight="1" x14ac:dyDescent="0.25">
      <c r="A1860" s="480">
        <v>2015</v>
      </c>
      <c r="B1860" s="722">
        <f>'EV. Nº ESTABL. Y PLAZAS'!B28</f>
        <v>6152</v>
      </c>
      <c r="C1860" s="722"/>
      <c r="D1860" s="345"/>
      <c r="E1860" s="345"/>
    </row>
    <row r="1861" spans="1:10" ht="24.95" customHeight="1" x14ac:dyDescent="0.25">
      <c r="A1861" s="480">
        <v>2016</v>
      </c>
      <c r="B1861" s="722">
        <f>'EV. Nº ESTABL. Y PLAZAS'!B29</f>
        <v>5851</v>
      </c>
      <c r="C1861" s="722"/>
      <c r="D1861" s="345"/>
      <c r="E1861" s="345"/>
    </row>
    <row r="1862" spans="1:10" ht="24.95" customHeight="1" x14ac:dyDescent="0.25">
      <c r="A1862" s="480">
        <v>2017</v>
      </c>
      <c r="B1862" s="722">
        <f>'EV. Nº ESTABL. Y PLAZAS'!B30</f>
        <v>6241</v>
      </c>
      <c r="C1862" s="722"/>
      <c r="D1862" s="345"/>
      <c r="E1862" s="345"/>
    </row>
    <row r="1863" spans="1:10" ht="24.95" customHeight="1" x14ac:dyDescent="0.25">
      <c r="A1863" s="480">
        <v>2018</v>
      </c>
      <c r="B1863" s="722">
        <f>'EV. Nº ESTABL. Y PLAZAS'!B31</f>
        <v>8127</v>
      </c>
      <c r="C1863" s="722"/>
      <c r="D1863" s="345"/>
      <c r="E1863" s="345"/>
    </row>
    <row r="1864" spans="1:10" ht="24.95" customHeight="1" x14ac:dyDescent="0.2">
      <c r="A1864" s="480">
        <v>2019</v>
      </c>
      <c r="B1864" s="722">
        <f>'EV. Nº ESTABL. Y PLAZAS'!B32</f>
        <v>8987</v>
      </c>
      <c r="C1864" s="722"/>
      <c r="E1864" s="306"/>
      <c r="F1864" s="306"/>
      <c r="G1864" s="306"/>
      <c r="H1864" s="306"/>
      <c r="I1864" s="306"/>
      <c r="J1864" s="306"/>
    </row>
    <row r="1865" spans="1:10" ht="24.95" customHeight="1" x14ac:dyDescent="0.2">
      <c r="A1865" s="480">
        <v>2020</v>
      </c>
      <c r="B1865" s="722">
        <f>'EV. Nº ESTABL. Y PLAZAS'!B33</f>
        <v>9300</v>
      </c>
      <c r="C1865" s="722"/>
      <c r="E1865" s="306"/>
      <c r="F1865" s="306"/>
      <c r="G1865" s="306"/>
      <c r="H1865" s="306"/>
      <c r="I1865" s="306"/>
      <c r="J1865" s="306"/>
    </row>
    <row r="1866" spans="1:10" ht="24.95" customHeight="1" x14ac:dyDescent="0.2">
      <c r="A1866" s="480">
        <v>2021</v>
      </c>
      <c r="B1866" s="722">
        <f>'EV. Nº ESTABL. Y PLAZAS'!B34</f>
        <v>9645</v>
      </c>
      <c r="C1866" s="722"/>
      <c r="E1866" s="306"/>
      <c r="F1866" s="306"/>
      <c r="G1866" s="306"/>
      <c r="H1866" s="306"/>
      <c r="I1866" s="306"/>
      <c r="J1866" s="306"/>
    </row>
    <row r="1867" spans="1:10" ht="24.95" customHeight="1" x14ac:dyDescent="0.2">
      <c r="A1867" s="480">
        <v>2022</v>
      </c>
      <c r="B1867" s="722">
        <f>'EV. Nº ESTABL. Y PLAZAS'!B35</f>
        <v>10386</v>
      </c>
      <c r="C1867" s="722"/>
      <c r="E1867" s="306"/>
      <c r="F1867" s="306"/>
      <c r="G1867" s="306"/>
      <c r="H1867" s="306"/>
      <c r="I1867" s="306"/>
      <c r="J1867" s="306"/>
    </row>
    <row r="1868" spans="1:10" ht="24.95" customHeight="1" x14ac:dyDescent="0.2">
      <c r="A1868" s="480">
        <v>2023</v>
      </c>
      <c r="B1868" s="722">
        <f>'EV. Nº ESTABL. Y PLAZAS'!B36</f>
        <v>11188</v>
      </c>
      <c r="C1868" s="722"/>
      <c r="E1868" s="306"/>
      <c r="F1868" s="306"/>
      <c r="G1868" s="306"/>
      <c r="H1868" s="306"/>
      <c r="I1868" s="306"/>
      <c r="J1868" s="306"/>
    </row>
    <row r="1869" spans="1:10" ht="24.95" customHeight="1" x14ac:dyDescent="0.2">
      <c r="A1869" s="480">
        <v>2024</v>
      </c>
      <c r="B1869" s="722">
        <f>'EV. Nº ESTABL. Y PLAZAS'!B37</f>
        <v>11979</v>
      </c>
      <c r="C1869" s="722"/>
      <c r="E1869" s="306"/>
      <c r="F1869" s="306"/>
      <c r="G1869" s="306"/>
      <c r="H1869" s="306"/>
      <c r="I1869" s="306"/>
      <c r="J1869" s="306"/>
    </row>
    <row r="1870" spans="1:10" ht="24.95" customHeight="1" x14ac:dyDescent="0.2">
      <c r="A1870" s="468">
        <v>2025</v>
      </c>
      <c r="B1870" s="787">
        <f>'EV. Nº ESTABL. Y PLAZAS'!B38</f>
        <v>12662</v>
      </c>
      <c r="C1870" s="787"/>
      <c r="E1870" s="306"/>
      <c r="F1870" s="306"/>
      <c r="G1870" s="306"/>
      <c r="H1870" s="306"/>
      <c r="I1870" s="306"/>
      <c r="J1870" s="306"/>
    </row>
    <row r="1871" spans="1:10" ht="24.95" customHeight="1" x14ac:dyDescent="0.2">
      <c r="E1871" s="306"/>
      <c r="F1871" s="306"/>
      <c r="G1871" s="306"/>
      <c r="H1871" s="306"/>
      <c r="I1871" s="306"/>
      <c r="J1871" s="306"/>
    </row>
    <row r="1872" spans="1:10" ht="24.95" customHeight="1" x14ac:dyDescent="0.25">
      <c r="A1872" s="468" t="s">
        <v>70</v>
      </c>
      <c r="B1872" s="787" t="s">
        <v>90</v>
      </c>
      <c r="C1872" s="787"/>
      <c r="D1872" s="312"/>
      <c r="E1872" s="306"/>
      <c r="F1872" s="306"/>
      <c r="G1872" s="306"/>
      <c r="H1872" s="306"/>
      <c r="I1872" s="306"/>
      <c r="J1872" s="306"/>
    </row>
    <row r="1873" spans="1:10" ht="24.95" customHeight="1" x14ac:dyDescent="0.25">
      <c r="A1873" s="480">
        <v>1997</v>
      </c>
      <c r="B1873" s="751">
        <f>'EV. Nº ESTABL. Y PLAZAS'!C10</f>
        <v>83454</v>
      </c>
      <c r="C1873" s="751"/>
      <c r="D1873" s="345"/>
      <c r="E1873" s="306"/>
      <c r="F1873" s="306"/>
      <c r="G1873" s="306"/>
      <c r="H1873" s="306"/>
      <c r="I1873" s="306"/>
      <c r="J1873" s="306"/>
    </row>
    <row r="1874" spans="1:10" ht="24.95" customHeight="1" x14ac:dyDescent="0.25">
      <c r="A1874" s="480">
        <v>1998</v>
      </c>
      <c r="B1874" s="722">
        <f>'EV. Nº ESTABL. Y PLAZAS'!C11</f>
        <v>87638</v>
      </c>
      <c r="C1874" s="722"/>
      <c r="D1874" s="345"/>
      <c r="E1874" s="306"/>
      <c r="F1874" s="306"/>
      <c r="G1874" s="306"/>
      <c r="H1874" s="306"/>
      <c r="I1874" s="306"/>
      <c r="J1874" s="306"/>
    </row>
    <row r="1875" spans="1:10" ht="24.95" customHeight="1" x14ac:dyDescent="0.25">
      <c r="A1875" s="480">
        <v>1999</v>
      </c>
      <c r="B1875" s="722">
        <f>'EV. Nº ESTABL. Y PLAZAS'!C12</f>
        <v>91046</v>
      </c>
      <c r="C1875" s="722"/>
      <c r="D1875" s="345"/>
      <c r="E1875" s="306"/>
      <c r="F1875" s="306"/>
      <c r="G1875" s="306"/>
      <c r="H1875" s="306"/>
      <c r="I1875" s="306"/>
      <c r="J1875" s="306"/>
    </row>
    <row r="1876" spans="1:10" ht="24.95" customHeight="1" x14ac:dyDescent="0.25">
      <c r="A1876" s="480">
        <v>2000</v>
      </c>
      <c r="B1876" s="722">
        <f>'EV. Nº ESTABL. Y PLAZAS'!C13</f>
        <v>96908</v>
      </c>
      <c r="C1876" s="722"/>
      <c r="D1876" s="345"/>
      <c r="E1876" s="306"/>
      <c r="F1876" s="306"/>
      <c r="G1876" s="306"/>
      <c r="H1876" s="306"/>
      <c r="I1876" s="306"/>
      <c r="J1876" s="306"/>
    </row>
    <row r="1877" spans="1:10" ht="24.95" customHeight="1" x14ac:dyDescent="0.25">
      <c r="A1877" s="480">
        <v>2001</v>
      </c>
      <c r="B1877" s="722">
        <f>'EV. Nº ESTABL. Y PLAZAS'!C14</f>
        <v>103311</v>
      </c>
      <c r="C1877" s="722"/>
      <c r="D1877" s="345"/>
      <c r="E1877" s="306"/>
      <c r="F1877" s="306"/>
      <c r="G1877" s="306"/>
      <c r="H1877" s="306"/>
      <c r="I1877" s="306"/>
      <c r="J1877" s="306"/>
    </row>
    <row r="1878" spans="1:10" ht="24.95" customHeight="1" x14ac:dyDescent="0.25">
      <c r="A1878" s="480">
        <v>2002</v>
      </c>
      <c r="B1878" s="722">
        <f>'EV. Nº ESTABL. Y PLAZAS'!C15</f>
        <v>107991</v>
      </c>
      <c r="C1878" s="722"/>
      <c r="D1878" s="345"/>
      <c r="E1878" s="306"/>
      <c r="F1878" s="306"/>
      <c r="G1878" s="306"/>
      <c r="H1878" s="306"/>
      <c r="I1878" s="306"/>
      <c r="J1878" s="306"/>
    </row>
    <row r="1879" spans="1:10" ht="24.95" customHeight="1" x14ac:dyDescent="0.25">
      <c r="A1879" s="480">
        <v>2003</v>
      </c>
      <c r="B1879" s="722">
        <f>'EV. Nº ESTABL. Y PLAZAS'!C16</f>
        <v>111908</v>
      </c>
      <c r="C1879" s="722"/>
      <c r="D1879" s="345"/>
      <c r="E1879" s="306"/>
      <c r="F1879" s="306"/>
      <c r="G1879" s="306"/>
      <c r="H1879" s="306"/>
      <c r="I1879" s="306"/>
      <c r="J1879" s="306"/>
    </row>
    <row r="1880" spans="1:10" ht="24.95" customHeight="1" x14ac:dyDescent="0.25">
      <c r="A1880" s="480">
        <v>2004</v>
      </c>
      <c r="B1880" s="722">
        <f>'EV. Nº ESTABL. Y PLAZAS'!C17</f>
        <v>116182</v>
      </c>
      <c r="C1880" s="722"/>
      <c r="D1880" s="345"/>
      <c r="E1880" s="306"/>
      <c r="F1880" s="306"/>
      <c r="G1880" s="306"/>
      <c r="H1880" s="306"/>
      <c r="I1880" s="306"/>
      <c r="J1880" s="306"/>
    </row>
    <row r="1881" spans="1:10" ht="24.95" customHeight="1" x14ac:dyDescent="0.25">
      <c r="A1881" s="480">
        <v>2005</v>
      </c>
      <c r="B1881" s="722">
        <f>'EV. Nº ESTABL. Y PLAZAS'!C18</f>
        <v>121103</v>
      </c>
      <c r="C1881" s="722"/>
      <c r="D1881" s="345"/>
      <c r="E1881" s="306"/>
      <c r="F1881" s="306"/>
      <c r="G1881" s="306"/>
      <c r="H1881" s="306"/>
      <c r="I1881" s="306"/>
      <c r="J1881" s="306"/>
    </row>
    <row r="1882" spans="1:10" ht="24.95" customHeight="1" x14ac:dyDescent="0.25">
      <c r="A1882" s="480">
        <v>2006</v>
      </c>
      <c r="B1882" s="722">
        <f>'EV. Nº ESTABL. Y PLAZAS'!C19</f>
        <v>127787</v>
      </c>
      <c r="C1882" s="722"/>
      <c r="D1882" s="345"/>
      <c r="E1882" s="306"/>
      <c r="F1882" s="306"/>
      <c r="G1882" s="306"/>
      <c r="H1882" s="306"/>
      <c r="I1882" s="306"/>
      <c r="J1882" s="306"/>
    </row>
    <row r="1883" spans="1:10" ht="24.95" customHeight="1" x14ac:dyDescent="0.25">
      <c r="A1883" s="480">
        <v>2007</v>
      </c>
      <c r="B1883" s="722">
        <f>'EV. Nº ESTABL. Y PLAZAS'!C20</f>
        <v>130847</v>
      </c>
      <c r="C1883" s="722"/>
      <c r="D1883" s="345"/>
      <c r="E1883" s="306"/>
      <c r="F1883" s="306"/>
      <c r="G1883" s="306"/>
      <c r="H1883" s="306"/>
      <c r="I1883" s="306"/>
      <c r="J1883" s="306"/>
    </row>
    <row r="1884" spans="1:10" ht="24.95" customHeight="1" x14ac:dyDescent="0.25">
      <c r="A1884" s="480">
        <v>2008</v>
      </c>
      <c r="B1884" s="722">
        <f>'EV. Nº ESTABL. Y PLAZAS'!C21</f>
        <v>135974</v>
      </c>
      <c r="C1884" s="722"/>
      <c r="D1884" s="345"/>
      <c r="E1884" s="306"/>
      <c r="F1884" s="306"/>
      <c r="G1884" s="306"/>
      <c r="H1884" s="306"/>
      <c r="I1884" s="306"/>
      <c r="J1884" s="306"/>
    </row>
    <row r="1885" spans="1:10" ht="24.95" customHeight="1" x14ac:dyDescent="0.25">
      <c r="A1885" s="480">
        <v>2009</v>
      </c>
      <c r="B1885" s="722">
        <f>'EV. Nº ESTABL. Y PLAZAS'!C22</f>
        <v>139910</v>
      </c>
      <c r="C1885" s="722"/>
      <c r="D1885" s="345"/>
      <c r="E1885" s="306"/>
      <c r="F1885" s="306"/>
      <c r="G1885" s="306"/>
      <c r="H1885" s="306"/>
      <c r="I1885" s="306"/>
      <c r="J1885" s="306"/>
    </row>
    <row r="1886" spans="1:10" ht="24.95" customHeight="1" x14ac:dyDescent="0.25">
      <c r="A1886" s="480">
        <v>2010</v>
      </c>
      <c r="B1886" s="722">
        <f>'EV. Nº ESTABL. Y PLAZAS'!C23</f>
        <v>143859</v>
      </c>
      <c r="C1886" s="722"/>
      <c r="D1886" s="345"/>
      <c r="E1886" s="306"/>
      <c r="F1886" s="306"/>
      <c r="G1886" s="306"/>
      <c r="H1886" s="306"/>
      <c r="I1886" s="306"/>
      <c r="J1886" s="306"/>
    </row>
    <row r="1887" spans="1:10" ht="24.95" customHeight="1" x14ac:dyDescent="0.25">
      <c r="A1887" s="480">
        <v>2011</v>
      </c>
      <c r="B1887" s="722">
        <f>'EV. Nº ESTABL. Y PLAZAS'!C24</f>
        <v>146790</v>
      </c>
      <c r="C1887" s="722"/>
      <c r="D1887" s="345"/>
      <c r="E1887" s="306"/>
      <c r="F1887" s="306"/>
      <c r="G1887" s="306"/>
      <c r="H1887" s="306"/>
      <c r="I1887" s="306"/>
      <c r="J1887" s="306"/>
    </row>
    <row r="1888" spans="1:10" ht="24.95" customHeight="1" x14ac:dyDescent="0.25">
      <c r="A1888" s="480">
        <v>2012</v>
      </c>
      <c r="B1888" s="722">
        <f>'EV. Nº ESTABL. Y PLAZAS'!C25</f>
        <v>148506</v>
      </c>
      <c r="C1888" s="722"/>
      <c r="D1888" s="345"/>
      <c r="E1888" s="306"/>
      <c r="F1888" s="306"/>
      <c r="G1888" s="306"/>
      <c r="H1888" s="306"/>
      <c r="I1888" s="306"/>
      <c r="J1888" s="306"/>
    </row>
    <row r="1889" spans="1:14" ht="24.95" customHeight="1" x14ac:dyDescent="0.25">
      <c r="A1889" s="480">
        <v>2013</v>
      </c>
      <c r="B1889" s="722">
        <f>'EV. Nº ESTABL. Y PLAZAS'!C26</f>
        <v>149812</v>
      </c>
      <c r="C1889" s="722"/>
      <c r="D1889" s="345"/>
      <c r="E1889" s="306"/>
      <c r="F1889" s="306"/>
      <c r="G1889" s="306"/>
      <c r="H1889" s="306"/>
      <c r="I1889" s="306"/>
      <c r="J1889" s="306"/>
    </row>
    <row r="1890" spans="1:14" ht="24.95" customHeight="1" x14ac:dyDescent="0.25">
      <c r="A1890" s="480">
        <v>2014</v>
      </c>
      <c r="B1890" s="722">
        <f>'EV. Nº ESTABL. Y PLAZAS'!C27</f>
        <v>151053</v>
      </c>
      <c r="C1890" s="722"/>
      <c r="D1890" s="345"/>
      <c r="E1890" s="306"/>
      <c r="F1890" s="306"/>
      <c r="G1890" s="306"/>
      <c r="H1890" s="306"/>
      <c r="I1890" s="306"/>
      <c r="J1890" s="306"/>
    </row>
    <row r="1891" spans="1:14" ht="24.95" customHeight="1" x14ac:dyDescent="0.25">
      <c r="A1891" s="480">
        <v>2015</v>
      </c>
      <c r="B1891" s="722">
        <f>'EV. Nº ESTABL. Y PLAZAS'!C28</f>
        <v>150484</v>
      </c>
      <c r="C1891" s="722"/>
      <c r="D1891" s="345"/>
      <c r="E1891" s="306"/>
      <c r="F1891" s="306"/>
      <c r="G1891" s="306"/>
      <c r="H1891" s="306"/>
      <c r="I1891" s="306"/>
      <c r="J1891" s="306"/>
    </row>
    <row r="1892" spans="1:14" ht="24.95" customHeight="1" x14ac:dyDescent="0.25">
      <c r="A1892" s="480">
        <v>2016</v>
      </c>
      <c r="B1892" s="722">
        <f>'EV. Nº ESTABL. Y PLAZAS'!C29</f>
        <v>147949</v>
      </c>
      <c r="C1892" s="722"/>
      <c r="D1892" s="345"/>
      <c r="E1892" s="306"/>
      <c r="F1892" s="306"/>
      <c r="G1892" s="306"/>
      <c r="H1892" s="306"/>
      <c r="I1892" s="306"/>
      <c r="J1892" s="306"/>
    </row>
    <row r="1893" spans="1:14" ht="24.95" customHeight="1" x14ac:dyDescent="0.25">
      <c r="A1893" s="480">
        <v>2017</v>
      </c>
      <c r="B1893" s="722">
        <f>'EV. Nº ESTABL. Y PLAZAS'!C30</f>
        <v>160864</v>
      </c>
      <c r="C1893" s="722"/>
      <c r="D1893" s="345"/>
      <c r="E1893" s="306"/>
      <c r="F1893" s="306"/>
      <c r="G1893" s="306"/>
      <c r="H1893" s="306"/>
      <c r="I1893" s="306"/>
      <c r="J1893" s="306"/>
    </row>
    <row r="1894" spans="1:14" ht="24.95" customHeight="1" x14ac:dyDescent="0.25">
      <c r="A1894" s="480">
        <v>2018</v>
      </c>
      <c r="B1894" s="722">
        <f>'EV. Nº ESTABL. Y PLAZAS'!C31</f>
        <v>178718</v>
      </c>
      <c r="C1894" s="722"/>
      <c r="D1894" s="345"/>
      <c r="E1894" s="306"/>
      <c r="F1894" s="306"/>
      <c r="G1894" s="306"/>
      <c r="H1894" s="306"/>
      <c r="I1894" s="306"/>
      <c r="J1894" s="306"/>
    </row>
    <row r="1895" spans="1:14" ht="24.95" customHeight="1" x14ac:dyDescent="0.2">
      <c r="A1895" s="480">
        <v>2019</v>
      </c>
      <c r="B1895" s="722">
        <f>'EV. Nº ESTABL. Y PLAZAS'!C32</f>
        <v>184571</v>
      </c>
      <c r="C1895" s="722"/>
      <c r="E1895" s="306"/>
      <c r="F1895" s="306"/>
      <c r="G1895" s="306"/>
      <c r="H1895" s="306"/>
      <c r="I1895" s="306"/>
      <c r="J1895" s="306"/>
    </row>
    <row r="1896" spans="1:14" ht="24.95" customHeight="1" x14ac:dyDescent="0.2">
      <c r="A1896" s="480">
        <v>2020</v>
      </c>
      <c r="B1896" s="722">
        <f>'EV. Nº ESTABL. Y PLAZAS'!C33</f>
        <v>187203</v>
      </c>
      <c r="C1896" s="722"/>
      <c r="E1896" s="306"/>
      <c r="F1896" s="306"/>
      <c r="G1896" s="306"/>
      <c r="H1896" s="306"/>
      <c r="I1896" s="306"/>
      <c r="J1896" s="306"/>
    </row>
    <row r="1897" spans="1:14" ht="24.95" customHeight="1" x14ac:dyDescent="0.25">
      <c r="A1897" s="480">
        <v>2021</v>
      </c>
      <c r="B1897" s="722">
        <f>'EV. Nº ESTABL. Y PLAZAS'!C34</f>
        <v>190379</v>
      </c>
      <c r="C1897" s="722"/>
      <c r="D1897" s="294"/>
      <c r="E1897" s="294"/>
      <c r="F1897" s="294"/>
      <c r="G1897" s="294"/>
      <c r="H1897" s="294"/>
      <c r="I1897" s="294"/>
      <c r="J1897" s="294"/>
    </row>
    <row r="1898" spans="1:14" ht="26.25" customHeight="1" x14ac:dyDescent="0.2">
      <c r="A1898" s="480">
        <v>2022</v>
      </c>
      <c r="B1898" s="722">
        <f>'EV. Nº ESTABL. Y PLAZAS'!C35</f>
        <v>191348</v>
      </c>
      <c r="C1898" s="722"/>
    </row>
    <row r="1899" spans="1:14" ht="24.95" customHeight="1" x14ac:dyDescent="0.2">
      <c r="A1899" s="480">
        <v>2023</v>
      </c>
      <c r="B1899" s="722">
        <f>'EV. Nº ESTABL. Y PLAZAS'!C36</f>
        <v>197853</v>
      </c>
      <c r="C1899" s="722"/>
    </row>
    <row r="1900" spans="1:14" ht="24.95" customHeight="1" x14ac:dyDescent="0.2">
      <c r="A1900" s="480">
        <v>2024</v>
      </c>
      <c r="B1900" s="722">
        <f>'EV. Nº ESTABL. Y PLAZAS'!C37</f>
        <v>202215</v>
      </c>
      <c r="C1900" s="722"/>
    </row>
    <row r="1901" spans="1:14" ht="24.95" customHeight="1" x14ac:dyDescent="0.2">
      <c r="A1901" s="573">
        <v>2025</v>
      </c>
      <c r="B1901" s="740">
        <f>'EV. Nº ESTABL. Y PLAZAS'!C38</f>
        <v>208341</v>
      </c>
      <c r="C1901" s="740"/>
    </row>
    <row r="1902" spans="1:14" ht="24.95" customHeight="1" x14ac:dyDescent="0.2">
      <c r="A1902" s="739" t="s">
        <v>520</v>
      </c>
      <c r="B1902" s="739"/>
      <c r="C1902" s="739"/>
      <c r="D1902" s="739"/>
      <c r="E1902" s="739"/>
      <c r="F1902" s="739"/>
      <c r="G1902" s="739"/>
      <c r="H1902" s="739"/>
      <c r="I1902" s="739"/>
      <c r="J1902" s="739"/>
      <c r="K1902" s="739"/>
      <c r="L1902" s="739"/>
      <c r="M1902" s="739"/>
      <c r="N1902" s="739"/>
    </row>
    <row r="1903" spans="1:14" ht="24.95" customHeight="1" x14ac:dyDescent="0.2">
      <c r="E1903" s="306"/>
      <c r="F1903" s="306"/>
      <c r="G1903" s="306"/>
      <c r="H1903" s="306"/>
      <c r="I1903" s="306"/>
      <c r="J1903" s="306"/>
    </row>
    <row r="1904" spans="1:14" ht="24.95" customHeight="1" x14ac:dyDescent="0.2">
      <c r="E1904" s="306"/>
      <c r="F1904" s="306"/>
      <c r="G1904" s="306"/>
      <c r="H1904" s="306"/>
      <c r="I1904" s="306"/>
      <c r="J1904" s="306"/>
    </row>
    <row r="1905" spans="1:14" ht="24.95" customHeight="1" x14ac:dyDescent="0.2">
      <c r="E1905" s="306"/>
      <c r="F1905" s="306"/>
      <c r="G1905" s="306"/>
      <c r="H1905" s="306"/>
      <c r="I1905" s="306"/>
      <c r="J1905" s="306"/>
    </row>
    <row r="1906" spans="1:14" ht="24.95" customHeight="1" x14ac:dyDescent="0.2">
      <c r="E1906" s="306"/>
      <c r="F1906" s="306"/>
      <c r="G1906" s="306"/>
      <c r="H1906" s="306"/>
      <c r="I1906" s="306"/>
      <c r="J1906" s="306"/>
    </row>
    <row r="1907" spans="1:14" ht="24.95" customHeight="1" x14ac:dyDescent="0.2">
      <c r="E1907" s="306"/>
      <c r="F1907" s="306"/>
      <c r="G1907" s="306"/>
      <c r="H1907" s="306"/>
      <c r="I1907" s="306"/>
      <c r="J1907" s="306"/>
      <c r="N1907" s="4"/>
    </row>
    <row r="1908" spans="1:14" ht="35.1" customHeight="1" x14ac:dyDescent="0.4">
      <c r="A1908" s="823" t="s">
        <v>473</v>
      </c>
      <c r="B1908" s="823"/>
      <c r="C1908" s="823"/>
      <c r="D1908" s="823"/>
      <c r="E1908" s="823"/>
      <c r="F1908" s="823"/>
      <c r="G1908" s="823"/>
      <c r="H1908" s="823"/>
      <c r="I1908" s="823"/>
      <c r="J1908" s="823"/>
      <c r="K1908" s="823"/>
      <c r="L1908" s="823"/>
      <c r="M1908" s="823"/>
      <c r="N1908" s="823"/>
    </row>
    <row r="1909" spans="1:14" ht="24.95" customHeight="1" x14ac:dyDescent="0.2">
      <c r="E1909" s="306"/>
      <c r="F1909" s="306"/>
      <c r="G1909" s="306"/>
      <c r="H1909" s="306"/>
      <c r="I1909" s="306"/>
      <c r="J1909" s="306"/>
    </row>
    <row r="1910" spans="1:14" ht="24.95" customHeight="1" x14ac:dyDescent="0.2">
      <c r="A1910" s="730" t="s">
        <v>91</v>
      </c>
      <c r="B1910" s="730"/>
      <c r="C1910" s="730"/>
      <c r="D1910" s="730"/>
      <c r="E1910" s="730"/>
      <c r="F1910" s="730"/>
      <c r="G1910" s="730"/>
      <c r="H1910" s="346"/>
    </row>
    <row r="1911" spans="1:14" ht="24.95" customHeight="1" x14ac:dyDescent="0.25">
      <c r="A1911" s="475" t="s">
        <v>92</v>
      </c>
      <c r="B1911" s="475"/>
      <c r="C1911" s="476" t="s">
        <v>595</v>
      </c>
      <c r="D1911" s="476"/>
      <c r="E1911" s="476" t="s">
        <v>612</v>
      </c>
      <c r="F1911" s="476"/>
      <c r="G1911" s="475" t="s">
        <v>31</v>
      </c>
      <c r="H1911" s="347"/>
    </row>
    <row r="1912" spans="1:14" ht="24.95" customHeight="1" x14ac:dyDescent="0.25">
      <c r="A1912" s="477" t="s">
        <v>5</v>
      </c>
      <c r="B1912" s="477"/>
      <c r="C1912" s="478">
        <f>'EV. ESTABL. Y PZAS. X PROV'!B10</f>
        <v>2277</v>
      </c>
      <c r="D1912" s="478"/>
      <c r="E1912" s="478">
        <f>'EV. ESTABL. Y PZAS. X PROV'!C10</f>
        <v>2357</v>
      </c>
      <c r="F1912" s="478"/>
      <c r="G1912" s="479">
        <f>(E1912-C1912)/C1912</f>
        <v>3.513394817742644E-2</v>
      </c>
      <c r="H1912" s="348"/>
    </row>
    <row r="1913" spans="1:14" ht="24.95" customHeight="1" x14ac:dyDescent="0.25">
      <c r="A1913" s="477" t="s">
        <v>6</v>
      </c>
      <c r="B1913" s="477"/>
      <c r="C1913" s="478">
        <f>'EV. ESTABL. Y PZAS. X PROV'!B11</f>
        <v>1565</v>
      </c>
      <c r="D1913" s="478"/>
      <c r="E1913" s="478">
        <f>'EV. ESTABL. Y PZAS. X PROV'!C11</f>
        <v>1711</v>
      </c>
      <c r="F1913" s="478"/>
      <c r="G1913" s="479">
        <f t="shared" ref="G1913:G1921" si="86">(E1913-C1913)/C1913</f>
        <v>9.3290734824281144E-2</v>
      </c>
      <c r="H1913" s="348"/>
    </row>
    <row r="1914" spans="1:14" ht="24.95" customHeight="1" x14ac:dyDescent="0.25">
      <c r="A1914" s="477" t="s">
        <v>64</v>
      </c>
      <c r="B1914" s="477"/>
      <c r="C1914" s="478">
        <f>'EV. ESTABL. Y PZAS. X PROV'!B12</f>
        <v>2125</v>
      </c>
      <c r="D1914" s="478"/>
      <c r="E1914" s="478">
        <f>'EV. ESTABL. Y PZAS. X PROV'!C12</f>
        <v>2344</v>
      </c>
      <c r="F1914" s="478"/>
      <c r="G1914" s="479">
        <f t="shared" si="86"/>
        <v>0.10305882352941176</v>
      </c>
      <c r="H1914" s="348"/>
    </row>
    <row r="1915" spans="1:14" ht="24.95" customHeight="1" x14ac:dyDescent="0.25">
      <c r="A1915" s="477" t="s">
        <v>7</v>
      </c>
      <c r="B1915" s="477"/>
      <c r="C1915" s="478">
        <f>'EV. ESTABL. Y PZAS. X PROV'!B13</f>
        <v>546</v>
      </c>
      <c r="D1915" s="478"/>
      <c r="E1915" s="478">
        <f>'EV. ESTABL. Y PZAS. X PROV'!C13</f>
        <v>564</v>
      </c>
      <c r="F1915" s="478"/>
      <c r="G1915" s="479">
        <f t="shared" si="86"/>
        <v>3.2967032967032968E-2</v>
      </c>
      <c r="H1915" s="348"/>
    </row>
    <row r="1916" spans="1:14" ht="24.95" customHeight="1" x14ac:dyDescent="0.25">
      <c r="A1916" s="477" t="s">
        <v>8</v>
      </c>
      <c r="B1916" s="477"/>
      <c r="C1916" s="478">
        <f>'EV. ESTABL. Y PZAS. X PROV'!B14</f>
        <v>1692</v>
      </c>
      <c r="D1916" s="478"/>
      <c r="E1916" s="478">
        <f>'EV. ESTABL. Y PZAS. X PROV'!C14</f>
        <v>1690</v>
      </c>
      <c r="F1916" s="478"/>
      <c r="G1916" s="479">
        <f t="shared" si="86"/>
        <v>-1.1820330969267139E-3</v>
      </c>
      <c r="H1916" s="348"/>
    </row>
    <row r="1917" spans="1:14" ht="24.95" customHeight="1" x14ac:dyDescent="0.25">
      <c r="A1917" s="477" t="s">
        <v>9</v>
      </c>
      <c r="B1917" s="477"/>
      <c r="C1917" s="478">
        <f>'EV. ESTABL. Y PZAS. X PROV'!B15</f>
        <v>1235</v>
      </c>
      <c r="D1917" s="478"/>
      <c r="E1917" s="478">
        <f>'EV. ESTABL. Y PZAS. X PROV'!C15</f>
        <v>1298</v>
      </c>
      <c r="F1917" s="478"/>
      <c r="G1917" s="479">
        <f t="shared" si="86"/>
        <v>5.1012145748987853E-2</v>
      </c>
      <c r="H1917" s="348"/>
    </row>
    <row r="1918" spans="1:14" ht="24.95" customHeight="1" x14ac:dyDescent="0.25">
      <c r="A1918" s="477" t="s">
        <v>10</v>
      </c>
      <c r="B1918" s="477"/>
      <c r="C1918" s="478">
        <f>'EV. ESTABL. Y PZAS. X PROV'!B16</f>
        <v>888</v>
      </c>
      <c r="D1918" s="478"/>
      <c r="E1918" s="478">
        <f>'EV. ESTABL. Y PZAS. X PROV'!C16</f>
        <v>934</v>
      </c>
      <c r="F1918" s="478"/>
      <c r="G1918" s="479">
        <f t="shared" si="86"/>
        <v>5.18018018018018E-2</v>
      </c>
      <c r="H1918" s="348"/>
    </row>
    <row r="1919" spans="1:14" ht="24.95" customHeight="1" x14ac:dyDescent="0.25">
      <c r="A1919" s="477" t="s">
        <v>11</v>
      </c>
      <c r="B1919" s="477"/>
      <c r="C1919" s="478">
        <f>'EV. ESTABL. Y PZAS. X PROV'!B17</f>
        <v>782</v>
      </c>
      <c r="D1919" s="478"/>
      <c r="E1919" s="478">
        <f>'EV. ESTABL. Y PZAS. X PROV'!C17</f>
        <v>844</v>
      </c>
      <c r="F1919" s="478"/>
      <c r="G1919" s="479">
        <f t="shared" si="86"/>
        <v>7.9283887468030695E-2</v>
      </c>
      <c r="H1919" s="348"/>
    </row>
    <row r="1920" spans="1:14" ht="24.95" customHeight="1" x14ac:dyDescent="0.25">
      <c r="A1920" s="477" t="s">
        <v>12</v>
      </c>
      <c r="B1920" s="477"/>
      <c r="C1920" s="478">
        <f>'EV. ESTABL. Y PZAS. X PROV'!B18</f>
        <v>869</v>
      </c>
      <c r="D1920" s="478"/>
      <c r="E1920" s="478">
        <f>'EV. ESTABL. Y PZAS. X PROV'!C18</f>
        <v>920</v>
      </c>
      <c r="F1920" s="478"/>
      <c r="G1920" s="479">
        <f t="shared" si="86"/>
        <v>5.8688147295742232E-2</v>
      </c>
      <c r="H1920" s="348"/>
    </row>
    <row r="1921" spans="1:11" s="377" customFormat="1" ht="24.95" customHeight="1" x14ac:dyDescent="0.25">
      <c r="A1921" s="420" t="s">
        <v>13</v>
      </c>
      <c r="B1921" s="420"/>
      <c r="C1921" s="484">
        <f>SUM(C1912:C1920)</f>
        <v>11979</v>
      </c>
      <c r="D1921" s="484"/>
      <c r="E1921" s="484">
        <f>SUM(E1912:E1920)</f>
        <v>12662</v>
      </c>
      <c r="F1921" s="484"/>
      <c r="G1921" s="486">
        <f t="shared" si="86"/>
        <v>5.7016445446197515E-2</v>
      </c>
      <c r="H1921" s="488"/>
    </row>
    <row r="1922" spans="1:11" ht="24.95" customHeight="1" x14ac:dyDescent="0.2">
      <c r="E1922" s="306"/>
      <c r="F1922" s="306"/>
      <c r="G1922" s="306"/>
      <c r="H1922" s="306"/>
      <c r="I1922" s="306"/>
      <c r="J1922" s="306"/>
    </row>
    <row r="1923" spans="1:11" ht="24.95" customHeight="1" x14ac:dyDescent="0.2">
      <c r="E1923" s="306"/>
      <c r="F1923" s="306"/>
      <c r="G1923" s="306"/>
      <c r="H1923" s="306"/>
      <c r="I1923" s="306"/>
      <c r="J1923" s="306"/>
    </row>
    <row r="1924" spans="1:11" s="282" customFormat="1" ht="24.95" customHeight="1" x14ac:dyDescent="0.25">
      <c r="D1924" s="738"/>
      <c r="E1924" s="738"/>
      <c r="F1924" s="738"/>
      <c r="G1924" s="726"/>
      <c r="H1924" s="726"/>
      <c r="I1924" s="726"/>
      <c r="J1924" s="349"/>
      <c r="K1924" s="349"/>
    </row>
    <row r="1925" spans="1:11" ht="24.95" customHeight="1" x14ac:dyDescent="0.2">
      <c r="E1925" s="306"/>
      <c r="F1925" s="306"/>
      <c r="G1925" s="306"/>
      <c r="H1925" s="306"/>
      <c r="I1925" s="306"/>
      <c r="J1925" s="306"/>
    </row>
    <row r="1926" spans="1:11" ht="24.95" customHeight="1" x14ac:dyDescent="0.2">
      <c r="E1926" s="306"/>
      <c r="F1926" s="306"/>
      <c r="G1926" s="306"/>
      <c r="H1926" s="306"/>
      <c r="I1926" s="306"/>
      <c r="J1926" s="306"/>
    </row>
    <row r="1927" spans="1:11" ht="24.95" customHeight="1" x14ac:dyDescent="0.2">
      <c r="E1927" s="306"/>
      <c r="F1927" s="306"/>
      <c r="G1927" s="306"/>
      <c r="H1927" s="306"/>
      <c r="I1927" s="306"/>
      <c r="J1927" s="306"/>
    </row>
    <row r="1928" spans="1:11" ht="24.95" customHeight="1" x14ac:dyDescent="0.2">
      <c r="E1928" s="306"/>
      <c r="F1928" s="306"/>
      <c r="G1928" s="306"/>
      <c r="H1928" s="306"/>
      <c r="I1928" s="306"/>
      <c r="J1928" s="306"/>
    </row>
    <row r="1929" spans="1:11" ht="24.95" customHeight="1" x14ac:dyDescent="0.2">
      <c r="E1929" s="306"/>
      <c r="F1929" s="306"/>
      <c r="G1929" s="306"/>
      <c r="H1929" s="306"/>
      <c r="I1929" s="306"/>
      <c r="J1929" s="306"/>
    </row>
    <row r="1930" spans="1:11" ht="24.95" customHeight="1" x14ac:dyDescent="0.2">
      <c r="E1930" s="306"/>
      <c r="F1930" s="306"/>
      <c r="G1930" s="306"/>
      <c r="H1930" s="306"/>
      <c r="I1930" s="306"/>
      <c r="J1930" s="306"/>
    </row>
    <row r="1931" spans="1:11" ht="24.95" customHeight="1" x14ac:dyDescent="0.2">
      <c r="E1931" s="306"/>
      <c r="F1931" s="306"/>
      <c r="G1931" s="306"/>
      <c r="H1931" s="306"/>
      <c r="I1931" s="306"/>
      <c r="J1931" s="306"/>
    </row>
    <row r="1932" spans="1:11" ht="24.95" customHeight="1" x14ac:dyDescent="0.2">
      <c r="E1932" s="306"/>
      <c r="F1932" s="306"/>
      <c r="G1932" s="306"/>
      <c r="H1932" s="306"/>
      <c r="I1932" s="306"/>
      <c r="J1932" s="306"/>
    </row>
    <row r="1933" spans="1:11" ht="24.95" customHeight="1" x14ac:dyDescent="0.2">
      <c r="E1933" s="306"/>
      <c r="F1933" s="306"/>
      <c r="G1933" s="306"/>
      <c r="H1933" s="306"/>
      <c r="I1933" s="306"/>
      <c r="J1933" s="306"/>
    </row>
    <row r="1934" spans="1:11" ht="24.95" customHeight="1" x14ac:dyDescent="0.2">
      <c r="E1934" s="306"/>
      <c r="F1934" s="306"/>
      <c r="G1934" s="306"/>
      <c r="H1934" s="306"/>
      <c r="I1934" s="306"/>
      <c r="J1934" s="306"/>
    </row>
    <row r="1935" spans="1:11" ht="24.95" customHeight="1" x14ac:dyDescent="0.2">
      <c r="E1935" s="306"/>
      <c r="F1935" s="306"/>
      <c r="G1935" s="306"/>
      <c r="H1935" s="306"/>
      <c r="I1935" s="306"/>
      <c r="J1935" s="306"/>
    </row>
    <row r="1936" spans="1:11" ht="30" customHeight="1" x14ac:dyDescent="0.2">
      <c r="A1936" s="730" t="s">
        <v>93</v>
      </c>
      <c r="B1936" s="730"/>
      <c r="C1936" s="730"/>
      <c r="D1936" s="730"/>
      <c r="E1936" s="730"/>
      <c r="F1936" s="730"/>
      <c r="G1936" s="730"/>
      <c r="H1936" s="346"/>
    </row>
    <row r="1937" spans="1:11" ht="24.95" customHeight="1" x14ac:dyDescent="0.25">
      <c r="A1937" s="475" t="s">
        <v>92</v>
      </c>
      <c r="B1937" s="475"/>
      <c r="C1937" s="476" t="s">
        <v>595</v>
      </c>
      <c r="D1937" s="476"/>
      <c r="E1937" s="476" t="s">
        <v>612</v>
      </c>
      <c r="F1937" s="476"/>
      <c r="G1937" s="475" t="s">
        <v>31</v>
      </c>
      <c r="H1937" s="347"/>
    </row>
    <row r="1938" spans="1:11" ht="24.95" customHeight="1" x14ac:dyDescent="0.25">
      <c r="A1938" s="477" t="s">
        <v>5</v>
      </c>
      <c r="B1938" s="477"/>
      <c r="C1938" s="478">
        <f>'EV. ESTABL. Y PZAS. X PROV'!B51</f>
        <v>29099</v>
      </c>
      <c r="D1938" s="478"/>
      <c r="E1938" s="478">
        <f>'EV. ESTABL. Y PZAS. X PROV'!C51</f>
        <v>30043</v>
      </c>
      <c r="F1938" s="478"/>
      <c r="G1938" s="479">
        <f>(E1938-C1938)/C1938</f>
        <v>3.2440977353173646E-2</v>
      </c>
      <c r="H1938" s="348"/>
    </row>
    <row r="1939" spans="1:11" ht="24.95" customHeight="1" x14ac:dyDescent="0.25">
      <c r="A1939" s="477" t="s">
        <v>6</v>
      </c>
      <c r="B1939" s="477"/>
      <c r="C1939" s="478">
        <f>'EV. ESTABL. Y PZAS. X PROV'!B52</f>
        <v>31317</v>
      </c>
      <c r="D1939" s="478"/>
      <c r="E1939" s="478">
        <f>'EV. ESTABL. Y PZAS. X PROV'!C52</f>
        <v>32539</v>
      </c>
      <c r="F1939" s="478"/>
      <c r="G1939" s="479">
        <f t="shared" ref="G1939:G1947" si="87">(E1939-C1939)/C1939</f>
        <v>3.9020340390203405E-2</v>
      </c>
      <c r="H1939" s="348"/>
    </row>
    <row r="1940" spans="1:11" ht="24.95" customHeight="1" x14ac:dyDescent="0.25">
      <c r="A1940" s="477" t="s">
        <v>64</v>
      </c>
      <c r="B1940" s="477"/>
      <c r="C1940" s="478">
        <f>'EV. ESTABL. Y PZAS. X PROV'!B53</f>
        <v>37168</v>
      </c>
      <c r="D1940" s="478"/>
      <c r="E1940" s="478">
        <f>'EV. ESTABL. Y PZAS. X PROV'!C53</f>
        <v>38661</v>
      </c>
      <c r="F1940" s="478"/>
      <c r="G1940" s="479">
        <f t="shared" si="87"/>
        <v>4.0168962548428756E-2</v>
      </c>
      <c r="H1940" s="348"/>
    </row>
    <row r="1941" spans="1:11" ht="24.95" customHeight="1" x14ac:dyDescent="0.25">
      <c r="A1941" s="477" t="s">
        <v>7</v>
      </c>
      <c r="B1941" s="477"/>
      <c r="C1941" s="478">
        <f>'EV. ESTABL. Y PZAS. X PROV'!B54</f>
        <v>9960</v>
      </c>
      <c r="D1941" s="478"/>
      <c r="E1941" s="478">
        <f>'EV. ESTABL. Y PZAS. X PROV'!C54</f>
        <v>10224</v>
      </c>
      <c r="F1941" s="478"/>
      <c r="G1941" s="479">
        <f t="shared" si="87"/>
        <v>2.6506024096385541E-2</v>
      </c>
      <c r="H1941" s="348"/>
    </row>
    <row r="1942" spans="1:11" ht="24.95" customHeight="1" x14ac:dyDescent="0.25">
      <c r="A1942" s="477" t="s">
        <v>8</v>
      </c>
      <c r="B1942" s="477"/>
      <c r="C1942" s="478">
        <f>'EV. ESTABL. Y PZAS. X PROV'!B55</f>
        <v>28527</v>
      </c>
      <c r="D1942" s="478"/>
      <c r="E1942" s="478">
        <f>'EV. ESTABL. Y PZAS. X PROV'!C55</f>
        <v>28624</v>
      </c>
      <c r="F1942" s="478"/>
      <c r="G1942" s="479">
        <f t="shared" si="87"/>
        <v>3.4002874469800542E-3</v>
      </c>
      <c r="H1942" s="348"/>
    </row>
    <row r="1943" spans="1:11" ht="24.95" customHeight="1" x14ac:dyDescent="0.25">
      <c r="A1943" s="477" t="s">
        <v>9</v>
      </c>
      <c r="B1943" s="477"/>
      <c r="C1943" s="478">
        <f>'EV. ESTABL. Y PZAS. X PROV'!B56</f>
        <v>20684</v>
      </c>
      <c r="D1943" s="478"/>
      <c r="E1943" s="478">
        <f>'EV. ESTABL. Y PZAS. X PROV'!C56</f>
        <v>21100</v>
      </c>
      <c r="F1943" s="478"/>
      <c r="G1943" s="479">
        <f t="shared" si="87"/>
        <v>2.0112163991491006E-2</v>
      </c>
      <c r="H1943" s="348"/>
    </row>
    <row r="1944" spans="1:11" ht="24.95" customHeight="1" x14ac:dyDescent="0.25">
      <c r="A1944" s="477" t="s">
        <v>10</v>
      </c>
      <c r="B1944" s="477"/>
      <c r="C1944" s="478">
        <f>'EV. ESTABL. Y PZAS. X PROV'!B57</f>
        <v>17508</v>
      </c>
      <c r="D1944" s="478"/>
      <c r="E1944" s="478">
        <f>'EV. ESTABL. Y PZAS. X PROV'!C57</f>
        <v>18237</v>
      </c>
      <c r="F1944" s="478"/>
      <c r="G1944" s="479">
        <f t="shared" si="87"/>
        <v>4.1638108293351614E-2</v>
      </c>
      <c r="H1944" s="348"/>
    </row>
    <row r="1945" spans="1:11" ht="24.95" customHeight="1" x14ac:dyDescent="0.25">
      <c r="A1945" s="477" t="s">
        <v>11</v>
      </c>
      <c r="B1945" s="477"/>
      <c r="C1945" s="478">
        <f>'EV. ESTABL. Y PZAS. X PROV'!B58</f>
        <v>17238</v>
      </c>
      <c r="D1945" s="478"/>
      <c r="E1945" s="478">
        <f>'EV. ESTABL. Y PZAS. X PROV'!C58</f>
        <v>17869</v>
      </c>
      <c r="F1945" s="478"/>
      <c r="G1945" s="479">
        <f t="shared" si="87"/>
        <v>3.6605174614224391E-2</v>
      </c>
      <c r="H1945" s="348"/>
    </row>
    <row r="1946" spans="1:11" ht="24.95" customHeight="1" x14ac:dyDescent="0.25">
      <c r="A1946" s="477" t="s">
        <v>12</v>
      </c>
      <c r="B1946" s="477"/>
      <c r="C1946" s="478">
        <f>'EV. ESTABL. Y PZAS. X PROV'!B59</f>
        <v>10714</v>
      </c>
      <c r="D1946" s="478"/>
      <c r="E1946" s="478">
        <f>'EV. ESTABL. Y PZAS. X PROV'!C59</f>
        <v>11044</v>
      </c>
      <c r="F1946" s="478"/>
      <c r="G1946" s="479">
        <f t="shared" si="87"/>
        <v>3.0800821355236138E-2</v>
      </c>
      <c r="H1946" s="348"/>
    </row>
    <row r="1947" spans="1:11" s="377" customFormat="1" ht="24.95" customHeight="1" x14ac:dyDescent="0.25">
      <c r="A1947" s="420" t="s">
        <v>13</v>
      </c>
      <c r="B1947" s="420"/>
      <c r="C1947" s="484">
        <f>SUM(C1938:C1946)</f>
        <v>202215</v>
      </c>
      <c r="D1947" s="484"/>
      <c r="E1947" s="484">
        <f>SUM(E1938:E1946)</f>
        <v>208341</v>
      </c>
      <c r="F1947" s="484"/>
      <c r="G1947" s="486">
        <f t="shared" si="87"/>
        <v>3.029448853942586E-2</v>
      </c>
      <c r="H1947" s="488"/>
    </row>
    <row r="1948" spans="1:11" ht="24.95" customHeight="1" x14ac:dyDescent="0.2">
      <c r="E1948" s="306"/>
      <c r="F1948" s="306"/>
      <c r="G1948" s="306"/>
      <c r="H1948" s="306"/>
      <c r="I1948" s="306"/>
      <c r="J1948" s="306"/>
    </row>
    <row r="1949" spans="1:11" ht="24.95" customHeight="1" x14ac:dyDescent="0.2">
      <c r="E1949" s="306"/>
      <c r="F1949" s="306"/>
      <c r="G1949" s="306"/>
      <c r="H1949" s="306"/>
      <c r="I1949" s="306"/>
      <c r="J1949" s="306"/>
    </row>
    <row r="1950" spans="1:11" s="282" customFormat="1" ht="24.95" customHeight="1" x14ac:dyDescent="0.25">
      <c r="D1950" s="727"/>
      <c r="E1950" s="727"/>
      <c r="F1950" s="727"/>
      <c r="G1950" s="784"/>
      <c r="H1950" s="784"/>
      <c r="I1950" s="784"/>
      <c r="J1950" s="349"/>
      <c r="K1950" s="349"/>
    </row>
    <row r="1951" spans="1:11" ht="24.95" customHeight="1" x14ac:dyDescent="0.2">
      <c r="E1951" s="306"/>
      <c r="F1951" s="306"/>
      <c r="G1951" s="306"/>
      <c r="H1951" s="306"/>
      <c r="I1951" s="306"/>
      <c r="J1951" s="306"/>
    </row>
    <row r="1952" spans="1:11" ht="24.95" customHeight="1" x14ac:dyDescent="0.2">
      <c r="E1952" s="306"/>
      <c r="F1952" s="306"/>
      <c r="G1952" s="306"/>
      <c r="H1952" s="306"/>
      <c r="I1952" s="306"/>
      <c r="J1952" s="306"/>
    </row>
    <row r="1953" spans="5:10" ht="24.95" customHeight="1" x14ac:dyDescent="0.2">
      <c r="E1953" s="306"/>
      <c r="F1953" s="306"/>
      <c r="G1953" s="306"/>
      <c r="H1953" s="306"/>
      <c r="I1953" s="306"/>
      <c r="J1953" s="306"/>
    </row>
    <row r="1954" spans="5:10" ht="24.95" customHeight="1" x14ac:dyDescent="0.2">
      <c r="E1954" s="306"/>
      <c r="F1954" s="306"/>
      <c r="G1954" s="306"/>
      <c r="H1954" s="306"/>
      <c r="I1954" s="306"/>
      <c r="J1954" s="306"/>
    </row>
    <row r="1955" spans="5:10" ht="24.95" customHeight="1" x14ac:dyDescent="0.2">
      <c r="E1955" s="306"/>
      <c r="F1955" s="306"/>
      <c r="G1955" s="306"/>
      <c r="H1955" s="306"/>
      <c r="I1955" s="306"/>
      <c r="J1955" s="306"/>
    </row>
    <row r="1956" spans="5:10" ht="24.95" customHeight="1" x14ac:dyDescent="0.2">
      <c r="E1956" s="306"/>
      <c r="F1956" s="306"/>
      <c r="G1956" s="306"/>
      <c r="H1956" s="306"/>
      <c r="I1956" s="306"/>
      <c r="J1956" s="306"/>
    </row>
    <row r="1957" spans="5:10" ht="24.95" customHeight="1" x14ac:dyDescent="0.2">
      <c r="E1957" s="306"/>
      <c r="F1957" s="306"/>
      <c r="G1957" s="306"/>
      <c r="H1957" s="306"/>
      <c r="I1957" s="306"/>
      <c r="J1957" s="306"/>
    </row>
    <row r="1958" spans="5:10" ht="24.95" customHeight="1" x14ac:dyDescent="0.2">
      <c r="E1958" s="306"/>
      <c r="F1958" s="306"/>
      <c r="G1958" s="306"/>
      <c r="H1958" s="306"/>
      <c r="I1958" s="306"/>
      <c r="J1958" s="306"/>
    </row>
    <row r="1959" spans="5:10" ht="24.95" customHeight="1" x14ac:dyDescent="0.2">
      <c r="E1959" s="306"/>
      <c r="F1959" s="306"/>
      <c r="G1959" s="306"/>
      <c r="H1959" s="306"/>
      <c r="I1959" s="306"/>
      <c r="J1959" s="306"/>
    </row>
    <row r="1960" spans="5:10" ht="24.95" customHeight="1" x14ac:dyDescent="0.2">
      <c r="E1960" s="306"/>
      <c r="F1960" s="306"/>
      <c r="G1960" s="306"/>
      <c r="H1960" s="306"/>
      <c r="I1960" s="306"/>
      <c r="J1960" s="306"/>
    </row>
    <row r="1961" spans="5:10" ht="24.95" customHeight="1" x14ac:dyDescent="0.2">
      <c r="E1961" s="306"/>
      <c r="F1961" s="306"/>
      <c r="G1961" s="306"/>
      <c r="H1961" s="306"/>
      <c r="I1961" s="306"/>
      <c r="J1961" s="306"/>
    </row>
    <row r="1962" spans="5:10" ht="24.95" customHeight="1" x14ac:dyDescent="0.2">
      <c r="E1962" s="306"/>
      <c r="F1962" s="306"/>
      <c r="G1962" s="306"/>
      <c r="H1962" s="306"/>
      <c r="I1962" s="306"/>
      <c r="J1962" s="306"/>
    </row>
    <row r="1963" spans="5:10" ht="24.95" customHeight="1" x14ac:dyDescent="0.2">
      <c r="E1963" s="306"/>
      <c r="F1963" s="306"/>
      <c r="G1963" s="306"/>
      <c r="H1963" s="306"/>
      <c r="I1963" s="306"/>
      <c r="J1963" s="306"/>
    </row>
    <row r="1964" spans="5:10" ht="24.95" customHeight="1" x14ac:dyDescent="0.2">
      <c r="E1964" s="306"/>
      <c r="F1964" s="306"/>
      <c r="G1964" s="306"/>
      <c r="H1964" s="306"/>
      <c r="I1964" s="306"/>
      <c r="J1964" s="306"/>
    </row>
    <row r="1965" spans="5:10" ht="24.95" customHeight="1" x14ac:dyDescent="0.2">
      <c r="E1965" s="306"/>
      <c r="F1965" s="306"/>
      <c r="G1965" s="306"/>
      <c r="H1965" s="306"/>
      <c r="I1965" s="306"/>
      <c r="J1965" s="306"/>
    </row>
    <row r="1966" spans="5:10" ht="24.95" customHeight="1" x14ac:dyDescent="0.2">
      <c r="E1966" s="306"/>
      <c r="F1966" s="306"/>
      <c r="G1966" s="306"/>
      <c r="H1966" s="306"/>
      <c r="I1966" s="306"/>
      <c r="J1966" s="306"/>
    </row>
    <row r="1967" spans="5:10" ht="24.95" customHeight="1" x14ac:dyDescent="0.2">
      <c r="E1967" s="306"/>
      <c r="F1967" s="306"/>
      <c r="G1967" s="306"/>
      <c r="H1967" s="306"/>
      <c r="I1967" s="306"/>
      <c r="J1967" s="306"/>
    </row>
    <row r="1968" spans="5:10" ht="24.95" customHeight="1" x14ac:dyDescent="0.2">
      <c r="E1968" s="306"/>
      <c r="F1968" s="306"/>
      <c r="G1968" s="306"/>
      <c r="H1968" s="306"/>
      <c r="I1968" s="306"/>
      <c r="J1968" s="306"/>
    </row>
    <row r="1969" spans="1:14" ht="24.95" customHeight="1" x14ac:dyDescent="0.2">
      <c r="E1969" s="306"/>
      <c r="F1969" s="306"/>
      <c r="G1969" s="306"/>
      <c r="H1969" s="306"/>
      <c r="I1969" s="306"/>
      <c r="J1969" s="306"/>
    </row>
    <row r="1970" spans="1:14" ht="24.95" customHeight="1" x14ac:dyDescent="0.2">
      <c r="E1970" s="306"/>
      <c r="F1970" s="306"/>
      <c r="G1970" s="306"/>
      <c r="H1970" s="306"/>
      <c r="I1970" s="306"/>
      <c r="J1970" s="306"/>
    </row>
    <row r="1971" spans="1:14" ht="24.95" customHeight="1" x14ac:dyDescent="0.2">
      <c r="E1971" s="306"/>
      <c r="F1971" s="306"/>
      <c r="G1971" s="306"/>
      <c r="H1971" s="306"/>
      <c r="I1971" s="306"/>
      <c r="J1971" s="306"/>
    </row>
    <row r="1972" spans="1:14" ht="24.95" customHeight="1" x14ac:dyDescent="0.2">
      <c r="E1972" s="306"/>
      <c r="F1972" s="306"/>
      <c r="G1972" s="306"/>
      <c r="H1972" s="306"/>
      <c r="I1972" s="306"/>
      <c r="J1972" s="306"/>
    </row>
    <row r="1973" spans="1:14" ht="24.95" customHeight="1" x14ac:dyDescent="0.2">
      <c r="E1973" s="306"/>
      <c r="F1973" s="306"/>
      <c r="G1973" s="306"/>
      <c r="H1973" s="306"/>
      <c r="I1973" s="306"/>
      <c r="J1973" s="306"/>
    </row>
    <row r="1974" spans="1:14" ht="24.95" customHeight="1" x14ac:dyDescent="0.2">
      <c r="E1974" s="306"/>
      <c r="F1974" s="306"/>
      <c r="G1974" s="306"/>
      <c r="H1974" s="306"/>
      <c r="I1974" s="306"/>
      <c r="J1974" s="306"/>
    </row>
    <row r="1975" spans="1:14" ht="24.95" customHeight="1" x14ac:dyDescent="0.2">
      <c r="E1975" s="306"/>
      <c r="F1975" s="306"/>
      <c r="G1975" s="306"/>
      <c r="H1975" s="306"/>
      <c r="I1975" s="306"/>
      <c r="J1975" s="306"/>
    </row>
    <row r="1976" spans="1:14" ht="24.95" customHeight="1" x14ac:dyDescent="0.2">
      <c r="E1976" s="306"/>
      <c r="F1976" s="306"/>
      <c r="G1976" s="306"/>
      <c r="H1976" s="306"/>
      <c r="I1976" s="306"/>
      <c r="J1976" s="306"/>
    </row>
    <row r="1977" spans="1:14" ht="24.95" customHeight="1" x14ac:dyDescent="0.2">
      <c r="E1977" s="306"/>
      <c r="F1977" s="306"/>
      <c r="G1977" s="306"/>
      <c r="H1977" s="306"/>
      <c r="I1977" s="306"/>
      <c r="J1977" s="306"/>
      <c r="N1977" s="4"/>
    </row>
    <row r="1978" spans="1:14" ht="39.75" customHeight="1" x14ac:dyDescent="0.4">
      <c r="A1978" s="786" t="s">
        <v>474</v>
      </c>
      <c r="B1978" s="786"/>
      <c r="C1978" s="786"/>
      <c r="D1978" s="786"/>
      <c r="E1978" s="786"/>
      <c r="F1978" s="786"/>
      <c r="G1978" s="786"/>
      <c r="H1978" s="786"/>
      <c r="I1978" s="786"/>
      <c r="J1978" s="786"/>
      <c r="K1978" s="786"/>
      <c r="L1978" s="786"/>
      <c r="M1978" s="786"/>
      <c r="N1978" s="786"/>
    </row>
    <row r="1979" spans="1:14" ht="24.95" customHeight="1" x14ac:dyDescent="0.2">
      <c r="E1979" s="306"/>
      <c r="F1979" s="306"/>
      <c r="G1979" s="306"/>
      <c r="H1979" s="306"/>
      <c r="I1979" s="306"/>
      <c r="J1979" s="306"/>
    </row>
    <row r="1980" spans="1:14" s="12" customFormat="1" ht="35.1" customHeight="1" x14ac:dyDescent="0.35">
      <c r="A1980" s="755" t="s">
        <v>475</v>
      </c>
      <c r="B1980" s="755"/>
      <c r="C1980" s="755"/>
      <c r="D1980" s="755"/>
      <c r="E1980" s="755"/>
      <c r="F1980" s="755"/>
      <c r="G1980" s="755"/>
      <c r="H1980" s="755"/>
      <c r="I1980" s="755"/>
      <c r="J1980" s="755"/>
      <c r="K1980" s="755"/>
      <c r="L1980" s="755"/>
      <c r="M1980" s="755"/>
      <c r="N1980" s="755"/>
    </row>
    <row r="1981" spans="1:14" ht="20.100000000000001" customHeight="1" x14ac:dyDescent="0.2">
      <c r="E1981" s="306"/>
      <c r="F1981" s="306"/>
      <c r="G1981" s="306"/>
      <c r="H1981" s="306"/>
      <c r="I1981" s="306"/>
      <c r="J1981" s="306"/>
    </row>
    <row r="1982" spans="1:14" ht="24.95" customHeight="1" x14ac:dyDescent="0.2">
      <c r="A1982" s="730" t="s">
        <v>91</v>
      </c>
      <c r="B1982" s="730"/>
      <c r="C1982" s="730"/>
      <c r="D1982" s="730"/>
      <c r="E1982" s="730"/>
      <c r="F1982" s="730"/>
      <c r="G1982" s="730"/>
      <c r="H1982" s="306"/>
      <c r="I1982" s="306"/>
      <c r="J1982" s="306"/>
      <c r="K1982" s="306"/>
      <c r="L1982" s="306"/>
      <c r="M1982" s="306"/>
      <c r="N1982" s="306"/>
    </row>
    <row r="1983" spans="1:14" ht="24.95" customHeight="1" x14ac:dyDescent="0.25">
      <c r="A1983" s="475" t="s">
        <v>92</v>
      </c>
      <c r="B1983" s="475"/>
      <c r="C1983" s="476" t="s">
        <v>595</v>
      </c>
      <c r="D1983" s="476"/>
      <c r="E1983" s="476" t="s">
        <v>612</v>
      </c>
      <c r="F1983" s="476"/>
      <c r="G1983" s="475" t="s">
        <v>31</v>
      </c>
      <c r="H1983" s="347"/>
    </row>
    <row r="1984" spans="1:14" ht="24.95" customHeight="1" x14ac:dyDescent="0.2">
      <c r="A1984" s="477" t="s">
        <v>5</v>
      </c>
      <c r="B1984" s="282"/>
      <c r="C1984" s="478">
        <f>'EV. ESTABL. Y PZAS. X T.A.'!B14</f>
        <v>151</v>
      </c>
      <c r="D1984" s="478"/>
      <c r="E1984" s="478">
        <f>'EV. ESTABL. Y PZAS. X T.A.'!C14</f>
        <v>150</v>
      </c>
      <c r="F1984" s="478"/>
      <c r="G1984" s="479">
        <f>(E1984-C1984)/C1984</f>
        <v>-6.6225165562913907E-3</v>
      </c>
      <c r="H1984" s="306"/>
      <c r="I1984" s="306"/>
      <c r="J1984" s="306"/>
    </row>
    <row r="1985" spans="1:14" ht="24.95" customHeight="1" x14ac:dyDescent="0.2">
      <c r="A1985" s="477" t="s">
        <v>6</v>
      </c>
      <c r="B1985" s="282"/>
      <c r="C1985" s="478">
        <f>'EV. ESTABL. Y PZAS. X T.A.'!B15</f>
        <v>292</v>
      </c>
      <c r="D1985" s="478"/>
      <c r="E1985" s="478">
        <f>'EV. ESTABL. Y PZAS. X T.A.'!C15</f>
        <v>298</v>
      </c>
      <c r="F1985" s="478"/>
      <c r="G1985" s="479">
        <f t="shared" ref="G1985:G1993" si="88">(E1985-C1985)/C1985</f>
        <v>2.0547945205479451E-2</v>
      </c>
      <c r="H1985" s="306"/>
      <c r="I1985" s="306"/>
      <c r="J1985" s="306"/>
    </row>
    <row r="1986" spans="1:14" ht="24.95" customHeight="1" x14ac:dyDescent="0.2">
      <c r="A1986" s="477" t="s">
        <v>18</v>
      </c>
      <c r="B1986" s="282"/>
      <c r="C1986" s="478">
        <f>'EV. ESTABL. Y PZAS. X T.A.'!B16</f>
        <v>407</v>
      </c>
      <c r="D1986" s="478"/>
      <c r="E1986" s="478">
        <f>'EV. ESTABL. Y PZAS. X T.A.'!C16</f>
        <v>398</v>
      </c>
      <c r="F1986" s="478"/>
      <c r="G1986" s="479">
        <f t="shared" si="88"/>
        <v>-2.2113022113022112E-2</v>
      </c>
      <c r="H1986" s="306"/>
      <c r="I1986" s="306"/>
      <c r="J1986" s="306"/>
    </row>
    <row r="1987" spans="1:14" ht="24.95" customHeight="1" x14ac:dyDescent="0.2">
      <c r="A1987" s="477" t="s">
        <v>7</v>
      </c>
      <c r="B1987" s="282"/>
      <c r="C1987" s="478">
        <f>'EV. ESTABL. Y PZAS. X T.A.'!B17</f>
        <v>117</v>
      </c>
      <c r="D1987" s="478"/>
      <c r="E1987" s="478">
        <f>'EV. ESTABL. Y PZAS. X T.A.'!C17</f>
        <v>116</v>
      </c>
      <c r="F1987" s="478"/>
      <c r="G1987" s="479">
        <f t="shared" si="88"/>
        <v>-8.5470085470085479E-3</v>
      </c>
      <c r="H1987" s="306"/>
      <c r="I1987" s="306"/>
      <c r="J1987" s="306"/>
    </row>
    <row r="1988" spans="1:14" ht="24.95" customHeight="1" x14ac:dyDescent="0.2">
      <c r="A1988" s="477" t="s">
        <v>8</v>
      </c>
      <c r="B1988" s="282"/>
      <c r="C1988" s="478">
        <f>'EV. ESTABL. Y PZAS. X T.A.'!B18</f>
        <v>256</v>
      </c>
      <c r="D1988" s="478"/>
      <c r="E1988" s="478">
        <f>'EV. ESTABL. Y PZAS. X T.A.'!C18</f>
        <v>256</v>
      </c>
      <c r="F1988" s="478"/>
      <c r="G1988" s="479">
        <f t="shared" si="88"/>
        <v>0</v>
      </c>
      <c r="H1988" s="306"/>
      <c r="I1988" s="306"/>
      <c r="J1988" s="306"/>
    </row>
    <row r="1989" spans="1:14" ht="24.95" customHeight="1" x14ac:dyDescent="0.2">
      <c r="A1989" s="477" t="s">
        <v>9</v>
      </c>
      <c r="B1989" s="282"/>
      <c r="C1989" s="478">
        <f>'EV. ESTABL. Y PZAS. X T.A.'!B19</f>
        <v>167</v>
      </c>
      <c r="D1989" s="478"/>
      <c r="E1989" s="478">
        <f>'EV. ESTABL. Y PZAS. X T.A.'!C19</f>
        <v>169</v>
      </c>
      <c r="F1989" s="478"/>
      <c r="G1989" s="479">
        <f t="shared" si="88"/>
        <v>1.1976047904191617E-2</v>
      </c>
      <c r="H1989" s="306"/>
      <c r="I1989" s="306"/>
      <c r="J1989" s="306"/>
    </row>
    <row r="1990" spans="1:14" ht="24.95" customHeight="1" x14ac:dyDescent="0.2">
      <c r="A1990" s="477" t="s">
        <v>10</v>
      </c>
      <c r="B1990" s="282"/>
      <c r="C1990" s="478">
        <f>'EV. ESTABL. Y PZAS. X T.A.'!B20</f>
        <v>141</v>
      </c>
      <c r="D1990" s="478"/>
      <c r="E1990" s="478">
        <f>'EV. ESTABL. Y PZAS. X T.A.'!C20</f>
        <v>141</v>
      </c>
      <c r="F1990" s="478"/>
      <c r="G1990" s="479">
        <f t="shared" si="88"/>
        <v>0</v>
      </c>
      <c r="H1990" s="306"/>
      <c r="I1990" s="306"/>
      <c r="J1990" s="306"/>
    </row>
    <row r="1991" spans="1:14" ht="24.95" customHeight="1" x14ac:dyDescent="0.2">
      <c r="A1991" s="477" t="s">
        <v>11</v>
      </c>
      <c r="B1991" s="282"/>
      <c r="C1991" s="478">
        <f>'EV. ESTABL. Y PZAS. X T.A.'!B21</f>
        <v>170</v>
      </c>
      <c r="D1991" s="478"/>
      <c r="E1991" s="478">
        <f>'EV. ESTABL. Y PZAS. X T.A.'!C21</f>
        <v>171</v>
      </c>
      <c r="F1991" s="478"/>
      <c r="G1991" s="479">
        <f t="shared" si="88"/>
        <v>5.8823529411764705E-3</v>
      </c>
      <c r="H1991" s="306"/>
      <c r="I1991" s="306"/>
      <c r="J1991" s="306"/>
    </row>
    <row r="1992" spans="1:14" ht="24.95" customHeight="1" x14ac:dyDescent="0.2">
      <c r="A1992" s="477" t="s">
        <v>12</v>
      </c>
      <c r="B1992" s="282"/>
      <c r="C1992" s="478">
        <f>'EV. ESTABL. Y PZAS. X T.A.'!B22</f>
        <v>103</v>
      </c>
      <c r="D1992" s="478"/>
      <c r="E1992" s="478">
        <f>'EV. ESTABL. Y PZAS. X T.A.'!C22</f>
        <v>106</v>
      </c>
      <c r="F1992" s="478"/>
      <c r="G1992" s="479">
        <f t="shared" si="88"/>
        <v>2.9126213592233011E-2</v>
      </c>
      <c r="H1992" s="306"/>
      <c r="I1992" s="306"/>
      <c r="J1992" s="306"/>
    </row>
    <row r="1993" spans="1:14" s="377" customFormat="1" ht="24.95" customHeight="1" x14ac:dyDescent="0.2">
      <c r="A1993" s="420" t="s">
        <v>13</v>
      </c>
      <c r="B1993" s="420"/>
      <c r="C1993" s="484">
        <f>SUM(C1984:C1992)</f>
        <v>1804</v>
      </c>
      <c r="D1993" s="484"/>
      <c r="E1993" s="484">
        <f>SUM(E1984:E1992)</f>
        <v>1805</v>
      </c>
      <c r="F1993" s="484"/>
      <c r="G1993" s="486">
        <f t="shared" si="88"/>
        <v>5.5432372505543237E-4</v>
      </c>
      <c r="H1993" s="487"/>
      <c r="I1993" s="487"/>
      <c r="J1993" s="487"/>
    </row>
    <row r="1994" spans="1:14" ht="24.95" customHeight="1" x14ac:dyDescent="0.2">
      <c r="E1994" s="306"/>
      <c r="F1994" s="306"/>
      <c r="G1994" s="306"/>
      <c r="H1994" s="306"/>
      <c r="I1994" s="306"/>
      <c r="J1994" s="306"/>
    </row>
    <row r="1995" spans="1:14" ht="24.95" customHeight="1" x14ac:dyDescent="0.2">
      <c r="E1995" s="306"/>
      <c r="F1995" s="306"/>
      <c r="G1995" s="306"/>
      <c r="H1995" s="306"/>
      <c r="I1995" s="306"/>
      <c r="J1995" s="306"/>
    </row>
    <row r="1996" spans="1:14" ht="24.95" customHeight="1" x14ac:dyDescent="0.2">
      <c r="E1996" s="306"/>
      <c r="F1996" s="306"/>
      <c r="G1996" s="306"/>
      <c r="H1996" s="306"/>
      <c r="I1996" s="306"/>
      <c r="J1996" s="306"/>
    </row>
    <row r="1997" spans="1:14" ht="24.95" customHeight="1" x14ac:dyDescent="0.2">
      <c r="A1997" s="730" t="s">
        <v>93</v>
      </c>
      <c r="B1997" s="730"/>
      <c r="C1997" s="730"/>
      <c r="D1997" s="730"/>
      <c r="E1997" s="730"/>
      <c r="F1997" s="730"/>
      <c r="G1997" s="730"/>
      <c r="H1997" s="306"/>
      <c r="I1997" s="306"/>
      <c r="J1997" s="306"/>
      <c r="K1997" s="306"/>
      <c r="L1997" s="306"/>
      <c r="M1997" s="306"/>
      <c r="N1997" s="306"/>
    </row>
    <row r="1998" spans="1:14" ht="24.95" customHeight="1" x14ac:dyDescent="0.25">
      <c r="A1998" s="475" t="s">
        <v>92</v>
      </c>
      <c r="B1998" s="475"/>
      <c r="C1998" s="476" t="s">
        <v>595</v>
      </c>
      <c r="D1998" s="476"/>
      <c r="E1998" s="476" t="s">
        <v>612</v>
      </c>
      <c r="F1998" s="476"/>
      <c r="G1998" s="475" t="s">
        <v>31</v>
      </c>
      <c r="H1998" s="347"/>
    </row>
    <row r="1999" spans="1:14" ht="24.95" customHeight="1" x14ac:dyDescent="0.2">
      <c r="A1999" s="477" t="s">
        <v>5</v>
      </c>
      <c r="B1999" s="478"/>
      <c r="C1999" s="478">
        <f>'EV. ESTABL. Y PZAS. X T.A.'!B36</f>
        <v>6109</v>
      </c>
      <c r="D1999" s="480"/>
      <c r="E1999" s="478">
        <f>'EV. ESTABL. Y PZAS. X T.A.'!C36</f>
        <v>6078</v>
      </c>
      <c r="F1999" s="478"/>
      <c r="G1999" s="479">
        <f t="shared" ref="G1999:G2007" si="89">(E1999-C1999)/C1999</f>
        <v>-5.0744802750040926E-3</v>
      </c>
      <c r="H1999" s="306"/>
      <c r="I1999" s="306"/>
      <c r="J1999" s="306"/>
    </row>
    <row r="2000" spans="1:14" ht="24.95" customHeight="1" x14ac:dyDescent="0.2">
      <c r="A2000" s="477" t="s">
        <v>6</v>
      </c>
      <c r="B2000" s="478"/>
      <c r="C2000" s="478">
        <f>'EV. ESTABL. Y PZAS. X T.A.'!B37</f>
        <v>10977</v>
      </c>
      <c r="D2000" s="480"/>
      <c r="E2000" s="478">
        <f>'EV. ESTABL. Y PZAS. X T.A.'!C37</f>
        <v>11126</v>
      </c>
      <c r="F2000" s="478"/>
      <c r="G2000" s="479">
        <f t="shared" si="89"/>
        <v>1.3573836202969846E-2</v>
      </c>
      <c r="H2000" s="306"/>
      <c r="I2000" s="306"/>
      <c r="J2000" s="306"/>
    </row>
    <row r="2001" spans="1:14" ht="24.95" customHeight="1" x14ac:dyDescent="0.2">
      <c r="A2001" s="477" t="s">
        <v>18</v>
      </c>
      <c r="B2001" s="478"/>
      <c r="C2001" s="478">
        <f>'EV. ESTABL. Y PZAS. X T.A.'!B38</f>
        <v>12550</v>
      </c>
      <c r="D2001" s="480"/>
      <c r="E2001" s="478">
        <f>'EV. ESTABL. Y PZAS. X T.A.'!C38</f>
        <v>12405</v>
      </c>
      <c r="F2001" s="478"/>
      <c r="G2001" s="479">
        <f t="shared" si="89"/>
        <v>-1.1553784860557768E-2</v>
      </c>
      <c r="H2001" s="306"/>
      <c r="I2001" s="306"/>
      <c r="J2001" s="306"/>
    </row>
    <row r="2002" spans="1:14" ht="24.95" customHeight="1" x14ac:dyDescent="0.2">
      <c r="A2002" s="477" t="s">
        <v>7</v>
      </c>
      <c r="B2002" s="478"/>
      <c r="C2002" s="478">
        <f>'EV. ESTABL. Y PZAS. X T.A.'!B39</f>
        <v>3826</v>
      </c>
      <c r="D2002" s="480"/>
      <c r="E2002" s="478">
        <f>'EV. ESTABL. Y PZAS. X T.A.'!C39</f>
        <v>3851</v>
      </c>
      <c r="F2002" s="478"/>
      <c r="G2002" s="479">
        <f t="shared" si="89"/>
        <v>6.534239414532148E-3</v>
      </c>
      <c r="H2002" s="306"/>
      <c r="I2002" s="306"/>
      <c r="J2002" s="306"/>
    </row>
    <row r="2003" spans="1:14" ht="24.95" customHeight="1" x14ac:dyDescent="0.2">
      <c r="A2003" s="477" t="s">
        <v>8</v>
      </c>
      <c r="B2003" s="478"/>
      <c r="C2003" s="478">
        <f>'EV. ESTABL. Y PZAS. X T.A.'!B40</f>
        <v>12031</v>
      </c>
      <c r="D2003" s="480"/>
      <c r="E2003" s="478">
        <f>'EV. ESTABL. Y PZAS. X T.A.'!C40</f>
        <v>11975</v>
      </c>
      <c r="F2003" s="478"/>
      <c r="G2003" s="479">
        <f t="shared" si="89"/>
        <v>-4.6546421743828446E-3</v>
      </c>
      <c r="H2003" s="306"/>
      <c r="I2003" s="306"/>
      <c r="J2003" s="306"/>
    </row>
    <row r="2004" spans="1:14" ht="24.95" customHeight="1" x14ac:dyDescent="0.2">
      <c r="A2004" s="477" t="s">
        <v>9</v>
      </c>
      <c r="B2004" s="478"/>
      <c r="C2004" s="478">
        <f>'EV. ESTABL. Y PZAS. X T.A.'!B41</f>
        <v>6773</v>
      </c>
      <c r="D2004" s="480"/>
      <c r="E2004" s="478">
        <f>'EV. ESTABL. Y PZAS. X T.A.'!C41</f>
        <v>6805</v>
      </c>
      <c r="F2004" s="478"/>
      <c r="G2004" s="479">
        <f t="shared" si="89"/>
        <v>4.7246419607264141E-3</v>
      </c>
      <c r="H2004" s="306"/>
      <c r="I2004" s="306"/>
      <c r="J2004" s="306"/>
    </row>
    <row r="2005" spans="1:14" ht="24.95" customHeight="1" x14ac:dyDescent="0.2">
      <c r="A2005" s="477" t="s">
        <v>10</v>
      </c>
      <c r="B2005" s="478"/>
      <c r="C2005" s="478">
        <f>'EV. ESTABL. Y PZAS. X T.A.'!B42</f>
        <v>4345</v>
      </c>
      <c r="D2005" s="480"/>
      <c r="E2005" s="478">
        <f>'EV. ESTABL. Y PZAS. X T.A.'!C42</f>
        <v>4447</v>
      </c>
      <c r="F2005" s="478"/>
      <c r="G2005" s="479">
        <f t="shared" si="89"/>
        <v>2.3475258918296892E-2</v>
      </c>
      <c r="H2005" s="306"/>
      <c r="I2005" s="306"/>
      <c r="J2005" s="306"/>
    </row>
    <row r="2006" spans="1:14" ht="24.95" customHeight="1" x14ac:dyDescent="0.2">
      <c r="A2006" s="477" t="s">
        <v>11</v>
      </c>
      <c r="B2006" s="478"/>
      <c r="C2006" s="478">
        <f>'EV. ESTABL. Y PZAS. X T.A.'!B43</f>
        <v>9434</v>
      </c>
      <c r="D2006" s="480"/>
      <c r="E2006" s="478">
        <f>'EV. ESTABL. Y PZAS. X T.A.'!C43</f>
        <v>9528</v>
      </c>
      <c r="F2006" s="478"/>
      <c r="G2006" s="479">
        <f t="shared" si="89"/>
        <v>9.9639601441594231E-3</v>
      </c>
      <c r="H2006" s="306"/>
      <c r="I2006" s="306"/>
      <c r="J2006" s="306"/>
    </row>
    <row r="2007" spans="1:14" ht="24.95" customHeight="1" x14ac:dyDescent="0.2">
      <c r="A2007" s="477" t="s">
        <v>12</v>
      </c>
      <c r="B2007" s="478"/>
      <c r="C2007" s="478">
        <f>'EV. ESTABL. Y PZAS. X T.A.'!B44</f>
        <v>3748</v>
      </c>
      <c r="D2007" s="480"/>
      <c r="E2007" s="478">
        <f>'EV. ESTABL. Y PZAS. X T.A.'!C44</f>
        <v>3715</v>
      </c>
      <c r="F2007" s="478"/>
      <c r="G2007" s="479">
        <f t="shared" si="89"/>
        <v>-8.8046958377801486E-3</v>
      </c>
      <c r="H2007" s="306"/>
      <c r="I2007" s="306"/>
      <c r="J2007" s="306"/>
    </row>
    <row r="2008" spans="1:14" s="377" customFormat="1" ht="24.95" customHeight="1" x14ac:dyDescent="0.2">
      <c r="A2008" s="420" t="s">
        <v>13</v>
      </c>
      <c r="B2008" s="484"/>
      <c r="C2008" s="484">
        <f>SUM(C1999:C2007)</f>
        <v>69793</v>
      </c>
      <c r="D2008" s="485"/>
      <c r="E2008" s="484">
        <f>SUM(E1999:E2007)</f>
        <v>69930</v>
      </c>
      <c r="F2008" s="484"/>
      <c r="G2008" s="486">
        <f t="shared" ref="G2008" si="90">(E2008-C2008)/C2008</f>
        <v>1.9629475735388935E-3</v>
      </c>
      <c r="H2008" s="487"/>
      <c r="I2008" s="487"/>
      <c r="J2008" s="487"/>
    </row>
    <row r="2009" spans="1:14" ht="24.95" customHeight="1" x14ac:dyDescent="0.2">
      <c r="E2009" s="306"/>
      <c r="F2009" s="306"/>
      <c r="G2009" s="306"/>
      <c r="H2009" s="306"/>
      <c r="I2009" s="306"/>
      <c r="J2009" s="306"/>
    </row>
    <row r="2010" spans="1:14" ht="24.95" customHeight="1" x14ac:dyDescent="0.2">
      <c r="E2010" s="306"/>
      <c r="F2010" s="306"/>
      <c r="G2010" s="306"/>
      <c r="H2010" s="306"/>
      <c r="I2010" s="306"/>
      <c r="J2010" s="306"/>
    </row>
    <row r="2011" spans="1:14" ht="24.95" customHeight="1" x14ac:dyDescent="0.2">
      <c r="E2011" s="306"/>
      <c r="F2011" s="306"/>
      <c r="G2011" s="306"/>
      <c r="H2011" s="306"/>
      <c r="I2011" s="306"/>
      <c r="J2011" s="306"/>
    </row>
    <row r="2012" spans="1:14" ht="24.95" customHeight="1" x14ac:dyDescent="0.2">
      <c r="A2012" s="730" t="s">
        <v>94</v>
      </c>
      <c r="B2012" s="730"/>
      <c r="C2012" s="730"/>
      <c r="D2012" s="730"/>
      <c r="E2012" s="730"/>
      <c r="F2012" s="730"/>
      <c r="G2012" s="730"/>
      <c r="H2012" s="306"/>
      <c r="I2012" s="306"/>
      <c r="J2012" s="306"/>
      <c r="K2012" s="306"/>
      <c r="L2012" s="306"/>
      <c r="M2012" s="306"/>
      <c r="N2012" s="306"/>
    </row>
    <row r="2013" spans="1:14" ht="24.95" customHeight="1" x14ac:dyDescent="0.2">
      <c r="A2013" s="475" t="s">
        <v>19</v>
      </c>
      <c r="B2013" s="476"/>
      <c r="C2013" s="476" t="s">
        <v>595</v>
      </c>
      <c r="D2013" s="476"/>
      <c r="E2013" s="476" t="s">
        <v>612</v>
      </c>
      <c r="F2013" s="476"/>
      <c r="G2013" s="476" t="s">
        <v>31</v>
      </c>
      <c r="H2013" s="286"/>
      <c r="N2013" s="350"/>
    </row>
    <row r="2014" spans="1:14" ht="24.95" customHeight="1" x14ac:dyDescent="0.25">
      <c r="A2014" s="477" t="s">
        <v>95</v>
      </c>
      <c r="B2014" s="478"/>
      <c r="C2014" s="478">
        <f>'EV. ESTABL. Y PZAS. X T.A.'!B57</f>
        <v>16</v>
      </c>
      <c r="D2014" s="480"/>
      <c r="E2014" s="478">
        <f>'EV. ESTABL. Y PZAS. X T.A.'!C57</f>
        <v>17</v>
      </c>
      <c r="F2014" s="478"/>
      <c r="G2014" s="479">
        <f t="shared" ref="G2014:G2023" si="91">(E2014-C2014)/C2014</f>
        <v>6.25E-2</v>
      </c>
      <c r="H2014" s="351"/>
      <c r="I2014" s="727"/>
      <c r="J2014" s="727"/>
      <c r="K2014" s="352"/>
      <c r="L2014" s="784"/>
      <c r="M2014" s="784"/>
      <c r="N2014" s="282"/>
    </row>
    <row r="2015" spans="1:14" ht="24.95" customHeight="1" x14ac:dyDescent="0.2">
      <c r="A2015" s="477" t="s">
        <v>96</v>
      </c>
      <c r="B2015" s="478"/>
      <c r="C2015" s="478">
        <f>'EV. ESTABL. Y PZAS. X T.A.'!B58</f>
        <v>152</v>
      </c>
      <c r="D2015" s="480"/>
      <c r="E2015" s="478">
        <f>'EV. ESTABL. Y PZAS. X T.A.'!C58</f>
        <v>150</v>
      </c>
      <c r="F2015" s="478"/>
      <c r="G2015" s="479">
        <f t="shared" si="91"/>
        <v>-1.3157894736842105E-2</v>
      </c>
      <c r="H2015" s="306"/>
      <c r="I2015" s="306"/>
      <c r="J2015" s="306"/>
    </row>
    <row r="2016" spans="1:14" ht="24.95" customHeight="1" x14ac:dyDescent="0.2">
      <c r="A2016" s="477" t="s">
        <v>97</v>
      </c>
      <c r="B2016" s="478"/>
      <c r="C2016" s="478">
        <f>'EV. ESTABL. Y PZAS. X T.A.'!B59</f>
        <v>220</v>
      </c>
      <c r="D2016" s="480"/>
      <c r="E2016" s="478">
        <f>'EV. ESTABL. Y PZAS. X T.A.'!C59</f>
        <v>220</v>
      </c>
      <c r="F2016" s="478"/>
      <c r="G2016" s="479">
        <f t="shared" si="91"/>
        <v>0</v>
      </c>
      <c r="H2016" s="306"/>
      <c r="I2016" s="306"/>
      <c r="J2016" s="306"/>
    </row>
    <row r="2017" spans="1:14" ht="24.95" customHeight="1" x14ac:dyDescent="0.2">
      <c r="A2017" s="477" t="s">
        <v>98</v>
      </c>
      <c r="B2017" s="478"/>
      <c r="C2017" s="478">
        <f>'EV. ESTABL. Y PZAS. X T.A.'!B60</f>
        <v>190</v>
      </c>
      <c r="D2017" s="480"/>
      <c r="E2017" s="478">
        <f>'EV. ESTABL. Y PZAS. X T.A.'!C60</f>
        <v>197</v>
      </c>
      <c r="F2017" s="478"/>
      <c r="G2017" s="479">
        <f t="shared" si="91"/>
        <v>3.6842105263157891E-2</v>
      </c>
      <c r="H2017" s="306"/>
      <c r="I2017" s="306"/>
      <c r="J2017" s="306"/>
    </row>
    <row r="2018" spans="1:14" ht="24.95" customHeight="1" x14ac:dyDescent="0.2">
      <c r="A2018" s="477" t="s">
        <v>99</v>
      </c>
      <c r="B2018" s="478"/>
      <c r="C2018" s="478">
        <f>'EV. ESTABL. Y PZAS. X T.A.'!B61</f>
        <v>57</v>
      </c>
      <c r="D2018" s="480"/>
      <c r="E2018" s="478">
        <f>'EV. ESTABL. Y PZAS. X T.A.'!C61</f>
        <v>57</v>
      </c>
      <c r="F2018" s="478"/>
      <c r="G2018" s="479">
        <f t="shared" si="91"/>
        <v>0</v>
      </c>
      <c r="H2018" s="306"/>
      <c r="I2018" s="306"/>
      <c r="J2018" s="306"/>
    </row>
    <row r="2019" spans="1:14" ht="24.95" customHeight="1" x14ac:dyDescent="0.2">
      <c r="A2019" s="420" t="s">
        <v>100</v>
      </c>
      <c r="B2019" s="483"/>
      <c r="C2019" s="484">
        <f>SUM(C2014:C2018)</f>
        <v>635</v>
      </c>
      <c r="D2019" s="485"/>
      <c r="E2019" s="484">
        <f>SUM(E2014:E2018)</f>
        <v>641</v>
      </c>
      <c r="F2019" s="483"/>
      <c r="G2019" s="474">
        <f t="shared" si="91"/>
        <v>9.4488188976377951E-3</v>
      </c>
      <c r="H2019" s="306"/>
      <c r="I2019" s="306"/>
      <c r="J2019" s="306"/>
    </row>
    <row r="2020" spans="1:14" ht="24.95" customHeight="1" x14ac:dyDescent="0.2">
      <c r="A2020" s="477" t="s">
        <v>101</v>
      </c>
      <c r="B2020" s="478"/>
      <c r="C2020" s="478">
        <f>'EV. ESTABL. Y PZAS. X T.A.'!B63</f>
        <v>404</v>
      </c>
      <c r="D2020" s="480"/>
      <c r="E2020" s="478">
        <f>'EV. ESTABL. Y PZAS. X T.A.'!C63</f>
        <v>404</v>
      </c>
      <c r="F2020" s="478"/>
      <c r="G2020" s="479">
        <f t="shared" si="91"/>
        <v>0</v>
      </c>
      <c r="H2020" s="306"/>
      <c r="I2020" s="306"/>
      <c r="J2020" s="306"/>
    </row>
    <row r="2021" spans="1:14" ht="24.95" customHeight="1" x14ac:dyDescent="0.2">
      <c r="A2021" s="477" t="s">
        <v>102</v>
      </c>
      <c r="B2021" s="478"/>
      <c r="C2021" s="478">
        <f>'EV. ESTABL. Y PZAS. X T.A.'!B64</f>
        <v>411</v>
      </c>
      <c r="D2021" s="480"/>
      <c r="E2021" s="478">
        <f>'EV. ESTABL. Y PZAS. X T.A.'!C64</f>
        <v>409</v>
      </c>
      <c r="F2021" s="478"/>
      <c r="G2021" s="479">
        <f t="shared" si="91"/>
        <v>-4.8661800486618006E-3</v>
      </c>
      <c r="H2021" s="306"/>
      <c r="I2021" s="306"/>
      <c r="J2021" s="306"/>
    </row>
    <row r="2022" spans="1:14" ht="24.95" customHeight="1" x14ac:dyDescent="0.2">
      <c r="A2022" s="420" t="s">
        <v>103</v>
      </c>
      <c r="B2022" s="490"/>
      <c r="C2022" s="484">
        <f>SUM(C2020:C2021)</f>
        <v>815</v>
      </c>
      <c r="D2022" s="485"/>
      <c r="E2022" s="484">
        <f>SUM(E2020:E2021)</f>
        <v>813</v>
      </c>
      <c r="F2022" s="490"/>
      <c r="G2022" s="486">
        <f t="shared" si="91"/>
        <v>-2.4539877300613498E-3</v>
      </c>
      <c r="H2022" s="306"/>
      <c r="I2022" s="306"/>
      <c r="J2022" s="306"/>
    </row>
    <row r="2023" spans="1:14" ht="24.95" customHeight="1" x14ac:dyDescent="0.2">
      <c r="A2023" s="420" t="s">
        <v>104</v>
      </c>
      <c r="B2023" s="473"/>
      <c r="C2023" s="484">
        <f>'EV. ESTABL. Y PZAS. X T.A.'!B66</f>
        <v>353</v>
      </c>
      <c r="D2023" s="485"/>
      <c r="E2023" s="484">
        <f>'EV. ESTABL. Y PZAS. X T.A.'!C66</f>
        <v>351</v>
      </c>
      <c r="F2023" s="484"/>
      <c r="G2023" s="474">
        <f t="shared" si="91"/>
        <v>-5.6657223796033997E-3</v>
      </c>
      <c r="H2023" s="306"/>
      <c r="I2023" s="306"/>
      <c r="J2023" s="306"/>
    </row>
    <row r="2024" spans="1:14" ht="24.95" customHeight="1" x14ac:dyDescent="0.2"/>
    <row r="2025" spans="1:14" ht="24.95" customHeight="1" x14ac:dyDescent="0.2"/>
    <row r="2026" spans="1:14" ht="24.95" customHeight="1" x14ac:dyDescent="0.2"/>
    <row r="2027" spans="1:14" ht="24.95" customHeight="1" x14ac:dyDescent="0.2">
      <c r="A2027" s="730" t="s">
        <v>105</v>
      </c>
      <c r="B2027" s="730"/>
      <c r="C2027" s="730"/>
      <c r="D2027" s="730"/>
      <c r="E2027" s="730"/>
      <c r="F2027" s="730"/>
      <c r="G2027" s="730"/>
      <c r="H2027" s="306"/>
      <c r="I2027" s="306"/>
      <c r="J2027" s="306"/>
      <c r="K2027" s="306"/>
      <c r="L2027" s="306"/>
      <c r="M2027" s="306"/>
      <c r="N2027" s="306"/>
    </row>
    <row r="2028" spans="1:14" ht="24.95" customHeight="1" x14ac:dyDescent="0.2">
      <c r="A2028" s="475" t="s">
        <v>19</v>
      </c>
      <c r="B2028" s="476"/>
      <c r="C2028" s="476" t="s">
        <v>595</v>
      </c>
      <c r="D2028" s="476"/>
      <c r="E2028" s="476" t="s">
        <v>612</v>
      </c>
      <c r="F2028" s="476"/>
      <c r="G2028" s="476" t="s">
        <v>31</v>
      </c>
      <c r="H2028" s="286"/>
    </row>
    <row r="2029" spans="1:14" ht="24.95" customHeight="1" x14ac:dyDescent="0.25">
      <c r="A2029" s="477" t="s">
        <v>95</v>
      </c>
      <c r="B2029" s="478"/>
      <c r="C2029" s="478">
        <f>'EV. ESTABL. Y PZAS. X T.A.'!B79</f>
        <v>1506</v>
      </c>
      <c r="D2029" s="480"/>
      <c r="E2029" s="478">
        <f>'EV. ESTABL. Y PZAS. X T.A.'!C79</f>
        <v>1508</v>
      </c>
      <c r="F2029" s="478"/>
      <c r="G2029" s="479">
        <f t="shared" ref="G2029:G2038" si="92">(E2029-C2029)/C2029</f>
        <v>1.3280212483399733E-3</v>
      </c>
      <c r="H2029" s="351"/>
      <c r="I2029" s="727"/>
      <c r="J2029" s="727"/>
      <c r="K2029" s="353"/>
      <c r="L2029" s="784"/>
      <c r="M2029" s="785"/>
      <c r="N2029" s="282"/>
    </row>
    <row r="2030" spans="1:14" ht="24.95" customHeight="1" x14ac:dyDescent="0.2">
      <c r="A2030" s="477" t="s">
        <v>96</v>
      </c>
      <c r="B2030" s="478"/>
      <c r="C2030" s="478">
        <f>'EV. ESTABL. Y PZAS. X T.A.'!B80</f>
        <v>19113</v>
      </c>
      <c r="D2030" s="480"/>
      <c r="E2030" s="478">
        <f>'EV. ESTABL. Y PZAS. X T.A.'!C80</f>
        <v>19171</v>
      </c>
      <c r="F2030" s="478"/>
      <c r="G2030" s="479">
        <f t="shared" si="92"/>
        <v>3.0345837911369225E-3</v>
      </c>
      <c r="H2030" s="306"/>
      <c r="I2030" s="306"/>
      <c r="J2030" s="306"/>
    </row>
    <row r="2031" spans="1:14" ht="24.95" customHeight="1" x14ac:dyDescent="0.2">
      <c r="A2031" s="477" t="s">
        <v>97</v>
      </c>
      <c r="B2031" s="478"/>
      <c r="C2031" s="478">
        <f>'EV. ESTABL. Y PZAS. X T.A.'!B81</f>
        <v>14921</v>
      </c>
      <c r="D2031" s="480"/>
      <c r="E2031" s="478">
        <f>'EV. ESTABL. Y PZAS. X T.A.'!C81</f>
        <v>14895</v>
      </c>
      <c r="F2031" s="478"/>
      <c r="G2031" s="479">
        <f t="shared" si="92"/>
        <v>-1.7425105555927886E-3</v>
      </c>
      <c r="H2031" s="306"/>
      <c r="I2031" s="306"/>
      <c r="J2031" s="306"/>
    </row>
    <row r="2032" spans="1:14" ht="24.95" customHeight="1" x14ac:dyDescent="0.2">
      <c r="A2032" s="477" t="s">
        <v>98</v>
      </c>
      <c r="B2032" s="478"/>
      <c r="C2032" s="478">
        <f>'EV. ESTABL. Y PZAS. X T.A.'!B82</f>
        <v>7994</v>
      </c>
      <c r="D2032" s="480"/>
      <c r="E2032" s="478">
        <f>'EV. ESTABL. Y PZAS. X T.A.'!C82</f>
        <v>8054</v>
      </c>
      <c r="F2032" s="478"/>
      <c r="G2032" s="479">
        <f t="shared" si="92"/>
        <v>7.5056292219164373E-3</v>
      </c>
      <c r="H2032" s="306"/>
      <c r="I2032" s="306"/>
      <c r="J2032" s="306"/>
    </row>
    <row r="2033" spans="1:14" ht="24.95" customHeight="1" x14ac:dyDescent="0.2">
      <c r="A2033" s="477" t="s">
        <v>99</v>
      </c>
      <c r="B2033" s="478"/>
      <c r="C2033" s="478">
        <f>'EV. ESTABL. Y PZAS. X T.A.'!B83</f>
        <v>2036</v>
      </c>
      <c r="D2033" s="480"/>
      <c r="E2033" s="478">
        <f>'EV. ESTABL. Y PZAS. X T.A.'!C83</f>
        <v>2047</v>
      </c>
      <c r="F2033" s="478"/>
      <c r="G2033" s="479">
        <f t="shared" si="92"/>
        <v>5.4027504911591355E-3</v>
      </c>
      <c r="H2033" s="306"/>
      <c r="I2033" s="306"/>
      <c r="J2033" s="306"/>
    </row>
    <row r="2034" spans="1:14" ht="24.95" customHeight="1" x14ac:dyDescent="0.2">
      <c r="A2034" s="420" t="s">
        <v>100</v>
      </c>
      <c r="B2034" s="483"/>
      <c r="C2034" s="484">
        <f>SUM(C2029:C2033)</f>
        <v>45570</v>
      </c>
      <c r="D2034" s="485"/>
      <c r="E2034" s="484">
        <f>SUM(E2029:E2033)</f>
        <v>45675</v>
      </c>
      <c r="F2034" s="483"/>
      <c r="G2034" s="474">
        <f t="shared" si="92"/>
        <v>2.304147465437788E-3</v>
      </c>
      <c r="H2034" s="306"/>
      <c r="I2034" s="306"/>
      <c r="J2034" s="306"/>
    </row>
    <row r="2035" spans="1:14" ht="24.95" customHeight="1" x14ac:dyDescent="0.2">
      <c r="A2035" s="477" t="s">
        <v>101</v>
      </c>
      <c r="B2035" s="478"/>
      <c r="C2035" s="478">
        <f>'EV. ESTABL. Y PZAS. X T.A.'!B85</f>
        <v>10932</v>
      </c>
      <c r="D2035" s="480"/>
      <c r="E2035" s="478">
        <f>'EV. ESTABL. Y PZAS. X T.A.'!C85</f>
        <v>10902</v>
      </c>
      <c r="F2035" s="478"/>
      <c r="G2035" s="479">
        <f t="shared" si="92"/>
        <v>-2.7442371020856204E-3</v>
      </c>
      <c r="H2035" s="306"/>
      <c r="I2035" s="306"/>
      <c r="J2035" s="306"/>
    </row>
    <row r="2036" spans="1:14" ht="24.95" customHeight="1" x14ac:dyDescent="0.2">
      <c r="A2036" s="477" t="s">
        <v>102</v>
      </c>
      <c r="B2036" s="478"/>
      <c r="C2036" s="478">
        <f>'EV. ESTABL. Y PZAS. X T.A.'!B86</f>
        <v>8481</v>
      </c>
      <c r="D2036" s="480"/>
      <c r="E2036" s="478">
        <f>'EV. ESTABL. Y PZAS. X T.A.'!C86</f>
        <v>8461</v>
      </c>
      <c r="F2036" s="478"/>
      <c r="G2036" s="479">
        <f t="shared" si="92"/>
        <v>-2.3582124749439923E-3</v>
      </c>
      <c r="H2036" s="306"/>
      <c r="I2036" s="306"/>
      <c r="J2036" s="306"/>
    </row>
    <row r="2037" spans="1:14" ht="24.95" customHeight="1" x14ac:dyDescent="0.2">
      <c r="A2037" s="420" t="s">
        <v>103</v>
      </c>
      <c r="B2037" s="473"/>
      <c r="C2037" s="484">
        <f>SUM(C2035:C2036)</f>
        <v>19413</v>
      </c>
      <c r="D2037" s="485"/>
      <c r="E2037" s="484">
        <f>SUM(E2035:E2036)</f>
        <v>19363</v>
      </c>
      <c r="F2037" s="484"/>
      <c r="G2037" s="474">
        <f t="shared" si="92"/>
        <v>-2.5755936743419357E-3</v>
      </c>
      <c r="H2037" s="306"/>
      <c r="I2037" s="306"/>
      <c r="J2037" s="306"/>
    </row>
    <row r="2038" spans="1:14" ht="24.95" customHeight="1" x14ac:dyDescent="0.2">
      <c r="A2038" s="420" t="s">
        <v>104</v>
      </c>
      <c r="B2038" s="473"/>
      <c r="C2038" s="484">
        <f>'EV. ESTABL. Y PZAS. X T.A.'!B88</f>
        <v>4810</v>
      </c>
      <c r="D2038" s="485"/>
      <c r="E2038" s="484">
        <f>'EV. ESTABL. Y PZAS. X T.A.'!C88</f>
        <v>4892</v>
      </c>
      <c r="F2038" s="484"/>
      <c r="G2038" s="474">
        <f t="shared" si="92"/>
        <v>1.7047817047817049E-2</v>
      </c>
      <c r="H2038" s="306"/>
      <c r="I2038" s="306"/>
      <c r="J2038" s="306"/>
    </row>
    <row r="2039" spans="1:14" ht="24.95" customHeight="1" x14ac:dyDescent="0.25">
      <c r="A2039" s="294"/>
      <c r="B2039" s="354"/>
      <c r="C2039" s="354"/>
      <c r="D2039" s="354"/>
      <c r="E2039" s="354"/>
      <c r="F2039" s="355"/>
      <c r="G2039" s="355"/>
      <c r="H2039" s="306"/>
      <c r="I2039" s="306"/>
      <c r="J2039" s="306"/>
    </row>
    <row r="2040" spans="1:14" ht="24.95" customHeight="1" x14ac:dyDescent="0.25">
      <c r="A2040" s="294"/>
      <c r="B2040" s="354"/>
      <c r="C2040" s="354"/>
      <c r="D2040" s="354"/>
      <c r="E2040" s="354"/>
      <c r="F2040" s="355"/>
      <c r="G2040" s="355"/>
      <c r="H2040" s="306"/>
      <c r="I2040" s="306"/>
      <c r="J2040" s="306"/>
    </row>
    <row r="2041" spans="1:14" ht="24.95" customHeight="1" x14ac:dyDescent="0.25">
      <c r="A2041" s="294"/>
      <c r="B2041" s="354"/>
      <c r="C2041" s="354"/>
      <c r="D2041" s="354"/>
      <c r="E2041" s="354"/>
      <c r="F2041" s="355"/>
      <c r="G2041" s="355"/>
      <c r="H2041" s="306"/>
      <c r="I2041" s="306"/>
      <c r="J2041" s="306"/>
    </row>
    <row r="2042" spans="1:14" ht="24.95" customHeight="1" x14ac:dyDescent="0.25">
      <c r="A2042" s="294"/>
      <c r="B2042" s="354"/>
      <c r="C2042" s="354"/>
      <c r="D2042" s="354"/>
      <c r="E2042" s="354"/>
      <c r="F2042" s="355"/>
      <c r="G2042" s="355"/>
      <c r="H2042" s="306"/>
      <c r="I2042" s="306"/>
      <c r="J2042" s="306"/>
    </row>
    <row r="2043" spans="1:14" ht="24.95" customHeight="1" x14ac:dyDescent="0.25">
      <c r="A2043" s="294"/>
      <c r="B2043" s="354"/>
      <c r="C2043" s="354"/>
      <c r="D2043" s="354"/>
      <c r="E2043" s="354"/>
      <c r="F2043" s="355"/>
      <c r="G2043" s="355"/>
      <c r="H2043" s="306"/>
      <c r="I2043" s="306"/>
      <c r="J2043" s="306"/>
    </row>
    <row r="2044" spans="1:14" ht="24.95" customHeight="1" x14ac:dyDescent="0.25">
      <c r="A2044" s="294"/>
      <c r="B2044" s="354"/>
      <c r="C2044" s="354"/>
      <c r="D2044" s="354"/>
      <c r="E2044" s="354"/>
      <c r="F2044" s="355"/>
      <c r="G2044" s="355"/>
      <c r="H2044" s="306"/>
      <c r="I2044" s="306"/>
      <c r="J2044" s="306"/>
    </row>
    <row r="2045" spans="1:14" ht="24.95" customHeight="1" x14ac:dyDescent="0.25">
      <c r="A2045" s="294"/>
      <c r="B2045" s="354"/>
      <c r="C2045" s="354"/>
      <c r="D2045" s="354"/>
      <c r="E2045" s="354"/>
      <c r="F2045" s="355"/>
      <c r="G2045" s="355"/>
      <c r="H2045" s="306"/>
      <c r="I2045" s="306"/>
      <c r="J2045" s="306"/>
      <c r="N2045" s="8"/>
    </row>
    <row r="2046" spans="1:14" ht="24.95" customHeight="1" x14ac:dyDescent="0.2">
      <c r="N2046" s="4"/>
    </row>
    <row r="2047" spans="1:14" ht="39.950000000000003" customHeight="1" x14ac:dyDescent="0.2">
      <c r="A2047" s="755" t="s">
        <v>476</v>
      </c>
      <c r="B2047" s="755"/>
      <c r="C2047" s="755"/>
      <c r="D2047" s="755"/>
      <c r="E2047" s="755"/>
      <c r="F2047" s="755"/>
      <c r="G2047" s="755"/>
      <c r="H2047" s="755"/>
      <c r="I2047" s="755"/>
      <c r="J2047" s="755"/>
      <c r="K2047" s="755"/>
      <c r="L2047" s="755"/>
      <c r="M2047" s="755"/>
      <c r="N2047" s="755"/>
    </row>
    <row r="2048" spans="1:14" ht="24.95" customHeight="1" x14ac:dyDescent="0.2">
      <c r="A2048" s="356"/>
      <c r="B2048" s="356"/>
      <c r="C2048" s="356"/>
      <c r="D2048" s="356"/>
      <c r="E2048" s="356"/>
      <c r="F2048" s="356"/>
      <c r="G2048" s="356"/>
      <c r="H2048" s="356"/>
      <c r="I2048" s="356"/>
      <c r="J2048" s="356"/>
      <c r="K2048" s="356"/>
      <c r="L2048" s="356"/>
      <c r="M2048" s="356"/>
      <c r="N2048" s="356"/>
    </row>
    <row r="2049" spans="1:14" ht="24.95" customHeight="1" x14ac:dyDescent="0.2">
      <c r="A2049" s="730" t="s">
        <v>91</v>
      </c>
      <c r="B2049" s="730"/>
      <c r="C2049" s="730"/>
      <c r="D2049" s="730"/>
      <c r="E2049" s="730"/>
      <c r="F2049" s="730"/>
      <c r="G2049" s="730"/>
      <c r="H2049" s="306"/>
      <c r="I2049" s="306"/>
      <c r="J2049" s="306"/>
      <c r="K2049" s="306"/>
      <c r="L2049" s="306"/>
      <c r="M2049" s="306"/>
      <c r="N2049" s="306"/>
    </row>
    <row r="2050" spans="1:14" ht="24.95" customHeight="1" x14ac:dyDescent="0.2">
      <c r="A2050" s="475" t="s">
        <v>92</v>
      </c>
      <c r="B2050" s="476"/>
      <c r="C2050" s="476" t="s">
        <v>595</v>
      </c>
      <c r="D2050" s="476"/>
      <c r="E2050" s="476" t="s">
        <v>612</v>
      </c>
      <c r="F2050" s="476"/>
      <c r="G2050" s="476" t="s">
        <v>31</v>
      </c>
      <c r="H2050" s="357"/>
      <c r="I2050" s="357"/>
      <c r="J2050" s="357"/>
      <c r="K2050" s="357"/>
      <c r="L2050" s="357"/>
      <c r="M2050" s="357"/>
      <c r="N2050" s="357"/>
    </row>
    <row r="2051" spans="1:14" ht="24.95" customHeight="1" x14ac:dyDescent="0.2">
      <c r="A2051" s="477" t="s">
        <v>5</v>
      </c>
      <c r="B2051" s="478"/>
      <c r="C2051" s="478">
        <f>'EV. ESTABL. Y PZAS. X T.A.'!B104</f>
        <v>15</v>
      </c>
      <c r="D2051" s="480"/>
      <c r="E2051" s="478">
        <f>'EV. ESTABL. Y PZAS. X T.A.'!C104</f>
        <v>15</v>
      </c>
      <c r="F2051" s="478"/>
      <c r="G2051" s="479">
        <f t="shared" ref="G2051:G2060" si="93">(E2051-C2051)/C2051</f>
        <v>0</v>
      </c>
      <c r="H2051" s="357"/>
      <c r="I2051" s="357"/>
      <c r="J2051" s="357"/>
      <c r="K2051" s="357"/>
      <c r="L2051" s="357"/>
      <c r="M2051" s="357"/>
      <c r="N2051" s="357"/>
    </row>
    <row r="2052" spans="1:14" ht="24.95" customHeight="1" x14ac:dyDescent="0.2">
      <c r="A2052" s="477" t="s">
        <v>6</v>
      </c>
      <c r="B2052" s="478"/>
      <c r="C2052" s="478">
        <f>'EV. ESTABL. Y PZAS. X T.A.'!B105</f>
        <v>19</v>
      </c>
      <c r="D2052" s="480"/>
      <c r="E2052" s="478">
        <f>'EV. ESTABL. Y PZAS. X T.A.'!C105</f>
        <v>19</v>
      </c>
      <c r="F2052" s="478"/>
      <c r="G2052" s="479">
        <f t="shared" si="93"/>
        <v>0</v>
      </c>
      <c r="H2052" s="357"/>
      <c r="I2052" s="357"/>
      <c r="J2052" s="357"/>
      <c r="K2052" s="357"/>
      <c r="L2052" s="357"/>
      <c r="M2052" s="357"/>
      <c r="N2052" s="357"/>
    </row>
    <row r="2053" spans="1:14" ht="24.95" customHeight="1" x14ac:dyDescent="0.2">
      <c r="A2053" s="477" t="s">
        <v>18</v>
      </c>
      <c r="B2053" s="478"/>
      <c r="C2053" s="478">
        <f>'EV. ESTABL. Y PZAS. X T.A.'!B106</f>
        <v>38</v>
      </c>
      <c r="D2053" s="480"/>
      <c r="E2053" s="478">
        <f>'EV. ESTABL. Y PZAS. X T.A.'!C106</f>
        <v>38</v>
      </c>
      <c r="F2053" s="478"/>
      <c r="G2053" s="479">
        <f t="shared" si="93"/>
        <v>0</v>
      </c>
      <c r="H2053" s="357"/>
      <c r="I2053" s="357"/>
      <c r="J2053" s="357"/>
      <c r="K2053" s="357"/>
      <c r="L2053" s="357"/>
      <c r="M2053" s="357"/>
      <c r="N2053" s="357"/>
    </row>
    <row r="2054" spans="1:14" ht="24.95" customHeight="1" x14ac:dyDescent="0.2">
      <c r="A2054" s="477" t="s">
        <v>7</v>
      </c>
      <c r="B2054" s="478"/>
      <c r="C2054" s="478">
        <f>'EV. ESTABL. Y PZAS. X T.A.'!B107</f>
        <v>4</v>
      </c>
      <c r="D2054" s="480"/>
      <c r="E2054" s="478">
        <f>'EV. ESTABL. Y PZAS. X T.A.'!C107</f>
        <v>4</v>
      </c>
      <c r="F2054" s="478"/>
      <c r="G2054" s="479">
        <f t="shared" si="93"/>
        <v>0</v>
      </c>
      <c r="H2054" s="357"/>
      <c r="I2054" s="357"/>
      <c r="J2054" s="357"/>
      <c r="K2054" s="357"/>
      <c r="L2054" s="357"/>
      <c r="M2054" s="357"/>
      <c r="N2054" s="357"/>
    </row>
    <row r="2055" spans="1:14" ht="24.95" customHeight="1" x14ac:dyDescent="0.2">
      <c r="A2055" s="477" t="s">
        <v>8</v>
      </c>
      <c r="B2055" s="478"/>
      <c r="C2055" s="478">
        <f>'EV. ESTABL. Y PZAS. X T.A.'!B108</f>
        <v>19</v>
      </c>
      <c r="D2055" s="480"/>
      <c r="E2055" s="478">
        <f>'EV. ESTABL. Y PZAS. X T.A.'!C108</f>
        <v>20</v>
      </c>
      <c r="F2055" s="478"/>
      <c r="G2055" s="479">
        <f t="shared" si="93"/>
        <v>5.2631578947368418E-2</v>
      </c>
      <c r="H2055" s="357"/>
      <c r="I2055" s="357"/>
      <c r="J2055" s="357"/>
      <c r="K2055" s="357"/>
      <c r="L2055" s="357"/>
      <c r="M2055" s="357"/>
      <c r="N2055" s="357"/>
    </row>
    <row r="2056" spans="1:14" ht="24.95" customHeight="1" x14ac:dyDescent="0.2">
      <c r="A2056" s="477" t="s">
        <v>9</v>
      </c>
      <c r="B2056" s="478"/>
      <c r="C2056" s="478">
        <f>'EV. ESTABL. Y PZAS. X T.A.'!B109</f>
        <v>7</v>
      </c>
      <c r="D2056" s="480"/>
      <c r="E2056" s="478">
        <f>'EV. ESTABL. Y PZAS. X T.A.'!C109</f>
        <v>7</v>
      </c>
      <c r="F2056" s="478"/>
      <c r="G2056" s="479">
        <f t="shared" si="93"/>
        <v>0</v>
      </c>
      <c r="H2056" s="357"/>
      <c r="I2056" s="357"/>
      <c r="J2056" s="357"/>
      <c r="K2056" s="357"/>
      <c r="L2056" s="357"/>
      <c r="M2056" s="357"/>
      <c r="N2056" s="357"/>
    </row>
    <row r="2057" spans="1:14" ht="24.95" customHeight="1" x14ac:dyDescent="0.2">
      <c r="A2057" s="477" t="s">
        <v>10</v>
      </c>
      <c r="B2057" s="478"/>
      <c r="C2057" s="478">
        <f>'EV. ESTABL. Y PZAS. X T.A.'!B110</f>
        <v>8</v>
      </c>
      <c r="D2057" s="480"/>
      <c r="E2057" s="478">
        <f>'EV. ESTABL. Y PZAS. X T.A.'!C110</f>
        <v>8</v>
      </c>
      <c r="F2057" s="478"/>
      <c r="G2057" s="479">
        <f t="shared" si="93"/>
        <v>0</v>
      </c>
      <c r="H2057" s="357"/>
      <c r="I2057" s="357"/>
      <c r="J2057" s="357"/>
      <c r="K2057" s="357"/>
      <c r="L2057" s="357"/>
      <c r="M2057" s="357"/>
      <c r="N2057" s="357"/>
    </row>
    <row r="2058" spans="1:14" ht="24.95" customHeight="1" x14ac:dyDescent="0.2">
      <c r="A2058" s="477" t="s">
        <v>11</v>
      </c>
      <c r="B2058" s="478"/>
      <c r="C2058" s="478">
        <f>'EV. ESTABL. Y PZAS. X T.A.'!B111</f>
        <v>4</v>
      </c>
      <c r="D2058" s="480"/>
      <c r="E2058" s="478">
        <f>'EV. ESTABL. Y PZAS. X T.A.'!C111</f>
        <v>5</v>
      </c>
      <c r="F2058" s="478"/>
      <c r="G2058" s="479">
        <f t="shared" si="93"/>
        <v>0.25</v>
      </c>
      <c r="H2058" s="357"/>
      <c r="I2058" s="357"/>
      <c r="J2058" s="357"/>
      <c r="K2058" s="357"/>
      <c r="L2058" s="357"/>
      <c r="M2058" s="357"/>
      <c r="N2058" s="357"/>
    </row>
    <row r="2059" spans="1:14" ht="24.95" customHeight="1" x14ac:dyDescent="0.2">
      <c r="A2059" s="477" t="s">
        <v>12</v>
      </c>
      <c r="B2059" s="478"/>
      <c r="C2059" s="478">
        <f>'EV. ESTABL. Y PZAS. X T.A.'!B112</f>
        <v>4</v>
      </c>
      <c r="D2059" s="480"/>
      <c r="E2059" s="478">
        <f>'EV. ESTABL. Y PZAS. X T.A.'!C112</f>
        <v>4</v>
      </c>
      <c r="F2059" s="478"/>
      <c r="G2059" s="479">
        <f t="shared" si="93"/>
        <v>0</v>
      </c>
      <c r="H2059" s="357"/>
      <c r="I2059" s="357"/>
      <c r="J2059" s="357"/>
      <c r="K2059" s="357"/>
      <c r="L2059" s="357"/>
      <c r="M2059" s="357"/>
      <c r="N2059" s="357"/>
    </row>
    <row r="2060" spans="1:14" ht="24.95" customHeight="1" x14ac:dyDescent="0.2">
      <c r="A2060" s="420" t="s">
        <v>13</v>
      </c>
      <c r="B2060" s="484"/>
      <c r="C2060" s="484">
        <f>SUM(C2051:C2059)</f>
        <v>118</v>
      </c>
      <c r="D2060" s="485"/>
      <c r="E2060" s="484">
        <f>SUM(E2051:E2059)</f>
        <v>120</v>
      </c>
      <c r="F2060" s="484"/>
      <c r="G2060" s="474">
        <f t="shared" si="93"/>
        <v>1.6949152542372881E-2</v>
      </c>
      <c r="H2060" s="357"/>
      <c r="I2060" s="357"/>
      <c r="J2060" s="357"/>
      <c r="K2060" s="357"/>
      <c r="L2060" s="357"/>
      <c r="M2060" s="357"/>
      <c r="N2060" s="357"/>
    </row>
    <row r="2061" spans="1:14" ht="24.95" customHeight="1" x14ac:dyDescent="0.2">
      <c r="A2061" s="357"/>
      <c r="B2061" s="357"/>
      <c r="C2061" s="357"/>
      <c r="D2061" s="357"/>
      <c r="E2061" s="357"/>
      <c r="F2061" s="357"/>
      <c r="G2061" s="357"/>
      <c r="H2061" s="357"/>
      <c r="I2061" s="357"/>
      <c r="J2061" s="357"/>
      <c r="K2061" s="357"/>
      <c r="L2061" s="357"/>
      <c r="M2061" s="357"/>
      <c r="N2061" s="357"/>
    </row>
    <row r="2062" spans="1:14" ht="24.95" customHeight="1" x14ac:dyDescent="0.2">
      <c r="A2062" s="357"/>
      <c r="B2062" s="357"/>
      <c r="C2062" s="357"/>
      <c r="D2062" s="357"/>
      <c r="E2062" s="357"/>
      <c r="F2062" s="357"/>
      <c r="G2062" s="357"/>
      <c r="H2062" s="357"/>
      <c r="I2062" s="357"/>
      <c r="J2062" s="357"/>
      <c r="K2062" s="357"/>
      <c r="L2062" s="357"/>
      <c r="M2062" s="357"/>
      <c r="N2062" s="357"/>
    </row>
    <row r="2063" spans="1:14" ht="24.95" customHeight="1" x14ac:dyDescent="0.2">
      <c r="A2063" s="357"/>
      <c r="B2063" s="357"/>
      <c r="C2063" s="357"/>
      <c r="D2063" s="357"/>
      <c r="E2063" s="357"/>
      <c r="F2063" s="357"/>
      <c r="G2063" s="357"/>
      <c r="H2063" s="357"/>
      <c r="I2063" s="357"/>
      <c r="J2063" s="357"/>
      <c r="K2063" s="357"/>
      <c r="L2063" s="357"/>
      <c r="M2063" s="357"/>
      <c r="N2063" s="357"/>
    </row>
    <row r="2064" spans="1:14" ht="24.95" customHeight="1" x14ac:dyDescent="0.2">
      <c r="A2064" s="730" t="s">
        <v>93</v>
      </c>
      <c r="B2064" s="730"/>
      <c r="C2064" s="730"/>
      <c r="D2064" s="730"/>
      <c r="E2064" s="730"/>
      <c r="F2064" s="730"/>
      <c r="G2064" s="730"/>
      <c r="H2064" s="306"/>
      <c r="I2064" s="306"/>
      <c r="J2064" s="306"/>
      <c r="K2064" s="306"/>
      <c r="L2064" s="306"/>
      <c r="M2064" s="306"/>
      <c r="N2064" s="306"/>
    </row>
    <row r="2065" spans="1:14" ht="24.95" customHeight="1" x14ac:dyDescent="0.2">
      <c r="A2065" s="475" t="s">
        <v>92</v>
      </c>
      <c r="B2065" s="476"/>
      <c r="C2065" s="476" t="s">
        <v>595</v>
      </c>
      <c r="D2065" s="476"/>
      <c r="E2065" s="476" t="s">
        <v>612</v>
      </c>
      <c r="F2065" s="476"/>
      <c r="G2065" s="476" t="s">
        <v>31</v>
      </c>
      <c r="H2065" s="357"/>
      <c r="I2065" s="357"/>
      <c r="J2065" s="357"/>
      <c r="K2065" s="357"/>
      <c r="L2065" s="357"/>
      <c r="M2065" s="357"/>
      <c r="N2065" s="357"/>
    </row>
    <row r="2066" spans="1:14" ht="24.95" customHeight="1" x14ac:dyDescent="0.2">
      <c r="A2066" s="477" t="s">
        <v>5</v>
      </c>
      <c r="B2066" s="478"/>
      <c r="C2066" s="478">
        <f>'EV. ESTABL. Y PZAS. X T.A.'!B126</f>
        <v>5601</v>
      </c>
      <c r="D2066" s="480"/>
      <c r="E2066" s="478">
        <f>'EV. ESTABL. Y PZAS. X T.A.'!C126</f>
        <v>5601</v>
      </c>
      <c r="F2066" s="478"/>
      <c r="G2066" s="479">
        <f t="shared" ref="G2066:G2075" si="94">(E2066-C2066)/C2066</f>
        <v>0</v>
      </c>
      <c r="H2066" s="357"/>
      <c r="I2066" s="357"/>
      <c r="J2066" s="357"/>
      <c r="K2066" s="357"/>
      <c r="L2066" s="357"/>
      <c r="M2066" s="357"/>
      <c r="N2066" s="357"/>
    </row>
    <row r="2067" spans="1:14" ht="24.95" customHeight="1" x14ac:dyDescent="0.2">
      <c r="A2067" s="477" t="s">
        <v>6</v>
      </c>
      <c r="B2067" s="478"/>
      <c r="C2067" s="478">
        <f>'EV. ESTABL. Y PZAS. X T.A.'!B127</f>
        <v>6609</v>
      </c>
      <c r="D2067" s="480"/>
      <c r="E2067" s="478">
        <f>'EV. ESTABL. Y PZAS. X T.A.'!C127</f>
        <v>6615</v>
      </c>
      <c r="F2067" s="478"/>
      <c r="G2067" s="479">
        <f t="shared" si="94"/>
        <v>9.0785292782569226E-4</v>
      </c>
      <c r="H2067" s="357"/>
      <c r="I2067" s="357"/>
      <c r="J2067" s="357"/>
      <c r="K2067" s="357"/>
      <c r="L2067" s="357"/>
      <c r="M2067" s="357"/>
      <c r="N2067" s="357"/>
    </row>
    <row r="2068" spans="1:14" ht="24.95" customHeight="1" x14ac:dyDescent="0.2">
      <c r="A2068" s="477" t="s">
        <v>18</v>
      </c>
      <c r="B2068" s="478"/>
      <c r="C2068" s="478">
        <f>'EV. ESTABL. Y PZAS. X T.A.'!B128</f>
        <v>8600</v>
      </c>
      <c r="D2068" s="480"/>
      <c r="E2068" s="478">
        <f>'EV. ESTABL. Y PZAS. X T.A.'!C128</f>
        <v>8600</v>
      </c>
      <c r="F2068" s="478"/>
      <c r="G2068" s="479">
        <f t="shared" si="94"/>
        <v>0</v>
      </c>
      <c r="H2068" s="357"/>
      <c r="I2068" s="357"/>
      <c r="J2068" s="357"/>
      <c r="K2068" s="357"/>
      <c r="L2068" s="357"/>
      <c r="M2068" s="357"/>
      <c r="N2068" s="357"/>
    </row>
    <row r="2069" spans="1:14" ht="24.95" customHeight="1" x14ac:dyDescent="0.2">
      <c r="A2069" s="477" t="s">
        <v>7</v>
      </c>
      <c r="B2069" s="478"/>
      <c r="C2069" s="478">
        <f>'EV. ESTABL. Y PZAS. X T.A.'!B129</f>
        <v>1283</v>
      </c>
      <c r="D2069" s="480"/>
      <c r="E2069" s="478">
        <f>'EV. ESTABL. Y PZAS. X T.A.'!C129</f>
        <v>1283</v>
      </c>
      <c r="F2069" s="478"/>
      <c r="G2069" s="479">
        <f t="shared" si="94"/>
        <v>0</v>
      </c>
      <c r="H2069" s="357"/>
      <c r="I2069" s="357"/>
      <c r="J2069" s="357"/>
      <c r="K2069" s="357"/>
      <c r="L2069" s="357"/>
      <c r="M2069" s="357"/>
      <c r="N2069" s="357"/>
    </row>
    <row r="2070" spans="1:14" ht="24.95" customHeight="1" x14ac:dyDescent="0.2">
      <c r="A2070" s="477" t="s">
        <v>8</v>
      </c>
      <c r="B2070" s="478"/>
      <c r="C2070" s="478">
        <f>'EV. ESTABL. Y PZAS. X T.A.'!B130</f>
        <v>5374</v>
      </c>
      <c r="D2070" s="480"/>
      <c r="E2070" s="478">
        <f>'EV. ESTABL. Y PZAS. X T.A.'!C130</f>
        <v>5374</v>
      </c>
      <c r="F2070" s="478"/>
      <c r="G2070" s="479">
        <f t="shared" si="94"/>
        <v>0</v>
      </c>
      <c r="H2070" s="357"/>
      <c r="I2070" s="357"/>
      <c r="J2070" s="357"/>
      <c r="K2070" s="357"/>
      <c r="L2070" s="357"/>
      <c r="M2070" s="357"/>
      <c r="N2070" s="357"/>
    </row>
    <row r="2071" spans="1:14" ht="24.95" customHeight="1" x14ac:dyDescent="0.2">
      <c r="A2071" s="477" t="s">
        <v>9</v>
      </c>
      <c r="B2071" s="478"/>
      <c r="C2071" s="478">
        <f>'EV. ESTABL. Y PZAS. X T.A.'!B131</f>
        <v>1956</v>
      </c>
      <c r="D2071" s="480"/>
      <c r="E2071" s="478">
        <f>'EV. ESTABL. Y PZAS. X T.A.'!C131</f>
        <v>1960</v>
      </c>
      <c r="F2071" s="478"/>
      <c r="G2071" s="479">
        <f t="shared" si="94"/>
        <v>2.0449897750511249E-3</v>
      </c>
      <c r="H2071" s="357"/>
      <c r="I2071" s="357"/>
      <c r="J2071" s="357"/>
      <c r="K2071" s="357"/>
      <c r="L2071" s="357"/>
      <c r="M2071" s="357"/>
      <c r="N2071" s="357"/>
    </row>
    <row r="2072" spans="1:14" ht="24.95" customHeight="1" x14ac:dyDescent="0.2">
      <c r="A2072" s="477" t="s">
        <v>10</v>
      </c>
      <c r="B2072" s="478"/>
      <c r="C2072" s="478">
        <f>'EV. ESTABL. Y PZAS. X T.A.'!B132</f>
        <v>5898</v>
      </c>
      <c r="D2072" s="480"/>
      <c r="E2072" s="478">
        <f>'EV. ESTABL. Y PZAS. X T.A.'!C132</f>
        <v>6118</v>
      </c>
      <c r="F2072" s="478"/>
      <c r="G2072" s="479">
        <f t="shared" si="94"/>
        <v>3.7300779925398438E-2</v>
      </c>
      <c r="H2072" s="357"/>
      <c r="I2072" s="357"/>
      <c r="J2072" s="357"/>
      <c r="K2072" s="357"/>
      <c r="L2072" s="357"/>
      <c r="M2072" s="357"/>
      <c r="N2072" s="357"/>
    </row>
    <row r="2073" spans="1:14" ht="24.95" customHeight="1" x14ac:dyDescent="0.2">
      <c r="A2073" s="477" t="s">
        <v>11</v>
      </c>
      <c r="B2073" s="478"/>
      <c r="C2073" s="478">
        <f>'EV. ESTABL. Y PZAS. X T.A.'!B133</f>
        <v>1286</v>
      </c>
      <c r="D2073" s="480"/>
      <c r="E2073" s="478">
        <f>'EV. ESTABL. Y PZAS. X T.A.'!C133</f>
        <v>1286</v>
      </c>
      <c r="F2073" s="478"/>
      <c r="G2073" s="479">
        <f t="shared" si="94"/>
        <v>0</v>
      </c>
      <c r="H2073" s="357"/>
      <c r="I2073" s="357"/>
      <c r="J2073" s="357"/>
      <c r="K2073" s="357"/>
      <c r="L2073" s="357"/>
      <c r="M2073" s="357"/>
      <c r="N2073" s="357"/>
    </row>
    <row r="2074" spans="1:14" ht="24.95" customHeight="1" x14ac:dyDescent="0.2">
      <c r="A2074" s="477" t="s">
        <v>12</v>
      </c>
      <c r="B2074" s="478"/>
      <c r="C2074" s="478">
        <f>'EV. ESTABL. Y PZAS. X T.A.'!B134</f>
        <v>1040</v>
      </c>
      <c r="D2074" s="480"/>
      <c r="E2074" s="478">
        <f>'EV. ESTABL. Y PZAS. X T.A.'!C134</f>
        <v>1040</v>
      </c>
      <c r="F2074" s="478"/>
      <c r="G2074" s="479">
        <f t="shared" si="94"/>
        <v>0</v>
      </c>
      <c r="H2074" s="357"/>
      <c r="I2074" s="357"/>
      <c r="J2074" s="357"/>
      <c r="K2074" s="357"/>
      <c r="L2074" s="357"/>
      <c r="M2074" s="357"/>
      <c r="N2074" s="357"/>
    </row>
    <row r="2075" spans="1:14" ht="24.95" customHeight="1" x14ac:dyDescent="0.2">
      <c r="A2075" s="420" t="s">
        <v>13</v>
      </c>
      <c r="B2075" s="484"/>
      <c r="C2075" s="484">
        <f>SUM(C2066:C2074)</f>
        <v>37647</v>
      </c>
      <c r="D2075" s="485"/>
      <c r="E2075" s="484">
        <f>SUM(E2066:E2074)</f>
        <v>37877</v>
      </c>
      <c r="F2075" s="484"/>
      <c r="G2075" s="474">
        <f t="shared" si="94"/>
        <v>6.1093845459133534E-3</v>
      </c>
      <c r="H2075" s="357"/>
      <c r="I2075" s="357"/>
      <c r="J2075" s="357"/>
      <c r="K2075" s="357"/>
      <c r="L2075" s="357"/>
      <c r="M2075" s="357"/>
      <c r="N2075" s="357"/>
    </row>
    <row r="2076" spans="1:14" ht="24.95" customHeight="1" x14ac:dyDescent="0.2">
      <c r="A2076" s="357"/>
      <c r="B2076" s="357"/>
      <c r="C2076" s="357"/>
      <c r="D2076" s="357"/>
      <c r="E2076" s="357"/>
      <c r="F2076" s="357"/>
      <c r="G2076" s="357"/>
      <c r="H2076" s="357"/>
      <c r="I2076" s="357"/>
      <c r="J2076" s="357"/>
      <c r="K2076" s="357"/>
      <c r="L2076" s="357"/>
      <c r="M2076" s="357"/>
      <c r="N2076" s="357"/>
    </row>
    <row r="2077" spans="1:14" ht="24.95" customHeight="1" x14ac:dyDescent="0.2">
      <c r="A2077" s="357"/>
      <c r="B2077" s="357"/>
      <c r="C2077" s="357"/>
      <c r="D2077" s="357"/>
      <c r="E2077" s="357"/>
      <c r="F2077" s="357"/>
      <c r="G2077" s="357"/>
      <c r="H2077" s="357"/>
      <c r="I2077" s="357"/>
      <c r="J2077" s="357"/>
      <c r="K2077" s="357"/>
      <c r="L2077" s="357"/>
      <c r="M2077" s="357"/>
      <c r="N2077" s="357"/>
    </row>
    <row r="2078" spans="1:14" ht="24.95" customHeight="1" x14ac:dyDescent="0.2">
      <c r="A2078" s="357"/>
      <c r="B2078" s="357"/>
      <c r="C2078" s="357"/>
      <c r="D2078" s="357"/>
      <c r="E2078" s="357"/>
      <c r="F2078" s="357"/>
      <c r="G2078" s="357"/>
      <c r="H2078" s="357"/>
      <c r="I2078" s="357"/>
      <c r="J2078" s="357"/>
      <c r="K2078" s="357"/>
      <c r="L2078" s="357"/>
      <c r="M2078" s="357"/>
      <c r="N2078" s="357"/>
    </row>
    <row r="2079" spans="1:14" ht="30" customHeight="1" x14ac:dyDescent="0.2">
      <c r="A2079" s="732" t="s">
        <v>106</v>
      </c>
      <c r="B2079" s="732"/>
      <c r="C2079" s="732"/>
      <c r="D2079" s="732"/>
      <c r="E2079" s="732"/>
      <c r="F2079" s="732"/>
      <c r="G2079" s="732"/>
      <c r="H2079" s="732"/>
      <c r="I2079" s="732"/>
      <c r="J2079" s="732"/>
      <c r="K2079" s="732"/>
      <c r="L2079" s="732"/>
      <c r="M2079" s="732"/>
      <c r="N2079" s="732"/>
    </row>
    <row r="2080" spans="1:14" ht="24.95" customHeight="1" x14ac:dyDescent="0.2">
      <c r="A2080" s="357"/>
      <c r="B2080" s="357"/>
      <c r="C2080" s="357"/>
      <c r="D2080" s="357"/>
      <c r="E2080" s="357"/>
      <c r="F2080" s="357"/>
      <c r="G2080" s="357"/>
      <c r="H2080" s="357"/>
      <c r="I2080" s="357"/>
      <c r="J2080" s="357"/>
      <c r="K2080" s="357"/>
      <c r="L2080" s="357"/>
      <c r="M2080" s="357"/>
      <c r="N2080" s="357"/>
    </row>
    <row r="2081" spans="1:17" ht="24.95" customHeight="1" x14ac:dyDescent="0.2">
      <c r="A2081" s="756" t="s">
        <v>91</v>
      </c>
      <c r="B2081" s="756"/>
      <c r="C2081" s="756"/>
      <c r="D2081" s="756"/>
      <c r="E2081" s="756"/>
      <c r="F2081" s="756"/>
      <c r="G2081" s="756"/>
      <c r="H2081" s="756"/>
      <c r="I2081" s="756"/>
      <c r="J2081" s="306"/>
      <c r="K2081" s="306"/>
      <c r="L2081" s="306"/>
      <c r="M2081" s="306"/>
      <c r="N2081" s="306"/>
    </row>
    <row r="2082" spans="1:17" ht="24.95" customHeight="1" x14ac:dyDescent="0.2">
      <c r="A2082" s="475" t="s">
        <v>107</v>
      </c>
      <c r="B2082" s="476"/>
      <c r="C2082" s="476" t="s">
        <v>595</v>
      </c>
      <c r="D2082" s="476"/>
      <c r="E2082" s="476" t="s">
        <v>612</v>
      </c>
      <c r="F2082" s="476"/>
      <c r="G2082" s="476" t="s">
        <v>31</v>
      </c>
      <c r="H2082" s="476"/>
      <c r="I2082" s="476" t="s">
        <v>136</v>
      </c>
      <c r="J2082" s="357"/>
      <c r="K2082" s="357"/>
      <c r="L2082" s="357"/>
      <c r="M2082" s="357"/>
      <c r="N2082" s="357"/>
      <c r="Q2082" s="358"/>
    </row>
    <row r="2083" spans="1:17" ht="24.95" customHeight="1" x14ac:dyDescent="0.2">
      <c r="A2083" s="477" t="s">
        <v>20</v>
      </c>
      <c r="B2083" s="478"/>
      <c r="C2083" s="478">
        <f>'EV. ESTABL. Y PZAS. X T.A.'!B154</f>
        <v>21</v>
      </c>
      <c r="D2083" s="478"/>
      <c r="E2083" s="478">
        <f>'EV. ESTABL. Y PZAS. X T.A.'!C154</f>
        <v>21</v>
      </c>
      <c r="F2083" s="479"/>
      <c r="G2083" s="479">
        <f>(E2083-C2083)/C2083</f>
        <v>0</v>
      </c>
      <c r="H2083" s="479"/>
      <c r="I2083" s="479">
        <f>E2083/$E$2086</f>
        <v>0.17499999999999999</v>
      </c>
      <c r="J2083" s="357"/>
      <c r="K2083" s="357"/>
      <c r="L2083" s="357"/>
      <c r="M2083" s="357"/>
      <c r="N2083" s="357"/>
      <c r="Q2083" s="358"/>
    </row>
    <row r="2084" spans="1:17" ht="24.95" customHeight="1" x14ac:dyDescent="0.2">
      <c r="A2084" s="477" t="s">
        <v>21</v>
      </c>
      <c r="B2084" s="478"/>
      <c r="C2084" s="478">
        <f>'EV. ESTABL. Y PZAS. X T.A.'!B155</f>
        <v>97</v>
      </c>
      <c r="D2084" s="478"/>
      <c r="E2084" s="478">
        <f>'EV. ESTABL. Y PZAS. X T.A.'!C155</f>
        <v>99</v>
      </c>
      <c r="F2084" s="479"/>
      <c r="G2084" s="479">
        <f t="shared" ref="G2084:G2086" si="95">(E2084-C2084)/C2084</f>
        <v>2.0618556701030927E-2</v>
      </c>
      <c r="H2084" s="479"/>
      <c r="I2084" s="479">
        <f t="shared" ref="I2084:I2086" si="96">E2084/$E$2086</f>
        <v>0.82499999999999996</v>
      </c>
      <c r="J2084" s="357"/>
      <c r="K2084" s="357"/>
      <c r="L2084" s="357"/>
      <c r="M2084" s="357"/>
      <c r="N2084" s="357"/>
      <c r="Q2084" s="358"/>
    </row>
    <row r="2085" spans="1:17" ht="24.95" customHeight="1" x14ac:dyDescent="0.2">
      <c r="A2085" s="477" t="s">
        <v>22</v>
      </c>
      <c r="B2085" s="478"/>
      <c r="C2085" s="478">
        <f>'EV. ESTABL. Y PZAS. X T.A.'!B156</f>
        <v>0</v>
      </c>
      <c r="D2085" s="478"/>
      <c r="E2085" s="478">
        <f>'EV. ESTABL. Y PZAS. X T.A.'!C156</f>
        <v>0</v>
      </c>
      <c r="F2085" s="479"/>
      <c r="G2085" s="479">
        <v>0</v>
      </c>
      <c r="H2085" s="479"/>
      <c r="I2085" s="479">
        <f t="shared" si="96"/>
        <v>0</v>
      </c>
      <c r="J2085" s="357"/>
      <c r="K2085" s="357"/>
      <c r="L2085" s="357"/>
      <c r="M2085" s="357"/>
      <c r="N2085" s="357"/>
      <c r="Q2085" s="358"/>
    </row>
    <row r="2086" spans="1:17" ht="24.95" customHeight="1" x14ac:dyDescent="0.2">
      <c r="A2086" s="420" t="s">
        <v>13</v>
      </c>
      <c r="B2086" s="485"/>
      <c r="C2086" s="485">
        <f>SUM(C2083:C2085)</f>
        <v>118</v>
      </c>
      <c r="D2086" s="485"/>
      <c r="E2086" s="485">
        <f>SUM(E2083:E2085)</f>
        <v>120</v>
      </c>
      <c r="F2086" s="474"/>
      <c r="G2086" s="474">
        <f t="shared" si="95"/>
        <v>1.6949152542372881E-2</v>
      </c>
      <c r="H2086" s="474"/>
      <c r="I2086" s="474">
        <f t="shared" si="96"/>
        <v>1</v>
      </c>
      <c r="J2086" s="357"/>
      <c r="K2086" s="357"/>
      <c r="L2086" s="357"/>
      <c r="M2086" s="357"/>
      <c r="N2086" s="357"/>
    </row>
    <row r="2087" spans="1:17" ht="24.95" customHeight="1" x14ac:dyDescent="0.2">
      <c r="A2087" s="357"/>
      <c r="B2087" s="357"/>
      <c r="C2087" s="357"/>
      <c r="D2087" s="357"/>
      <c r="E2087" s="357"/>
      <c r="F2087" s="357"/>
      <c r="G2087" s="357"/>
      <c r="H2087" s="357"/>
      <c r="I2087" s="357"/>
      <c r="J2087" s="357"/>
      <c r="K2087" s="357"/>
      <c r="L2087" s="357"/>
      <c r="M2087" s="357"/>
      <c r="N2087" s="357"/>
      <c r="Q2087" s="358"/>
    </row>
    <row r="2088" spans="1:17" ht="24.95" customHeight="1" x14ac:dyDescent="0.2">
      <c r="A2088" s="357"/>
      <c r="B2088" s="357"/>
      <c r="C2088" s="357"/>
      <c r="D2088" s="357"/>
      <c r="E2088" s="357"/>
      <c r="F2088" s="357"/>
      <c r="G2088" s="357"/>
      <c r="H2088" s="357"/>
      <c r="I2088" s="357"/>
      <c r="J2088" s="357"/>
      <c r="K2088" s="357"/>
      <c r="L2088" s="357"/>
      <c r="M2088" s="357"/>
      <c r="N2088" s="357"/>
      <c r="Q2088" s="358"/>
    </row>
    <row r="2089" spans="1:17" ht="24.95" customHeight="1" x14ac:dyDescent="0.2">
      <c r="A2089" s="357"/>
      <c r="B2089" s="357"/>
      <c r="C2089" s="357"/>
      <c r="D2089" s="357"/>
      <c r="E2089" s="357"/>
      <c r="F2089" s="357"/>
      <c r="G2089" s="357"/>
      <c r="H2089" s="357"/>
      <c r="I2089" s="357"/>
      <c r="J2089" s="357"/>
      <c r="K2089" s="357"/>
      <c r="L2089" s="357"/>
      <c r="M2089" s="357"/>
      <c r="N2089" s="357"/>
      <c r="Q2089" s="358"/>
    </row>
    <row r="2090" spans="1:17" ht="24.95" customHeight="1" x14ac:dyDescent="0.2">
      <c r="A2090" s="357"/>
      <c r="B2090" s="357"/>
      <c r="C2090" s="357"/>
      <c r="D2090" s="357"/>
      <c r="E2090" s="357"/>
      <c r="F2090" s="357"/>
      <c r="G2090" s="357"/>
      <c r="H2090" s="357"/>
      <c r="I2090" s="357"/>
      <c r="J2090" s="357"/>
      <c r="K2090" s="357"/>
      <c r="L2090" s="357"/>
      <c r="M2090" s="357"/>
      <c r="N2090" s="357"/>
      <c r="Q2090" s="358"/>
    </row>
    <row r="2091" spans="1:17" ht="24.95" customHeight="1" x14ac:dyDescent="0.2">
      <c r="A2091" s="357"/>
      <c r="B2091" s="357"/>
      <c r="C2091" s="357"/>
      <c r="D2091" s="357"/>
      <c r="E2091" s="357"/>
      <c r="F2091" s="357"/>
      <c r="G2091" s="357"/>
      <c r="H2091" s="357"/>
      <c r="I2091" s="357"/>
      <c r="J2091" s="357"/>
      <c r="K2091" s="357"/>
      <c r="L2091" s="357"/>
      <c r="M2091" s="357"/>
      <c r="N2091" s="357"/>
      <c r="Q2091" s="358"/>
    </row>
    <row r="2092" spans="1:17" ht="24.95" customHeight="1" x14ac:dyDescent="0.2">
      <c r="A2092" s="357"/>
      <c r="B2092" s="357"/>
      <c r="C2092" s="357"/>
      <c r="D2092" s="357"/>
      <c r="E2092" s="357"/>
      <c r="F2092" s="357"/>
      <c r="G2092" s="357"/>
      <c r="H2092" s="357"/>
      <c r="I2092" s="357"/>
      <c r="J2092" s="357"/>
      <c r="K2092" s="357"/>
      <c r="L2092" s="357"/>
      <c r="M2092" s="357"/>
      <c r="N2092" s="357"/>
      <c r="Q2092" s="358"/>
    </row>
    <row r="2093" spans="1:17" ht="24.95" customHeight="1" x14ac:dyDescent="0.2">
      <c r="A2093" s="357"/>
      <c r="B2093" s="357"/>
      <c r="C2093" s="357"/>
      <c r="D2093" s="357"/>
      <c r="E2093" s="357"/>
      <c r="F2093" s="357"/>
      <c r="G2093" s="357"/>
      <c r="H2093" s="357"/>
      <c r="I2093" s="357"/>
      <c r="J2093" s="357"/>
      <c r="K2093" s="357"/>
      <c r="L2093" s="357"/>
      <c r="M2093" s="357"/>
      <c r="N2093" s="357"/>
      <c r="Q2093" s="358"/>
    </row>
    <row r="2094" spans="1:17" ht="24.95" customHeight="1" x14ac:dyDescent="0.2">
      <c r="A2094" s="357"/>
      <c r="B2094" s="357"/>
      <c r="C2094" s="357"/>
      <c r="D2094" s="357"/>
      <c r="E2094" s="357"/>
      <c r="F2094" s="357"/>
      <c r="G2094" s="357"/>
      <c r="H2094" s="357"/>
      <c r="I2094" s="357"/>
      <c r="J2094" s="357"/>
      <c r="K2094" s="357"/>
      <c r="L2094" s="357"/>
      <c r="M2094" s="357"/>
      <c r="N2094" s="357"/>
    </row>
    <row r="2095" spans="1:17" ht="24.95" customHeight="1" x14ac:dyDescent="0.2">
      <c r="I2095" s="306"/>
      <c r="J2095" s="306"/>
      <c r="K2095" s="306"/>
      <c r="L2095" s="306"/>
      <c r="M2095" s="306"/>
      <c r="N2095" s="306"/>
    </row>
    <row r="2096" spans="1:17" ht="24.95" customHeight="1" x14ac:dyDescent="0.2">
      <c r="I2096" s="357"/>
      <c r="J2096" s="357"/>
      <c r="K2096" s="357"/>
      <c r="L2096" s="357"/>
      <c r="M2096" s="357"/>
      <c r="N2096" s="357"/>
    </row>
    <row r="2097" spans="1:14" ht="24.95" customHeight="1" x14ac:dyDescent="0.2">
      <c r="I2097" s="357"/>
      <c r="J2097" s="357"/>
      <c r="K2097" s="357"/>
      <c r="L2097" s="357"/>
      <c r="M2097" s="357"/>
      <c r="N2097" s="357"/>
    </row>
    <row r="2098" spans="1:14" ht="24.95" customHeight="1" x14ac:dyDescent="0.2">
      <c r="I2098" s="357"/>
      <c r="J2098" s="357"/>
      <c r="K2098" s="357"/>
      <c r="L2098" s="357"/>
      <c r="M2098" s="357"/>
      <c r="N2098" s="357"/>
    </row>
    <row r="2099" spans="1:14" ht="24.95" customHeight="1" x14ac:dyDescent="0.2">
      <c r="A2099" s="756" t="s">
        <v>93</v>
      </c>
      <c r="B2099" s="756"/>
      <c r="C2099" s="756"/>
      <c r="D2099" s="756"/>
      <c r="E2099" s="756"/>
      <c r="F2099" s="756"/>
      <c r="G2099" s="756"/>
      <c r="H2099" s="756"/>
      <c r="I2099" s="756"/>
      <c r="J2099" s="357"/>
      <c r="K2099" s="357"/>
      <c r="L2099" s="357"/>
      <c r="M2099" s="357"/>
      <c r="N2099" s="357"/>
    </row>
    <row r="2100" spans="1:14" ht="24.95" customHeight="1" x14ac:dyDescent="0.2">
      <c r="A2100" s="476" t="s">
        <v>107</v>
      </c>
      <c r="B2100" s="476"/>
      <c r="C2100" s="476" t="s">
        <v>595</v>
      </c>
      <c r="D2100" s="476"/>
      <c r="E2100" s="476" t="s">
        <v>612</v>
      </c>
      <c r="F2100" s="476"/>
      <c r="G2100" s="476" t="s">
        <v>31</v>
      </c>
      <c r="H2100" s="476"/>
      <c r="I2100" s="476" t="s">
        <v>136</v>
      </c>
      <c r="J2100" s="357"/>
      <c r="K2100" s="357"/>
      <c r="L2100" s="357"/>
      <c r="M2100" s="357"/>
      <c r="N2100" s="357"/>
    </row>
    <row r="2101" spans="1:14" ht="24.95" customHeight="1" x14ac:dyDescent="0.2">
      <c r="A2101" s="489" t="s">
        <v>20</v>
      </c>
      <c r="B2101" s="478"/>
      <c r="C2101" s="478">
        <f>'EV. ESTABL. Y PZAS. X T.A.'!B176</f>
        <v>12572</v>
      </c>
      <c r="D2101" s="478"/>
      <c r="E2101" s="478">
        <f>'EV. ESTABL. Y PZAS. X T.A.'!C176</f>
        <v>12792</v>
      </c>
      <c r="F2101" s="479"/>
      <c r="G2101" s="479">
        <f>(E2101-C2101)/C2101</f>
        <v>1.7499204581609928E-2</v>
      </c>
      <c r="H2101" s="479"/>
      <c r="I2101" s="479">
        <f>E2101/$E$2104</f>
        <v>0.3377247406077567</v>
      </c>
      <c r="J2101" s="357"/>
      <c r="K2101" s="357"/>
      <c r="L2101" s="357"/>
      <c r="M2101" s="357"/>
      <c r="N2101" s="357"/>
    </row>
    <row r="2102" spans="1:14" ht="24.95" customHeight="1" x14ac:dyDescent="0.2">
      <c r="A2102" s="489" t="s">
        <v>21</v>
      </c>
      <c r="B2102" s="478"/>
      <c r="C2102" s="478">
        <f>'EV. ESTABL. Y PZAS. X T.A.'!B177</f>
        <v>25075</v>
      </c>
      <c r="D2102" s="478"/>
      <c r="E2102" s="478">
        <f>'EV. ESTABL. Y PZAS. X T.A.'!C177</f>
        <v>25085</v>
      </c>
      <c r="F2102" s="479"/>
      <c r="G2102" s="479">
        <f t="shared" ref="G2102:G2104" si="97">(E2102-C2102)/C2102</f>
        <v>3.9880358923230307E-4</v>
      </c>
      <c r="H2102" s="479"/>
      <c r="I2102" s="479">
        <f t="shared" ref="I2102:I2104" si="98">E2102/$E$2104</f>
        <v>0.6622752593922433</v>
      </c>
      <c r="J2102" s="357"/>
      <c r="K2102" s="357"/>
      <c r="L2102" s="357"/>
      <c r="M2102" s="357"/>
      <c r="N2102" s="357"/>
    </row>
    <row r="2103" spans="1:14" ht="24.95" customHeight="1" x14ac:dyDescent="0.2">
      <c r="A2103" s="489" t="s">
        <v>22</v>
      </c>
      <c r="B2103" s="478"/>
      <c r="C2103" s="478">
        <f>'EV. ESTABL. Y PZAS. X T.A.'!B178</f>
        <v>0</v>
      </c>
      <c r="D2103" s="478"/>
      <c r="E2103" s="478">
        <f>'EV. ESTABL. Y PZAS. X T.A.'!C178</f>
        <v>0</v>
      </c>
      <c r="F2103" s="479"/>
      <c r="G2103" s="479">
        <v>0</v>
      </c>
      <c r="H2103" s="479"/>
      <c r="I2103" s="479">
        <f t="shared" si="98"/>
        <v>0</v>
      </c>
      <c r="J2103" s="357"/>
      <c r="K2103" s="357"/>
      <c r="L2103" s="357"/>
      <c r="M2103" s="357"/>
      <c r="N2103" s="357"/>
    </row>
    <row r="2104" spans="1:14" ht="24.95" customHeight="1" x14ac:dyDescent="0.2">
      <c r="A2104" s="420" t="s">
        <v>13</v>
      </c>
      <c r="B2104" s="485"/>
      <c r="C2104" s="484">
        <f>SUM(C2101:C2103)</f>
        <v>37647</v>
      </c>
      <c r="D2104" s="485"/>
      <c r="E2104" s="484">
        <f>SUM(E2101:E2103)</f>
        <v>37877</v>
      </c>
      <c r="F2104" s="474"/>
      <c r="G2104" s="474">
        <f t="shared" si="97"/>
        <v>6.1093845459133534E-3</v>
      </c>
      <c r="H2104" s="474"/>
      <c r="I2104" s="474">
        <f t="shared" si="98"/>
        <v>1</v>
      </c>
      <c r="J2104" s="357"/>
      <c r="K2104" s="357"/>
      <c r="L2104" s="357"/>
      <c r="M2104" s="357"/>
      <c r="N2104" s="357"/>
    </row>
    <row r="2105" spans="1:14" ht="24.95" customHeight="1" x14ac:dyDescent="0.2">
      <c r="A2105" s="357"/>
      <c r="B2105" s="357"/>
      <c r="C2105" s="357"/>
      <c r="D2105" s="357"/>
      <c r="E2105" s="357"/>
      <c r="F2105" s="357"/>
      <c r="G2105" s="357"/>
      <c r="H2105" s="357"/>
      <c r="I2105" s="357"/>
      <c r="J2105" s="357"/>
      <c r="K2105" s="357"/>
      <c r="L2105" s="357"/>
      <c r="M2105" s="357"/>
      <c r="N2105" s="357"/>
    </row>
    <row r="2106" spans="1:14" ht="24.95" customHeight="1" x14ac:dyDescent="0.2">
      <c r="A2106" s="357"/>
      <c r="B2106" s="357"/>
      <c r="C2106" s="357"/>
      <c r="D2106" s="357"/>
      <c r="E2106" s="357"/>
      <c r="F2106" s="357"/>
      <c r="G2106" s="357"/>
      <c r="H2106" s="357"/>
      <c r="I2106" s="357"/>
      <c r="J2106" s="357"/>
      <c r="K2106" s="357"/>
      <c r="L2106" s="357"/>
      <c r="M2106" s="357"/>
      <c r="N2106" s="357"/>
    </row>
    <row r="2107" spans="1:14" ht="24.95" customHeight="1" x14ac:dyDescent="0.2">
      <c r="A2107" s="357"/>
      <c r="B2107" s="357"/>
      <c r="C2107" s="357"/>
      <c r="D2107" s="357"/>
      <c r="E2107" s="357"/>
      <c r="F2107" s="357"/>
      <c r="G2107" s="357"/>
      <c r="H2107" s="357"/>
      <c r="I2107" s="357"/>
      <c r="J2107" s="357"/>
      <c r="K2107" s="357"/>
      <c r="L2107" s="357"/>
      <c r="M2107" s="357"/>
      <c r="N2107" s="357"/>
    </row>
    <row r="2108" spans="1:14" ht="24.95" customHeight="1" x14ac:dyDescent="0.2">
      <c r="A2108" s="357"/>
      <c r="B2108" s="357"/>
      <c r="C2108" s="357"/>
      <c r="D2108" s="357"/>
      <c r="E2108" s="357"/>
      <c r="F2108" s="357"/>
      <c r="G2108" s="357"/>
      <c r="H2108" s="357"/>
      <c r="I2108" s="357"/>
      <c r="J2108" s="357"/>
      <c r="K2108" s="357"/>
      <c r="L2108" s="357"/>
      <c r="M2108" s="357"/>
      <c r="N2108" s="357"/>
    </row>
    <row r="2109" spans="1:14" ht="24.95" customHeight="1" x14ac:dyDescent="0.2">
      <c r="A2109" s="357"/>
      <c r="B2109" s="357"/>
      <c r="C2109" s="357"/>
      <c r="D2109" s="357"/>
      <c r="E2109" s="357"/>
      <c r="F2109" s="357"/>
      <c r="G2109" s="357"/>
      <c r="H2109" s="357"/>
      <c r="I2109" s="357"/>
      <c r="J2109" s="357"/>
      <c r="K2109" s="357"/>
      <c r="L2109" s="357"/>
      <c r="M2109" s="357"/>
      <c r="N2109" s="357"/>
    </row>
    <row r="2110" spans="1:14" ht="24.95" customHeight="1" x14ac:dyDescent="0.2">
      <c r="A2110" s="357"/>
      <c r="B2110" s="357"/>
      <c r="C2110" s="357"/>
      <c r="D2110" s="357"/>
      <c r="E2110" s="357"/>
      <c r="F2110" s="357"/>
      <c r="G2110" s="357"/>
      <c r="H2110" s="357"/>
      <c r="I2110" s="357"/>
      <c r="J2110" s="357"/>
      <c r="K2110" s="357"/>
      <c r="L2110" s="357"/>
      <c r="M2110" s="357"/>
      <c r="N2110" s="357"/>
    </row>
    <row r="2111" spans="1:14" ht="24.95" customHeight="1" x14ac:dyDescent="0.2">
      <c r="A2111" s="357"/>
      <c r="B2111" s="357"/>
      <c r="C2111" s="357"/>
      <c r="D2111" s="357"/>
      <c r="E2111" s="357"/>
      <c r="F2111" s="357"/>
      <c r="G2111" s="357"/>
      <c r="H2111" s="357"/>
      <c r="I2111" s="357"/>
      <c r="J2111" s="357"/>
      <c r="K2111" s="357"/>
      <c r="L2111" s="357"/>
      <c r="M2111" s="357"/>
      <c r="N2111" s="357"/>
    </row>
    <row r="2112" spans="1:14" ht="24.95" customHeight="1" x14ac:dyDescent="0.2">
      <c r="A2112" s="357"/>
      <c r="B2112" s="357"/>
      <c r="C2112" s="357"/>
      <c r="D2112" s="357"/>
      <c r="E2112" s="357"/>
      <c r="F2112" s="357"/>
      <c r="G2112" s="357"/>
      <c r="H2112" s="357"/>
      <c r="I2112" s="357"/>
      <c r="J2112" s="357"/>
      <c r="K2112" s="357"/>
      <c r="L2112" s="357"/>
      <c r="M2112" s="357"/>
      <c r="N2112" s="357"/>
    </row>
    <row r="2113" spans="1:20" ht="24.95" customHeight="1" x14ac:dyDescent="0.2">
      <c r="A2113" s="357"/>
      <c r="B2113" s="357"/>
      <c r="C2113" s="357"/>
      <c r="D2113" s="357"/>
      <c r="E2113" s="357"/>
      <c r="F2113" s="357"/>
      <c r="G2113" s="357"/>
      <c r="H2113" s="357"/>
      <c r="I2113" s="357"/>
      <c r="J2113" s="357"/>
      <c r="K2113" s="357"/>
      <c r="L2113" s="357"/>
      <c r="M2113" s="357"/>
      <c r="N2113" s="357"/>
    </row>
    <row r="2114" spans="1:20" ht="24.95" customHeight="1" x14ac:dyDescent="0.2">
      <c r="A2114" s="357"/>
      <c r="B2114" s="357"/>
      <c r="C2114" s="357"/>
      <c r="D2114" s="357"/>
      <c r="E2114" s="357"/>
      <c r="F2114" s="357"/>
      <c r="G2114" s="357"/>
      <c r="H2114" s="357"/>
      <c r="I2114" s="357"/>
      <c r="J2114" s="357"/>
      <c r="K2114" s="357"/>
      <c r="L2114" s="357"/>
      <c r="M2114" s="357"/>
      <c r="N2114" s="357"/>
    </row>
    <row r="2115" spans="1:20" ht="24.95" customHeight="1" x14ac:dyDescent="0.2">
      <c r="A2115" s="357"/>
      <c r="B2115" s="357"/>
      <c r="C2115" s="357"/>
      <c r="D2115" s="357"/>
      <c r="E2115" s="357"/>
      <c r="F2115" s="357"/>
      <c r="G2115" s="357"/>
      <c r="H2115" s="357"/>
      <c r="I2115" s="357"/>
      <c r="J2115" s="357"/>
      <c r="K2115" s="357"/>
      <c r="L2115" s="357"/>
      <c r="M2115" s="357"/>
    </row>
    <row r="2116" spans="1:20" ht="24.95" customHeight="1" x14ac:dyDescent="0.2">
      <c r="A2116" s="357"/>
      <c r="B2116" s="357"/>
      <c r="C2116" s="357"/>
      <c r="D2116" s="357"/>
      <c r="E2116" s="357"/>
      <c r="F2116" s="357"/>
      <c r="G2116" s="357"/>
      <c r="H2116" s="357"/>
      <c r="I2116" s="357"/>
      <c r="J2116" s="357"/>
      <c r="K2116" s="357"/>
      <c r="L2116" s="357"/>
      <c r="M2116" s="357"/>
      <c r="N2116" s="4"/>
    </row>
    <row r="2117" spans="1:20" ht="39.950000000000003" customHeight="1" x14ac:dyDescent="0.2">
      <c r="A2117" s="755" t="s">
        <v>462</v>
      </c>
      <c r="B2117" s="755"/>
      <c r="C2117" s="755"/>
      <c r="D2117" s="755"/>
      <c r="E2117" s="755"/>
      <c r="F2117" s="755"/>
      <c r="G2117" s="755"/>
      <c r="H2117" s="755"/>
      <c r="I2117" s="755"/>
      <c r="J2117" s="755"/>
      <c r="K2117" s="755"/>
      <c r="L2117" s="755"/>
      <c r="M2117" s="755"/>
      <c r="N2117" s="755"/>
    </row>
    <row r="2118" spans="1:20" ht="24.95" customHeight="1" x14ac:dyDescent="0.2">
      <c r="A2118" s="315"/>
      <c r="B2118" s="356"/>
      <c r="C2118" s="356"/>
      <c r="D2118" s="356"/>
      <c r="E2118" s="356"/>
      <c r="F2118" s="356"/>
      <c r="G2118" s="356"/>
      <c r="H2118" s="356"/>
      <c r="I2118" s="356"/>
      <c r="J2118" s="356"/>
      <c r="K2118" s="356"/>
      <c r="L2118" s="356"/>
      <c r="M2118" s="356"/>
      <c r="N2118" s="356"/>
    </row>
    <row r="2119" spans="1:20" ht="30" customHeight="1" x14ac:dyDescent="0.2">
      <c r="A2119" s="732" t="s">
        <v>108</v>
      </c>
      <c r="B2119" s="732"/>
      <c r="C2119" s="732"/>
      <c r="D2119" s="732"/>
      <c r="E2119" s="732"/>
      <c r="F2119" s="732"/>
      <c r="G2119" s="732"/>
      <c r="H2119" s="732"/>
      <c r="I2119" s="732"/>
      <c r="J2119" s="732"/>
      <c r="K2119" s="732"/>
      <c r="L2119" s="732"/>
      <c r="M2119" s="732"/>
      <c r="N2119" s="732"/>
    </row>
    <row r="2120" spans="1:20" ht="24.95" customHeight="1" x14ac:dyDescent="0.2">
      <c r="A2120" s="356"/>
      <c r="B2120" s="356"/>
      <c r="C2120" s="356"/>
      <c r="D2120" s="356"/>
      <c r="E2120" s="356"/>
      <c r="F2120" s="356"/>
      <c r="G2120" s="356"/>
      <c r="H2120" s="356"/>
      <c r="I2120" s="356"/>
      <c r="J2120" s="356"/>
      <c r="K2120" s="356"/>
      <c r="L2120" s="356"/>
      <c r="M2120" s="356"/>
      <c r="N2120" s="356"/>
    </row>
    <row r="2121" spans="1:20" ht="24.95" customHeight="1" x14ac:dyDescent="0.2">
      <c r="A2121" s="730" t="s">
        <v>91</v>
      </c>
      <c r="B2121" s="730"/>
      <c r="C2121" s="730"/>
      <c r="D2121" s="730"/>
      <c r="E2121" s="730"/>
      <c r="F2121" s="730"/>
      <c r="G2121" s="730"/>
      <c r="H2121" s="359"/>
      <c r="I2121" s="359"/>
      <c r="J2121" s="359"/>
      <c r="K2121" s="359"/>
      <c r="L2121" s="359"/>
      <c r="M2121" s="359"/>
      <c r="N2121" s="359"/>
    </row>
    <row r="2122" spans="1:20" ht="24.95" customHeight="1" x14ac:dyDescent="0.25">
      <c r="A2122" s="475" t="s">
        <v>92</v>
      </c>
      <c r="B2122" s="475"/>
      <c r="C2122" s="476" t="s">
        <v>595</v>
      </c>
      <c r="D2122" s="476"/>
      <c r="E2122" s="476" t="s">
        <v>612</v>
      </c>
      <c r="F2122" s="476"/>
      <c r="G2122" s="476" t="s">
        <v>31</v>
      </c>
      <c r="H2122" s="357"/>
      <c r="J2122" s="783"/>
      <c r="K2122" s="783"/>
      <c r="L2122" s="783"/>
      <c r="M2122" s="783"/>
      <c r="N2122" s="294"/>
    </row>
    <row r="2123" spans="1:20" ht="24.95" customHeight="1" x14ac:dyDescent="0.2">
      <c r="A2123" s="477" t="s">
        <v>5</v>
      </c>
      <c r="B2123" s="282"/>
      <c r="C2123" s="453">
        <f>'EV. ESTABL. Y PZAS. X T.A.'!B203</f>
        <v>1003</v>
      </c>
      <c r="D2123" s="480"/>
      <c r="E2123" s="478">
        <f>'EV. ESTABL. Y PZAS. X T.A.'!C203</f>
        <v>991</v>
      </c>
      <c r="F2123" s="478"/>
      <c r="G2123" s="479">
        <f>(E2123-C2123)/C2123</f>
        <v>-1.1964107676969093E-2</v>
      </c>
      <c r="H2123" s="357"/>
      <c r="I2123" s="357"/>
      <c r="J2123" s="357"/>
      <c r="K2123" s="357"/>
      <c r="L2123" s="357"/>
      <c r="M2123" s="357"/>
      <c r="N2123" s="357"/>
      <c r="O2123" s="357"/>
      <c r="P2123" s="357"/>
      <c r="Q2123" s="357"/>
      <c r="R2123" s="357"/>
      <c r="S2123" s="357"/>
      <c r="T2123" s="357"/>
    </row>
    <row r="2124" spans="1:20" ht="24.95" customHeight="1" x14ac:dyDescent="0.2">
      <c r="A2124" s="477" t="s">
        <v>6</v>
      </c>
      <c r="B2124" s="282"/>
      <c r="C2124" s="453">
        <f>'EV. ESTABL. Y PZAS. X T.A.'!B204</f>
        <v>480</v>
      </c>
      <c r="D2124" s="480"/>
      <c r="E2124" s="478">
        <f>'EV. ESTABL. Y PZAS. X T.A.'!C204</f>
        <v>488</v>
      </c>
      <c r="F2124" s="478"/>
      <c r="G2124" s="479">
        <f t="shared" ref="G2124:G2132" si="99">(E2124-C2124)/C2124</f>
        <v>1.6666666666666666E-2</v>
      </c>
      <c r="H2124" s="357"/>
      <c r="I2124" s="357"/>
      <c r="J2124" s="357"/>
      <c r="K2124" s="357"/>
      <c r="L2124" s="357"/>
      <c r="M2124" s="357"/>
      <c r="N2124" s="357"/>
      <c r="O2124" s="357"/>
      <c r="P2124" s="357"/>
      <c r="Q2124" s="357"/>
      <c r="R2124" s="357"/>
      <c r="S2124" s="357"/>
      <c r="T2124" s="357"/>
    </row>
    <row r="2125" spans="1:20" ht="24.95" customHeight="1" x14ac:dyDescent="0.2">
      <c r="A2125" s="477" t="s">
        <v>18</v>
      </c>
      <c r="B2125" s="282"/>
      <c r="C2125" s="453">
        <f>'EV. ESTABL. Y PZAS. X T.A.'!B205</f>
        <v>546</v>
      </c>
      <c r="D2125" s="480"/>
      <c r="E2125" s="478">
        <f>'EV. ESTABL. Y PZAS. X T.A.'!C205</f>
        <v>532</v>
      </c>
      <c r="F2125" s="478"/>
      <c r="G2125" s="479">
        <f t="shared" si="99"/>
        <v>-2.564102564102564E-2</v>
      </c>
      <c r="H2125" s="357"/>
      <c r="I2125" s="357"/>
      <c r="J2125" s="357"/>
      <c r="K2125" s="357"/>
      <c r="L2125" s="357"/>
      <c r="M2125" s="357"/>
      <c r="N2125" s="357"/>
      <c r="O2125" s="357"/>
      <c r="P2125" s="357"/>
      <c r="Q2125" s="357"/>
      <c r="R2125" s="357"/>
      <c r="S2125" s="357"/>
      <c r="T2125" s="357"/>
    </row>
    <row r="2126" spans="1:20" ht="24.95" customHeight="1" x14ac:dyDescent="0.2">
      <c r="A2126" s="477" t="s">
        <v>7</v>
      </c>
      <c r="B2126" s="282"/>
      <c r="C2126" s="453">
        <f>'EV. ESTABL. Y PZAS. X T.A.'!B206</f>
        <v>257</v>
      </c>
      <c r="D2126" s="480"/>
      <c r="E2126" s="478">
        <f>'EV. ESTABL. Y PZAS. X T.A.'!C206</f>
        <v>248</v>
      </c>
      <c r="F2126" s="478"/>
      <c r="G2126" s="479">
        <f t="shared" si="99"/>
        <v>-3.5019455252918288E-2</v>
      </c>
      <c r="H2126" s="357"/>
      <c r="I2126" s="357"/>
      <c r="J2126" s="357"/>
      <c r="K2126" s="357"/>
      <c r="L2126" s="357"/>
      <c r="M2126" s="357"/>
      <c r="N2126" s="357"/>
      <c r="O2126" s="357"/>
      <c r="P2126" s="357"/>
      <c r="Q2126" s="357"/>
      <c r="R2126" s="357"/>
      <c r="S2126" s="357"/>
      <c r="T2126" s="357"/>
    </row>
    <row r="2127" spans="1:20" ht="24.95" customHeight="1" x14ac:dyDescent="0.2">
      <c r="A2127" s="477" t="s">
        <v>8</v>
      </c>
      <c r="B2127" s="282"/>
      <c r="C2127" s="453">
        <f>'EV. ESTABL. Y PZAS. X T.A.'!B207</f>
        <v>585</v>
      </c>
      <c r="D2127" s="480"/>
      <c r="E2127" s="478">
        <f>'EV. ESTABL. Y PZAS. X T.A.'!C207</f>
        <v>578</v>
      </c>
      <c r="F2127" s="478"/>
      <c r="G2127" s="479">
        <f t="shared" si="99"/>
        <v>-1.1965811965811967E-2</v>
      </c>
      <c r="H2127" s="357"/>
      <c r="I2127" s="357"/>
      <c r="J2127" s="357"/>
      <c r="K2127" s="357"/>
      <c r="L2127" s="357"/>
      <c r="M2127" s="357"/>
      <c r="N2127" s="357"/>
      <c r="O2127" s="357"/>
      <c r="P2127" s="357"/>
      <c r="Q2127" s="357"/>
      <c r="R2127" s="357"/>
      <c r="S2127" s="357"/>
      <c r="T2127" s="357"/>
    </row>
    <row r="2128" spans="1:20" ht="24.95" customHeight="1" x14ac:dyDescent="0.2">
      <c r="A2128" s="477" t="s">
        <v>9</v>
      </c>
      <c r="B2128" s="282"/>
      <c r="C2128" s="453">
        <f>'EV. ESTABL. Y PZAS. X T.A.'!B208</f>
        <v>468</v>
      </c>
      <c r="D2128" s="480"/>
      <c r="E2128" s="478">
        <f>'EV. ESTABL. Y PZAS. X T.A.'!C208</f>
        <v>462</v>
      </c>
      <c r="F2128" s="478"/>
      <c r="G2128" s="479">
        <f t="shared" si="99"/>
        <v>-1.282051282051282E-2</v>
      </c>
      <c r="H2128" s="357"/>
      <c r="I2128" s="357"/>
      <c r="J2128" s="357"/>
      <c r="K2128" s="357"/>
      <c r="L2128" s="357"/>
      <c r="M2128" s="357"/>
      <c r="N2128" s="357"/>
      <c r="O2128" s="357"/>
      <c r="P2128" s="357"/>
      <c r="Q2128" s="357"/>
      <c r="R2128" s="357"/>
      <c r="S2128" s="357"/>
      <c r="T2128" s="357"/>
    </row>
    <row r="2129" spans="1:20" ht="24.95" customHeight="1" x14ac:dyDescent="0.2">
      <c r="A2129" s="477" t="s">
        <v>10</v>
      </c>
      <c r="B2129" s="282"/>
      <c r="C2129" s="453">
        <f>'EV. ESTABL. Y PZAS. X T.A.'!B209</f>
        <v>396</v>
      </c>
      <c r="D2129" s="480"/>
      <c r="E2129" s="478">
        <f>'EV. ESTABL. Y PZAS. X T.A.'!C209</f>
        <v>387</v>
      </c>
      <c r="F2129" s="478"/>
      <c r="G2129" s="479">
        <f t="shared" si="99"/>
        <v>-2.2727272727272728E-2</v>
      </c>
      <c r="H2129" s="357"/>
      <c r="I2129" s="357"/>
      <c r="J2129" s="357"/>
      <c r="K2129" s="357"/>
      <c r="L2129" s="357"/>
      <c r="M2129" s="357"/>
      <c r="N2129" s="357"/>
      <c r="O2129" s="357"/>
      <c r="P2129" s="357"/>
      <c r="Q2129" s="357"/>
      <c r="R2129" s="357"/>
      <c r="S2129" s="357"/>
      <c r="T2129" s="357"/>
    </row>
    <row r="2130" spans="1:20" ht="24.95" customHeight="1" x14ac:dyDescent="0.2">
      <c r="A2130" s="477" t="s">
        <v>11</v>
      </c>
      <c r="B2130" s="282"/>
      <c r="C2130" s="453">
        <f>'EV. ESTABL. Y PZAS. X T.A.'!B210</f>
        <v>217</v>
      </c>
      <c r="D2130" s="480"/>
      <c r="E2130" s="478">
        <f>'EV. ESTABL. Y PZAS. X T.A.'!C210</f>
        <v>213</v>
      </c>
      <c r="F2130" s="478"/>
      <c r="G2130" s="479">
        <f t="shared" si="99"/>
        <v>-1.8433179723502304E-2</v>
      </c>
      <c r="H2130" s="357"/>
      <c r="I2130" s="357"/>
      <c r="J2130" s="357"/>
      <c r="K2130" s="357"/>
      <c r="L2130" s="357"/>
      <c r="M2130" s="357"/>
      <c r="N2130" s="357"/>
      <c r="O2130" s="357"/>
      <c r="P2130" s="357"/>
      <c r="Q2130" s="357"/>
      <c r="R2130" s="357"/>
      <c r="S2130" s="357"/>
      <c r="T2130" s="357"/>
    </row>
    <row r="2131" spans="1:20" ht="24.95" customHeight="1" x14ac:dyDescent="0.2">
      <c r="A2131" s="477" t="s">
        <v>12</v>
      </c>
      <c r="B2131" s="282"/>
      <c r="C2131" s="453">
        <f>'EV. ESTABL. Y PZAS. X T.A.'!B211</f>
        <v>272</v>
      </c>
      <c r="D2131" s="480"/>
      <c r="E2131" s="478">
        <f>'EV. ESTABL. Y PZAS. X T.A.'!C211</f>
        <v>281</v>
      </c>
      <c r="F2131" s="478"/>
      <c r="G2131" s="479">
        <f t="shared" si="99"/>
        <v>3.3088235294117647E-2</v>
      </c>
      <c r="H2131" s="357"/>
      <c r="I2131" s="357"/>
      <c r="J2131" s="357"/>
      <c r="K2131" s="357"/>
      <c r="L2131" s="357"/>
      <c r="M2131" s="357"/>
      <c r="N2131" s="357"/>
    </row>
    <row r="2132" spans="1:20" ht="24.95" customHeight="1" x14ac:dyDescent="0.2">
      <c r="A2132" s="420" t="s">
        <v>13</v>
      </c>
      <c r="B2132" s="420"/>
      <c r="C2132" s="484">
        <f>SUM(C2123:C2131)</f>
        <v>4224</v>
      </c>
      <c r="D2132" s="485"/>
      <c r="E2132" s="484">
        <f>SUM(E2123:E2131)</f>
        <v>4180</v>
      </c>
      <c r="F2132" s="484"/>
      <c r="G2132" s="474">
        <f t="shared" si="99"/>
        <v>-1.0416666666666666E-2</v>
      </c>
      <c r="H2132" s="357"/>
      <c r="I2132" s="357"/>
      <c r="J2132" s="357"/>
      <c r="K2132" s="357"/>
      <c r="L2132" s="357"/>
      <c r="M2132" s="357"/>
      <c r="N2132" s="357"/>
    </row>
    <row r="2133" spans="1:20" ht="24.95" customHeight="1" x14ac:dyDescent="0.25">
      <c r="A2133" s="294"/>
      <c r="B2133" s="354"/>
      <c r="C2133" s="354"/>
      <c r="D2133" s="354"/>
      <c r="E2133" s="354"/>
      <c r="F2133" s="355"/>
      <c r="G2133" s="355"/>
      <c r="H2133" s="357"/>
      <c r="I2133" s="357"/>
      <c r="J2133" s="357"/>
      <c r="K2133" s="357"/>
      <c r="L2133" s="357"/>
      <c r="M2133" s="357"/>
      <c r="N2133" s="357"/>
    </row>
    <row r="2134" spans="1:20" ht="24.95" customHeight="1" x14ac:dyDescent="0.25">
      <c r="A2134" s="294"/>
      <c r="B2134" s="354"/>
      <c r="C2134" s="354"/>
      <c r="D2134" s="354"/>
      <c r="E2134" s="354"/>
      <c r="F2134" s="355"/>
      <c r="G2134" s="355"/>
      <c r="H2134" s="357"/>
      <c r="I2134" s="357"/>
      <c r="J2134" s="357"/>
      <c r="K2134" s="357"/>
      <c r="L2134" s="357"/>
      <c r="M2134" s="357"/>
      <c r="N2134" s="357"/>
    </row>
    <row r="2135" spans="1:20" s="282" customFormat="1" ht="24.95" customHeight="1" x14ac:dyDescent="0.25">
      <c r="A2135" s="736"/>
      <c r="B2135" s="736"/>
      <c r="C2135" s="736"/>
      <c r="D2135" s="736"/>
      <c r="E2135" s="360"/>
      <c r="F2135" s="737"/>
      <c r="G2135" s="737"/>
      <c r="H2135" s="737"/>
      <c r="I2135" s="361"/>
      <c r="J2135" s="349"/>
      <c r="K2135" s="349"/>
      <c r="M2135" s="362"/>
      <c r="N2135" s="362"/>
    </row>
    <row r="2136" spans="1:20" ht="24.95" customHeight="1" x14ac:dyDescent="0.2">
      <c r="A2136" s="357"/>
      <c r="B2136" s="357"/>
      <c r="C2136" s="357"/>
      <c r="D2136" s="357"/>
      <c r="E2136" s="357"/>
      <c r="F2136" s="357"/>
      <c r="G2136" s="357"/>
      <c r="H2136" s="357"/>
      <c r="I2136" s="357"/>
      <c r="J2136" s="357"/>
      <c r="K2136" s="357"/>
      <c r="L2136" s="357"/>
      <c r="M2136" s="357"/>
      <c r="N2136" s="357"/>
    </row>
    <row r="2137" spans="1:20" ht="24.95" customHeight="1" x14ac:dyDescent="0.25">
      <c r="A2137" s="294"/>
      <c r="B2137" s="354"/>
      <c r="C2137" s="354"/>
      <c r="D2137" s="354"/>
      <c r="E2137" s="354"/>
      <c r="F2137" s="355"/>
      <c r="G2137" s="355"/>
      <c r="H2137" s="357"/>
      <c r="I2137" s="357"/>
      <c r="J2137" s="357"/>
      <c r="K2137" s="357"/>
      <c r="L2137" s="357"/>
      <c r="M2137" s="357"/>
      <c r="N2137" s="357"/>
    </row>
    <row r="2138" spans="1:20" ht="24.95" customHeight="1" x14ac:dyDescent="0.25">
      <c r="A2138" s="294"/>
      <c r="B2138" s="354"/>
      <c r="C2138" s="354"/>
      <c r="D2138" s="354"/>
      <c r="E2138" s="354"/>
      <c r="F2138" s="355"/>
      <c r="G2138" s="355"/>
      <c r="H2138" s="357"/>
      <c r="I2138" s="357"/>
      <c r="J2138" s="357"/>
      <c r="K2138" s="357"/>
      <c r="L2138" s="357"/>
      <c r="M2138" s="357"/>
      <c r="N2138" s="357"/>
    </row>
    <row r="2139" spans="1:20" ht="24.95" customHeight="1" x14ac:dyDescent="0.25">
      <c r="A2139" s="294"/>
      <c r="B2139" s="354"/>
      <c r="C2139" s="354"/>
      <c r="D2139" s="354"/>
      <c r="E2139" s="354"/>
      <c r="F2139" s="355"/>
      <c r="G2139" s="355"/>
      <c r="H2139" s="357"/>
      <c r="I2139" s="357"/>
      <c r="J2139" s="357"/>
      <c r="K2139" s="357"/>
      <c r="L2139" s="357"/>
      <c r="M2139" s="357"/>
      <c r="N2139" s="357"/>
    </row>
    <row r="2140" spans="1:20" ht="24.95" customHeight="1" x14ac:dyDescent="0.25">
      <c r="A2140" s="294"/>
      <c r="B2140" s="354"/>
      <c r="C2140" s="354"/>
      <c r="D2140" s="354"/>
      <c r="E2140" s="354"/>
      <c r="F2140" s="355"/>
      <c r="G2140" s="355"/>
      <c r="H2140" s="357"/>
      <c r="I2140" s="357"/>
      <c r="J2140" s="357"/>
      <c r="K2140" s="357"/>
      <c r="L2140" s="357"/>
      <c r="M2140" s="357"/>
      <c r="N2140" s="357"/>
    </row>
    <row r="2141" spans="1:20" ht="24.95" customHeight="1" x14ac:dyDescent="0.25">
      <c r="A2141" s="294"/>
      <c r="B2141" s="354"/>
      <c r="C2141" s="354"/>
      <c r="D2141" s="354"/>
      <c r="E2141" s="354"/>
      <c r="F2141" s="355"/>
      <c r="G2141" s="355"/>
      <c r="H2141" s="357"/>
      <c r="I2141" s="357"/>
      <c r="J2141" s="357"/>
      <c r="K2141" s="357"/>
      <c r="L2141" s="357"/>
      <c r="M2141" s="357"/>
      <c r="N2141" s="357"/>
    </row>
    <row r="2142" spans="1:20" ht="24.95" customHeight="1" x14ac:dyDescent="0.25">
      <c r="A2142" s="294"/>
      <c r="B2142" s="354"/>
      <c r="C2142" s="354"/>
      <c r="D2142" s="354"/>
      <c r="E2142" s="354"/>
      <c r="F2142" s="355"/>
      <c r="G2142" s="355"/>
      <c r="H2142" s="357"/>
      <c r="I2142" s="357"/>
      <c r="J2142" s="357"/>
      <c r="K2142" s="357"/>
      <c r="L2142" s="357"/>
      <c r="M2142" s="357"/>
      <c r="N2142" s="357"/>
    </row>
    <row r="2143" spans="1:20" ht="24.95" customHeight="1" x14ac:dyDescent="0.25">
      <c r="A2143" s="294"/>
      <c r="B2143" s="354"/>
      <c r="C2143" s="354"/>
      <c r="D2143" s="354"/>
      <c r="E2143" s="354"/>
      <c r="F2143" s="355"/>
      <c r="G2143" s="355"/>
      <c r="H2143" s="357"/>
      <c r="I2143" s="357"/>
      <c r="J2143" s="357"/>
      <c r="K2143" s="357"/>
      <c r="L2143" s="357"/>
      <c r="M2143" s="357"/>
      <c r="N2143" s="357"/>
    </row>
    <row r="2144" spans="1:20" ht="24.95" customHeight="1" x14ac:dyDescent="0.25">
      <c r="A2144" s="294"/>
      <c r="B2144" s="354"/>
      <c r="C2144" s="354"/>
      <c r="D2144" s="354"/>
      <c r="E2144" s="354"/>
      <c r="F2144" s="355"/>
      <c r="G2144" s="355"/>
      <c r="H2144" s="357"/>
      <c r="I2144" s="357"/>
      <c r="J2144" s="357"/>
      <c r="K2144" s="357"/>
      <c r="L2144" s="357"/>
      <c r="M2144" s="357"/>
      <c r="N2144" s="357"/>
    </row>
    <row r="2145" spans="1:14" ht="24.95" customHeight="1" x14ac:dyDescent="0.25">
      <c r="A2145" s="294"/>
      <c r="B2145" s="354"/>
      <c r="C2145" s="354"/>
      <c r="D2145" s="354"/>
      <c r="E2145" s="354"/>
      <c r="F2145" s="355"/>
      <c r="G2145" s="355"/>
      <c r="H2145" s="357"/>
      <c r="I2145" s="357"/>
      <c r="J2145" s="357"/>
      <c r="K2145" s="357"/>
      <c r="L2145" s="357"/>
      <c r="M2145" s="357"/>
      <c r="N2145" s="357"/>
    </row>
    <row r="2146" spans="1:14" ht="24.95" customHeight="1" x14ac:dyDescent="0.25">
      <c r="A2146" s="313"/>
      <c r="B2146" s="354"/>
      <c r="C2146" s="354"/>
      <c r="D2146" s="354"/>
      <c r="E2146" s="354"/>
      <c r="F2146" s="355"/>
      <c r="G2146" s="355"/>
      <c r="H2146" s="357"/>
      <c r="I2146" s="357"/>
      <c r="J2146" s="357"/>
      <c r="K2146" s="357"/>
      <c r="L2146" s="357"/>
      <c r="M2146" s="357"/>
      <c r="N2146" s="357"/>
    </row>
    <row r="2147" spans="1:14" ht="24.95" customHeight="1" x14ac:dyDescent="0.2">
      <c r="A2147" s="730" t="s">
        <v>93</v>
      </c>
      <c r="B2147" s="730"/>
      <c r="C2147" s="730"/>
      <c r="D2147" s="730"/>
      <c r="E2147" s="730"/>
      <c r="F2147" s="730"/>
      <c r="G2147" s="730"/>
      <c r="H2147" s="359"/>
      <c r="I2147" s="359"/>
      <c r="J2147" s="359"/>
      <c r="K2147" s="359"/>
      <c r="L2147" s="359"/>
      <c r="M2147" s="359"/>
      <c r="N2147" s="359"/>
    </row>
    <row r="2148" spans="1:14" ht="24.95" customHeight="1" x14ac:dyDescent="0.2">
      <c r="A2148" s="475" t="s">
        <v>92</v>
      </c>
      <c r="B2148" s="423"/>
      <c r="C2148" s="476" t="s">
        <v>595</v>
      </c>
      <c r="D2148" s="476"/>
      <c r="E2148" s="476" t="s">
        <v>612</v>
      </c>
      <c r="F2148" s="476"/>
      <c r="G2148" s="476" t="s">
        <v>31</v>
      </c>
      <c r="H2148" s="357"/>
      <c r="I2148" s="357"/>
      <c r="J2148" s="357"/>
      <c r="K2148" s="357"/>
      <c r="L2148" s="357"/>
      <c r="M2148" s="357"/>
      <c r="N2148" s="357"/>
    </row>
    <row r="2149" spans="1:14" ht="24.95" customHeight="1" x14ac:dyDescent="0.2">
      <c r="A2149" s="477" t="s">
        <v>5</v>
      </c>
      <c r="B2149" s="481"/>
      <c r="C2149" s="453">
        <f>'EV. ESTABL. Y PZAS. X T.A.'!B238</f>
        <v>7816</v>
      </c>
      <c r="D2149" s="480"/>
      <c r="E2149" s="453">
        <f>'EV. ESTABL. Y PZAS. X T.A.'!C238</f>
        <v>7763</v>
      </c>
      <c r="F2149" s="478"/>
      <c r="G2149" s="479">
        <f>(E2149-C2149)/C2149</f>
        <v>-6.7809621289662229E-3</v>
      </c>
      <c r="H2149" s="357"/>
      <c r="I2149" s="357"/>
      <c r="J2149" s="357"/>
      <c r="K2149" s="357"/>
      <c r="L2149" s="357"/>
      <c r="M2149" s="357"/>
      <c r="N2149" s="357"/>
    </row>
    <row r="2150" spans="1:14" ht="24.95" customHeight="1" x14ac:dyDescent="0.2">
      <c r="A2150" s="477" t="s">
        <v>6</v>
      </c>
      <c r="B2150" s="481"/>
      <c r="C2150" s="453">
        <f>'EV. ESTABL. Y PZAS. X T.A.'!B239</f>
        <v>5315</v>
      </c>
      <c r="D2150" s="480"/>
      <c r="E2150" s="453">
        <f>'EV. ESTABL. Y PZAS. X T.A.'!C239</f>
        <v>5452</v>
      </c>
      <c r="F2150" s="478"/>
      <c r="G2150" s="479">
        <f t="shared" ref="G2150:G2158" si="100">(E2150-C2150)/C2150</f>
        <v>2.5776105362182503E-2</v>
      </c>
      <c r="H2150" s="357"/>
      <c r="I2150" s="357"/>
      <c r="J2150" s="357"/>
      <c r="K2150" s="357"/>
      <c r="L2150" s="357"/>
      <c r="M2150" s="357"/>
      <c r="N2150" s="357"/>
    </row>
    <row r="2151" spans="1:14" ht="24.95" customHeight="1" x14ac:dyDescent="0.2">
      <c r="A2151" s="477" t="s">
        <v>18</v>
      </c>
      <c r="B2151" s="481"/>
      <c r="C2151" s="453">
        <f>'EV. ESTABL. Y PZAS. X T.A.'!B240</f>
        <v>4590</v>
      </c>
      <c r="D2151" s="480"/>
      <c r="E2151" s="453">
        <f>'EV. ESTABL. Y PZAS. X T.A.'!C240</f>
        <v>4528</v>
      </c>
      <c r="F2151" s="478"/>
      <c r="G2151" s="479">
        <f t="shared" si="100"/>
        <v>-1.3507625272331155E-2</v>
      </c>
      <c r="H2151" s="357"/>
      <c r="I2151" s="357"/>
      <c r="J2151" s="357"/>
      <c r="K2151" s="357"/>
      <c r="L2151" s="357"/>
      <c r="M2151" s="357"/>
      <c r="N2151" s="357"/>
    </row>
    <row r="2152" spans="1:14" ht="24.95" customHeight="1" x14ac:dyDescent="0.2">
      <c r="A2152" s="477" t="s">
        <v>7</v>
      </c>
      <c r="B2152" s="481"/>
      <c r="C2152" s="453">
        <f>'EV. ESTABL. Y PZAS. X T.A.'!B241</f>
        <v>2533</v>
      </c>
      <c r="D2152" s="480"/>
      <c r="E2152" s="453">
        <f>'EV. ESTABL. Y PZAS. X T.A.'!C241</f>
        <v>2420</v>
      </c>
      <c r="F2152" s="478"/>
      <c r="G2152" s="479">
        <f t="shared" si="100"/>
        <v>-4.4611133043821555E-2</v>
      </c>
      <c r="H2152" s="357"/>
      <c r="I2152" s="357"/>
      <c r="J2152" s="357"/>
      <c r="K2152" s="357"/>
      <c r="L2152" s="357"/>
      <c r="M2152" s="357"/>
      <c r="N2152" s="357"/>
    </row>
    <row r="2153" spans="1:14" ht="24.95" customHeight="1" x14ac:dyDescent="0.2">
      <c r="A2153" s="477" t="s">
        <v>8</v>
      </c>
      <c r="B2153" s="481"/>
      <c r="C2153" s="453">
        <f>'EV. ESTABL. Y PZAS. X T.A.'!B242</f>
        <v>4752</v>
      </c>
      <c r="D2153" s="480"/>
      <c r="E2153" s="453">
        <f>'EV. ESTABL. Y PZAS. X T.A.'!C242</f>
        <v>4679</v>
      </c>
      <c r="F2153" s="478"/>
      <c r="G2153" s="479">
        <f t="shared" si="100"/>
        <v>-1.5361952861952861E-2</v>
      </c>
      <c r="H2153" s="357"/>
      <c r="I2153" s="357"/>
      <c r="J2153" s="357"/>
      <c r="K2153" s="357"/>
      <c r="L2153" s="357"/>
      <c r="M2153" s="357"/>
      <c r="N2153" s="357"/>
    </row>
    <row r="2154" spans="1:14" ht="24.95" customHeight="1" x14ac:dyDescent="0.2">
      <c r="A2154" s="477" t="s">
        <v>9</v>
      </c>
      <c r="B2154" s="481"/>
      <c r="C2154" s="453">
        <f>'EV. ESTABL. Y PZAS. X T.A.'!B243</f>
        <v>4324</v>
      </c>
      <c r="D2154" s="480"/>
      <c r="E2154" s="453">
        <f>'EV. ESTABL. Y PZAS. X T.A.'!C243</f>
        <v>4232</v>
      </c>
      <c r="F2154" s="478"/>
      <c r="G2154" s="479">
        <f t="shared" si="100"/>
        <v>-2.1276595744680851E-2</v>
      </c>
      <c r="H2154" s="357"/>
      <c r="I2154" s="357"/>
      <c r="J2154" s="357"/>
      <c r="K2154" s="357"/>
      <c r="L2154" s="357"/>
      <c r="M2154" s="357"/>
      <c r="N2154" s="357"/>
    </row>
    <row r="2155" spans="1:14" ht="24.95" customHeight="1" x14ac:dyDescent="0.2">
      <c r="A2155" s="477" t="s">
        <v>10</v>
      </c>
      <c r="B2155" s="481"/>
      <c r="C2155" s="453">
        <f>'EV. ESTABL. Y PZAS. X T.A.'!B244</f>
        <v>4122</v>
      </c>
      <c r="D2155" s="480"/>
      <c r="E2155" s="453">
        <f>'EV. ESTABL. Y PZAS. X T.A.'!C244</f>
        <v>4029</v>
      </c>
      <c r="F2155" s="478"/>
      <c r="G2155" s="479">
        <f t="shared" si="100"/>
        <v>-2.2561863173216887E-2</v>
      </c>
      <c r="H2155" s="357"/>
      <c r="I2155" s="357"/>
      <c r="J2155" s="357"/>
      <c r="K2155" s="357"/>
      <c r="L2155" s="357"/>
      <c r="M2155" s="357"/>
      <c r="N2155" s="357"/>
    </row>
    <row r="2156" spans="1:14" ht="24.95" customHeight="1" x14ac:dyDescent="0.2">
      <c r="A2156" s="477" t="s">
        <v>11</v>
      </c>
      <c r="B2156" s="481"/>
      <c r="C2156" s="453">
        <f>'EV. ESTABL. Y PZAS. X T.A.'!B245</f>
        <v>2243</v>
      </c>
      <c r="D2156" s="480"/>
      <c r="E2156" s="453">
        <f>'EV. ESTABL. Y PZAS. X T.A.'!C245</f>
        <v>2236</v>
      </c>
      <c r="F2156" s="478"/>
      <c r="G2156" s="479">
        <f t="shared" si="100"/>
        <v>-3.120820329915292E-3</v>
      </c>
      <c r="H2156" s="357"/>
      <c r="I2156" s="357"/>
      <c r="J2156" s="357"/>
      <c r="K2156" s="357"/>
      <c r="L2156" s="357"/>
      <c r="M2156" s="357"/>
      <c r="N2156" s="357"/>
    </row>
    <row r="2157" spans="1:14" ht="24.95" customHeight="1" x14ac:dyDescent="0.2">
      <c r="A2157" s="477" t="s">
        <v>12</v>
      </c>
      <c r="B2157" s="481"/>
      <c r="C2157" s="453">
        <f>'EV. ESTABL. Y PZAS. X T.A.'!B246</f>
        <v>2717</v>
      </c>
      <c r="D2157" s="480"/>
      <c r="E2157" s="453">
        <f>'EV. ESTABL. Y PZAS. X T.A.'!C246</f>
        <v>2804</v>
      </c>
      <c r="F2157" s="478"/>
      <c r="G2157" s="479">
        <f t="shared" si="100"/>
        <v>3.2020610967979389E-2</v>
      </c>
      <c r="H2157" s="357"/>
      <c r="I2157" s="357"/>
      <c r="J2157" s="357"/>
      <c r="K2157" s="357"/>
      <c r="L2157" s="357"/>
      <c r="M2157" s="357"/>
      <c r="N2157" s="357"/>
    </row>
    <row r="2158" spans="1:14" ht="24.95" customHeight="1" x14ac:dyDescent="0.2">
      <c r="A2158" s="420" t="s">
        <v>13</v>
      </c>
      <c r="B2158" s="485"/>
      <c r="C2158" s="484">
        <f>SUM(C2149:C2157)</f>
        <v>38412</v>
      </c>
      <c r="D2158" s="485"/>
      <c r="E2158" s="484">
        <f>SUM(E2149:E2157)</f>
        <v>38143</v>
      </c>
      <c r="F2158" s="484"/>
      <c r="G2158" s="474">
        <f t="shared" si="100"/>
        <v>-7.0030198896178274E-3</v>
      </c>
      <c r="H2158" s="357"/>
      <c r="I2158" s="357"/>
      <c r="J2158" s="357"/>
      <c r="K2158" s="357"/>
      <c r="L2158" s="357"/>
      <c r="M2158" s="357"/>
      <c r="N2158" s="357"/>
    </row>
    <row r="2159" spans="1:14" ht="24.95" customHeight="1" x14ac:dyDescent="0.25">
      <c r="A2159" s="294"/>
      <c r="B2159" s="354"/>
      <c r="C2159" s="354"/>
      <c r="D2159" s="354"/>
      <c r="E2159" s="354"/>
      <c r="F2159" s="355"/>
      <c r="G2159" s="355"/>
      <c r="H2159" s="357"/>
      <c r="I2159" s="357"/>
      <c r="J2159" s="357"/>
      <c r="K2159" s="357"/>
      <c r="L2159" s="357"/>
      <c r="M2159" s="357"/>
      <c r="N2159" s="357"/>
    </row>
    <row r="2160" spans="1:14" ht="24.95" customHeight="1" x14ac:dyDescent="0.25">
      <c r="A2160" s="294"/>
      <c r="B2160" s="354"/>
      <c r="C2160" s="354"/>
      <c r="D2160" s="354"/>
      <c r="E2160" s="354"/>
      <c r="F2160" s="355"/>
      <c r="G2160" s="355"/>
      <c r="H2160" s="357"/>
      <c r="I2160" s="357"/>
      <c r="J2160" s="357"/>
      <c r="K2160" s="357"/>
      <c r="L2160" s="357"/>
      <c r="M2160" s="357"/>
      <c r="N2160" s="357"/>
    </row>
    <row r="2161" spans="1:14" s="282" customFormat="1" ht="24.95" customHeight="1" x14ac:dyDescent="0.25">
      <c r="A2161" s="736"/>
      <c r="B2161" s="736"/>
      <c r="C2161" s="736"/>
      <c r="D2161" s="736"/>
      <c r="E2161" s="360"/>
      <c r="F2161" s="737"/>
      <c r="G2161" s="737"/>
      <c r="H2161" s="737"/>
      <c r="I2161" s="361"/>
      <c r="J2161" s="349"/>
      <c r="K2161" s="362"/>
      <c r="L2161" s="362"/>
      <c r="M2161" s="362"/>
      <c r="N2161" s="362"/>
    </row>
    <row r="2162" spans="1:14" ht="24.95" customHeight="1" x14ac:dyDescent="0.2">
      <c r="A2162" s="357"/>
      <c r="B2162" s="357"/>
      <c r="C2162" s="357"/>
      <c r="D2162" s="357"/>
      <c r="E2162" s="357"/>
      <c r="F2162" s="357"/>
      <c r="G2162" s="357"/>
      <c r="H2162" s="357"/>
      <c r="I2162" s="357"/>
      <c r="J2162" s="357"/>
      <c r="K2162" s="357"/>
      <c r="L2162" s="357"/>
      <c r="M2162" s="357"/>
      <c r="N2162" s="357"/>
    </row>
    <row r="2163" spans="1:14" ht="24.95" customHeight="1" x14ac:dyDescent="0.2">
      <c r="A2163" s="357"/>
      <c r="B2163" s="357"/>
      <c r="C2163" s="357"/>
      <c r="D2163" s="357"/>
      <c r="E2163" s="357"/>
      <c r="F2163" s="357"/>
      <c r="G2163" s="357"/>
      <c r="H2163" s="357"/>
      <c r="I2163" s="357"/>
      <c r="J2163" s="357"/>
      <c r="K2163" s="357"/>
      <c r="L2163" s="357"/>
      <c r="M2163" s="357"/>
      <c r="N2163" s="357"/>
    </row>
    <row r="2164" spans="1:14" ht="24.95" customHeight="1" x14ac:dyDescent="0.2">
      <c r="A2164" s="357"/>
      <c r="B2164" s="357"/>
      <c r="C2164" s="357"/>
      <c r="D2164" s="357"/>
      <c r="E2164" s="357"/>
      <c r="F2164" s="357"/>
      <c r="G2164" s="357"/>
      <c r="H2164" s="357"/>
      <c r="I2164" s="357"/>
      <c r="J2164" s="357"/>
      <c r="K2164" s="357"/>
      <c r="L2164" s="357"/>
      <c r="M2164" s="357"/>
      <c r="N2164" s="357"/>
    </row>
    <row r="2165" spans="1:14" ht="24.95" customHeight="1" x14ac:dyDescent="0.2">
      <c r="A2165" s="357"/>
      <c r="B2165" s="357"/>
      <c r="C2165" s="357"/>
      <c r="D2165" s="357"/>
      <c r="E2165" s="357"/>
      <c r="F2165" s="357"/>
      <c r="G2165" s="357"/>
      <c r="H2165" s="357"/>
      <c r="I2165" s="357"/>
      <c r="J2165" s="357"/>
      <c r="K2165" s="357"/>
      <c r="L2165" s="357"/>
      <c r="M2165" s="357"/>
      <c r="N2165" s="357"/>
    </row>
    <row r="2166" spans="1:14" ht="24.95" customHeight="1" x14ac:dyDescent="0.2">
      <c r="A2166" s="357"/>
      <c r="B2166" s="357"/>
      <c r="C2166" s="357"/>
      <c r="D2166" s="357"/>
      <c r="E2166" s="357"/>
      <c r="F2166" s="357"/>
      <c r="G2166" s="357"/>
      <c r="H2166" s="357"/>
      <c r="I2166" s="357"/>
      <c r="J2166" s="357"/>
      <c r="K2166" s="357"/>
      <c r="L2166" s="357"/>
      <c r="M2166" s="357"/>
      <c r="N2166" s="357"/>
    </row>
    <row r="2167" spans="1:14" ht="24.95" customHeight="1" x14ac:dyDescent="0.2">
      <c r="A2167" s="357"/>
      <c r="B2167" s="357"/>
      <c r="C2167" s="357"/>
      <c r="D2167" s="357"/>
      <c r="E2167" s="357"/>
      <c r="F2167" s="357"/>
      <c r="G2167" s="357"/>
      <c r="H2167" s="357"/>
      <c r="I2167" s="357"/>
      <c r="J2167" s="357"/>
      <c r="K2167" s="357"/>
      <c r="L2167" s="357"/>
      <c r="M2167" s="357"/>
      <c r="N2167" s="357"/>
    </row>
    <row r="2168" spans="1:14" ht="24.95" customHeight="1" x14ac:dyDescent="0.2">
      <c r="A2168" s="357"/>
      <c r="B2168" s="357"/>
      <c r="C2168" s="357"/>
      <c r="D2168" s="357"/>
      <c r="E2168" s="357"/>
      <c r="F2168" s="357"/>
      <c r="G2168" s="357"/>
      <c r="H2168" s="357"/>
      <c r="I2168" s="357"/>
      <c r="J2168" s="357"/>
      <c r="K2168" s="357"/>
      <c r="L2168" s="357"/>
      <c r="M2168" s="357"/>
      <c r="N2168" s="357"/>
    </row>
    <row r="2169" spans="1:14" ht="24.95" customHeight="1" x14ac:dyDescent="0.2">
      <c r="A2169" s="357"/>
      <c r="B2169" s="357"/>
      <c r="C2169" s="357"/>
      <c r="D2169" s="357"/>
      <c r="E2169" s="357"/>
      <c r="F2169" s="357"/>
      <c r="G2169" s="357"/>
      <c r="H2169" s="357"/>
      <c r="I2169" s="357"/>
      <c r="J2169" s="357"/>
      <c r="K2169" s="357"/>
      <c r="L2169" s="357"/>
      <c r="M2169" s="357"/>
      <c r="N2169" s="357"/>
    </row>
    <row r="2170" spans="1:14" ht="24.95" customHeight="1" x14ac:dyDescent="0.2">
      <c r="A2170" s="357"/>
      <c r="B2170" s="357"/>
      <c r="C2170" s="357"/>
      <c r="D2170" s="357"/>
      <c r="E2170" s="357"/>
      <c r="F2170" s="357"/>
      <c r="G2170" s="357"/>
      <c r="H2170" s="357"/>
      <c r="I2170" s="357"/>
      <c r="J2170" s="357"/>
      <c r="K2170" s="357"/>
      <c r="L2170" s="357"/>
      <c r="M2170" s="357"/>
      <c r="N2170" s="357"/>
    </row>
    <row r="2171" spans="1:14" ht="24.95" customHeight="1" x14ac:dyDescent="0.2">
      <c r="A2171" s="357"/>
      <c r="B2171" s="357"/>
      <c r="C2171" s="357"/>
      <c r="D2171" s="357"/>
      <c r="E2171" s="357"/>
      <c r="F2171" s="357"/>
      <c r="G2171" s="357"/>
      <c r="H2171" s="357"/>
      <c r="I2171" s="357"/>
      <c r="J2171" s="357"/>
      <c r="K2171" s="357"/>
      <c r="L2171" s="357"/>
      <c r="M2171" s="357"/>
      <c r="N2171" s="357"/>
    </row>
    <row r="2172" spans="1:14" ht="24.95" customHeight="1" x14ac:dyDescent="0.2">
      <c r="A2172" s="357"/>
      <c r="B2172" s="357"/>
      <c r="C2172" s="357"/>
      <c r="D2172" s="357"/>
      <c r="E2172" s="357"/>
      <c r="F2172" s="357"/>
      <c r="G2172" s="357"/>
      <c r="H2172" s="357"/>
      <c r="I2172" s="357"/>
      <c r="J2172" s="357"/>
      <c r="K2172" s="357"/>
      <c r="L2172" s="357"/>
      <c r="M2172" s="357"/>
      <c r="N2172" s="357"/>
    </row>
    <row r="2173" spans="1:14" ht="24.95" customHeight="1" x14ac:dyDescent="0.2">
      <c r="A2173" s="357"/>
      <c r="B2173" s="357"/>
      <c r="C2173" s="357"/>
      <c r="D2173" s="357"/>
      <c r="E2173" s="357"/>
      <c r="F2173" s="357"/>
      <c r="G2173" s="357"/>
      <c r="H2173" s="357"/>
      <c r="I2173" s="357"/>
      <c r="J2173" s="357"/>
      <c r="K2173" s="357"/>
      <c r="L2173" s="357"/>
      <c r="M2173" s="357"/>
      <c r="N2173" s="357"/>
    </row>
    <row r="2174" spans="1:14" ht="24.95" customHeight="1" x14ac:dyDescent="0.2">
      <c r="A2174" s="357"/>
      <c r="B2174" s="357"/>
      <c r="C2174" s="357"/>
      <c r="D2174" s="357"/>
      <c r="E2174" s="357"/>
      <c r="F2174" s="357"/>
      <c r="G2174" s="357"/>
      <c r="H2174" s="357"/>
      <c r="I2174" s="357"/>
      <c r="J2174" s="357"/>
      <c r="K2174" s="357"/>
      <c r="L2174" s="357"/>
      <c r="M2174" s="357"/>
      <c r="N2174" s="357"/>
    </row>
    <row r="2175" spans="1:14" ht="24.95" customHeight="1" x14ac:dyDescent="0.2">
      <c r="A2175" s="357"/>
      <c r="B2175" s="357"/>
      <c r="C2175" s="357"/>
      <c r="D2175" s="357"/>
      <c r="E2175" s="357"/>
      <c r="F2175" s="357"/>
      <c r="G2175" s="357"/>
      <c r="H2175" s="357"/>
      <c r="I2175" s="357"/>
      <c r="J2175" s="357"/>
      <c r="K2175" s="357"/>
      <c r="L2175" s="357"/>
      <c r="M2175" s="357"/>
      <c r="N2175" s="357"/>
    </row>
    <row r="2176" spans="1:14" ht="24.95" customHeight="1" x14ac:dyDescent="0.2">
      <c r="A2176" s="357"/>
      <c r="B2176" s="357"/>
      <c r="C2176" s="357"/>
      <c r="D2176" s="357"/>
      <c r="E2176" s="357"/>
      <c r="F2176" s="357"/>
      <c r="G2176" s="357"/>
      <c r="H2176" s="357"/>
      <c r="I2176" s="357"/>
      <c r="J2176" s="357"/>
      <c r="K2176" s="357"/>
      <c r="L2176" s="357"/>
      <c r="M2176" s="357"/>
      <c r="N2176" s="357"/>
    </row>
    <row r="2177" spans="1:15" ht="24.95" customHeight="1" x14ac:dyDescent="0.2">
      <c r="A2177" s="357"/>
      <c r="B2177" s="357"/>
      <c r="C2177" s="357"/>
      <c r="D2177" s="357"/>
      <c r="E2177" s="357"/>
      <c r="F2177" s="357"/>
      <c r="G2177" s="357"/>
      <c r="H2177" s="357"/>
      <c r="I2177" s="357"/>
      <c r="J2177" s="357"/>
      <c r="K2177" s="357"/>
      <c r="L2177" s="357"/>
      <c r="M2177" s="357"/>
      <c r="N2177" s="357"/>
    </row>
    <row r="2178" spans="1:15" ht="24.95" customHeight="1" x14ac:dyDescent="0.2">
      <c r="A2178" s="357"/>
      <c r="B2178" s="357"/>
      <c r="C2178" s="357"/>
      <c r="D2178" s="357"/>
      <c r="E2178" s="357"/>
      <c r="F2178" s="357"/>
      <c r="G2178" s="357"/>
      <c r="H2178" s="357"/>
      <c r="I2178" s="357"/>
      <c r="J2178" s="357"/>
      <c r="K2178" s="357"/>
      <c r="L2178" s="357"/>
      <c r="M2178" s="357"/>
      <c r="N2178" s="357"/>
    </row>
    <row r="2179" spans="1:15" ht="24.95" customHeight="1" x14ac:dyDescent="0.2">
      <c r="A2179" s="357"/>
      <c r="B2179" s="357"/>
      <c r="C2179" s="357"/>
      <c r="D2179" s="357"/>
      <c r="E2179" s="357"/>
      <c r="F2179" s="357"/>
      <c r="G2179" s="357"/>
      <c r="H2179" s="357"/>
      <c r="I2179" s="357"/>
      <c r="J2179" s="357"/>
      <c r="K2179" s="357"/>
      <c r="L2179" s="357"/>
      <c r="M2179" s="357"/>
      <c r="N2179" s="357"/>
    </row>
    <row r="2180" spans="1:15" ht="24.95" customHeight="1" x14ac:dyDescent="0.2">
      <c r="A2180" s="357"/>
      <c r="B2180" s="357"/>
      <c r="C2180" s="357"/>
      <c r="D2180" s="357"/>
      <c r="E2180" s="357"/>
      <c r="F2180" s="357"/>
      <c r="G2180" s="357"/>
      <c r="H2180" s="357"/>
      <c r="I2180" s="357"/>
      <c r="J2180" s="357"/>
      <c r="K2180" s="357"/>
      <c r="L2180" s="357"/>
      <c r="M2180" s="357"/>
      <c r="N2180" s="357"/>
    </row>
    <row r="2181" spans="1:15" ht="24.95" customHeight="1" x14ac:dyDescent="0.2">
      <c r="A2181" s="357"/>
      <c r="B2181" s="357"/>
      <c r="C2181" s="357"/>
      <c r="D2181" s="357"/>
      <c r="E2181" s="357"/>
      <c r="F2181" s="357"/>
      <c r="G2181" s="357"/>
      <c r="H2181" s="357"/>
      <c r="I2181" s="357"/>
      <c r="J2181" s="357"/>
      <c r="K2181" s="357"/>
      <c r="L2181" s="357"/>
      <c r="M2181" s="357"/>
      <c r="N2181" s="357"/>
    </row>
    <row r="2182" spans="1:15" ht="24.95" customHeight="1" x14ac:dyDescent="0.2">
      <c r="A2182" s="357"/>
      <c r="B2182" s="357"/>
      <c r="C2182" s="357"/>
      <c r="D2182" s="357"/>
      <c r="E2182" s="357"/>
      <c r="F2182" s="357"/>
      <c r="G2182" s="357"/>
      <c r="H2182" s="357"/>
      <c r="I2182" s="357"/>
      <c r="J2182" s="357"/>
      <c r="K2182" s="357"/>
      <c r="L2182" s="357"/>
      <c r="M2182" s="357"/>
      <c r="N2182" s="357"/>
    </row>
    <row r="2183" spans="1:15" ht="24.95" customHeight="1" x14ac:dyDescent="0.2">
      <c r="A2183" s="357"/>
      <c r="B2183" s="357"/>
      <c r="C2183" s="357"/>
      <c r="D2183" s="357"/>
      <c r="E2183" s="357"/>
      <c r="F2183" s="357"/>
      <c r="G2183" s="357"/>
      <c r="H2183" s="357"/>
      <c r="I2183" s="357"/>
      <c r="J2183" s="357"/>
      <c r="K2183" s="357"/>
      <c r="L2183" s="357"/>
      <c r="M2183" s="357"/>
      <c r="N2183" s="357"/>
    </row>
    <row r="2184" spans="1:15" ht="27.75" customHeight="1" x14ac:dyDescent="0.2">
      <c r="A2184" s="363"/>
      <c r="B2184" s="363"/>
      <c r="C2184" s="363"/>
      <c r="D2184" s="363"/>
      <c r="E2184" s="363"/>
      <c r="F2184" s="363"/>
      <c r="G2184" s="363"/>
      <c r="H2184" s="363"/>
      <c r="I2184" s="363"/>
      <c r="J2184" s="363"/>
      <c r="K2184" s="363"/>
      <c r="L2184" s="363"/>
      <c r="M2184" s="363"/>
      <c r="N2184" s="363"/>
      <c r="O2184" s="364"/>
    </row>
    <row r="2185" spans="1:15" s="367" customFormat="1" ht="24.95" customHeight="1" x14ac:dyDescent="0.2">
      <c r="A2185" s="365"/>
      <c r="B2185" s="365"/>
      <c r="C2185" s="365"/>
      <c r="D2185" s="365"/>
      <c r="E2185" s="365"/>
      <c r="F2185" s="365"/>
      <c r="G2185" s="365"/>
      <c r="H2185" s="365"/>
      <c r="I2185" s="365"/>
      <c r="J2185" s="365"/>
      <c r="K2185" s="365"/>
      <c r="L2185" s="365"/>
      <c r="M2185" s="365"/>
      <c r="N2185" s="4"/>
      <c r="O2185" s="366"/>
    </row>
    <row r="2186" spans="1:15" ht="24.95" customHeight="1" x14ac:dyDescent="0.2">
      <c r="A2186" s="730" t="s">
        <v>115</v>
      </c>
      <c r="B2186" s="730"/>
      <c r="C2186" s="730"/>
      <c r="D2186" s="730"/>
      <c r="E2186" s="730"/>
      <c r="F2186" s="730"/>
      <c r="G2186" s="730"/>
      <c r="H2186" s="730"/>
      <c r="I2186" s="730"/>
      <c r="J2186" s="730"/>
      <c r="K2186" s="359"/>
      <c r="L2186" s="359"/>
      <c r="M2186" s="359"/>
      <c r="N2186" s="359"/>
    </row>
    <row r="2187" spans="1:15" ht="24.95" customHeight="1" x14ac:dyDescent="0.2">
      <c r="A2187" s="730" t="s">
        <v>613</v>
      </c>
      <c r="B2187" s="730"/>
      <c r="C2187" s="730"/>
      <c r="D2187" s="730"/>
      <c r="E2187" s="730"/>
      <c r="F2187" s="730"/>
      <c r="G2187" s="730"/>
      <c r="H2187" s="730"/>
      <c r="I2187" s="730"/>
      <c r="J2187" s="730"/>
      <c r="K2187" s="359"/>
      <c r="L2187" s="359"/>
      <c r="M2187" s="359"/>
      <c r="N2187" s="359"/>
    </row>
    <row r="2188" spans="1:15" ht="24.95" customHeight="1" x14ac:dyDescent="0.2">
      <c r="A2188" s="475" t="s">
        <v>92</v>
      </c>
      <c r="B2188" s="475" t="s">
        <v>23</v>
      </c>
      <c r="C2188" s="475"/>
      <c r="D2188" s="476" t="s">
        <v>109</v>
      </c>
      <c r="E2188" s="476"/>
      <c r="F2188" s="476" t="s">
        <v>32</v>
      </c>
      <c r="G2188" s="476"/>
      <c r="H2188" s="476" t="s">
        <v>110</v>
      </c>
      <c r="I2188" s="475"/>
      <c r="J2188" s="475" t="s">
        <v>13</v>
      </c>
      <c r="K2188" s="357"/>
      <c r="L2188" s="357"/>
      <c r="M2188" s="357"/>
      <c r="N2188" s="357"/>
    </row>
    <row r="2189" spans="1:15" ht="24.95" customHeight="1" x14ac:dyDescent="0.2">
      <c r="A2189" s="477" t="s">
        <v>5</v>
      </c>
      <c r="B2189" s="453">
        <f>'EV. ESTABL. Y PZAS. X T.A.'!B274</f>
        <v>5</v>
      </c>
      <c r="C2189" s="480"/>
      <c r="D2189" s="453">
        <f>'EV. ESTABL. Y PZAS. X T.A.'!C274</f>
        <v>909</v>
      </c>
      <c r="E2189" s="478"/>
      <c r="F2189" s="453">
        <f>'EV. ESTABL. Y PZAS. X T.A.'!D274</f>
        <v>22</v>
      </c>
      <c r="G2189" s="478"/>
      <c r="H2189" s="453">
        <f>'EV. ESTABL. Y PZAS. X T.A.'!E274</f>
        <v>55</v>
      </c>
      <c r="I2189" s="481"/>
      <c r="J2189" s="454">
        <f t="shared" ref="J2189:J2198" si="101">B2189+D2189+F2189+H2189</f>
        <v>991</v>
      </c>
      <c r="K2189" s="357"/>
      <c r="L2189" s="357"/>
      <c r="M2189" s="357"/>
      <c r="N2189" s="357"/>
    </row>
    <row r="2190" spans="1:15" ht="24.95" customHeight="1" x14ac:dyDescent="0.2">
      <c r="A2190" s="477" t="s">
        <v>6</v>
      </c>
      <c r="B2190" s="453">
        <f>'EV. ESTABL. Y PZAS. X T.A.'!B275</f>
        <v>26</v>
      </c>
      <c r="C2190" s="480"/>
      <c r="D2190" s="453">
        <f>'EV. ESTABL. Y PZAS. X T.A.'!C275</f>
        <v>354</v>
      </c>
      <c r="E2190" s="478"/>
      <c r="F2190" s="453">
        <f>'EV. ESTABL. Y PZAS. X T.A.'!D275</f>
        <v>16</v>
      </c>
      <c r="G2190" s="478"/>
      <c r="H2190" s="453">
        <f>'EV. ESTABL. Y PZAS. X T.A.'!E275</f>
        <v>92</v>
      </c>
      <c r="I2190" s="481"/>
      <c r="J2190" s="482">
        <f t="shared" si="101"/>
        <v>488</v>
      </c>
      <c r="K2190" s="357"/>
      <c r="L2190" s="357"/>
      <c r="M2190" s="357"/>
      <c r="N2190" s="357"/>
    </row>
    <row r="2191" spans="1:15" ht="24.95" customHeight="1" x14ac:dyDescent="0.2">
      <c r="A2191" s="477" t="s">
        <v>18</v>
      </c>
      <c r="B2191" s="453">
        <f>'EV. ESTABL. Y PZAS. X T.A.'!B276</f>
        <v>31</v>
      </c>
      <c r="C2191" s="480"/>
      <c r="D2191" s="453">
        <f>'EV. ESTABL. Y PZAS. X T.A.'!C276</f>
        <v>389</v>
      </c>
      <c r="E2191" s="478"/>
      <c r="F2191" s="453">
        <f>'EV. ESTABL. Y PZAS. X T.A.'!D276</f>
        <v>8</v>
      </c>
      <c r="G2191" s="478"/>
      <c r="H2191" s="453">
        <f>'EV. ESTABL. Y PZAS. X T.A.'!E276</f>
        <v>104</v>
      </c>
      <c r="I2191" s="481"/>
      <c r="J2191" s="482">
        <f t="shared" si="101"/>
        <v>532</v>
      </c>
      <c r="K2191" s="357"/>
      <c r="L2191" s="357"/>
      <c r="M2191" s="357"/>
      <c r="N2191" s="357"/>
    </row>
    <row r="2192" spans="1:15" ht="24.95" customHeight="1" x14ac:dyDescent="0.2">
      <c r="A2192" s="477" t="s">
        <v>7</v>
      </c>
      <c r="B2192" s="453">
        <f>'EV. ESTABL. Y PZAS. X T.A.'!B277</f>
        <v>2</v>
      </c>
      <c r="C2192" s="480"/>
      <c r="D2192" s="453">
        <f>'EV. ESTABL. Y PZAS. X T.A.'!C277</f>
        <v>197</v>
      </c>
      <c r="E2192" s="478"/>
      <c r="F2192" s="453">
        <f>'EV. ESTABL. Y PZAS. X T.A.'!D277</f>
        <v>9</v>
      </c>
      <c r="G2192" s="478"/>
      <c r="H2192" s="453">
        <f>'EV. ESTABL. Y PZAS. X T.A.'!E277</f>
        <v>40</v>
      </c>
      <c r="I2192" s="481"/>
      <c r="J2192" s="482">
        <f t="shared" si="101"/>
        <v>248</v>
      </c>
      <c r="K2192" s="357"/>
      <c r="L2192" s="357"/>
      <c r="M2192" s="357"/>
      <c r="N2192" s="357"/>
    </row>
    <row r="2193" spans="1:16" ht="24.95" customHeight="1" x14ac:dyDescent="0.2">
      <c r="A2193" s="477" t="s">
        <v>8</v>
      </c>
      <c r="B2193" s="453">
        <f>'EV. ESTABL. Y PZAS. X T.A.'!B278</f>
        <v>12</v>
      </c>
      <c r="C2193" s="480"/>
      <c r="D2193" s="453">
        <f>'EV. ESTABL. Y PZAS. X T.A.'!C278</f>
        <v>501</v>
      </c>
      <c r="E2193" s="478"/>
      <c r="F2193" s="453">
        <f>'EV. ESTABL. Y PZAS. X T.A.'!D278</f>
        <v>11</v>
      </c>
      <c r="G2193" s="478"/>
      <c r="H2193" s="453">
        <f>'EV. ESTABL. Y PZAS. X T.A.'!E278</f>
        <v>54</v>
      </c>
      <c r="I2193" s="481"/>
      <c r="J2193" s="482">
        <f t="shared" si="101"/>
        <v>578</v>
      </c>
      <c r="K2193" s="357"/>
      <c r="L2193" s="357"/>
      <c r="M2193" s="357"/>
      <c r="N2193" s="357"/>
    </row>
    <row r="2194" spans="1:16" ht="24.95" customHeight="1" x14ac:dyDescent="0.2">
      <c r="A2194" s="477" t="s">
        <v>9</v>
      </c>
      <c r="B2194" s="453">
        <f>'EV. ESTABL. Y PZAS. X T.A.'!B279</f>
        <v>9</v>
      </c>
      <c r="C2194" s="480"/>
      <c r="D2194" s="453">
        <f>'EV. ESTABL. Y PZAS. X T.A.'!C279</f>
        <v>395</v>
      </c>
      <c r="E2194" s="478"/>
      <c r="F2194" s="453">
        <f>'EV. ESTABL. Y PZAS. X T.A.'!D279</f>
        <v>13</v>
      </c>
      <c r="G2194" s="478"/>
      <c r="H2194" s="453">
        <f>'EV. ESTABL. Y PZAS. X T.A.'!E279</f>
        <v>45</v>
      </c>
      <c r="I2194" s="481"/>
      <c r="J2194" s="482">
        <f t="shared" si="101"/>
        <v>462</v>
      </c>
      <c r="K2194" s="357"/>
      <c r="L2194" s="357"/>
      <c r="M2194" s="357"/>
      <c r="N2194" s="357"/>
    </row>
    <row r="2195" spans="1:16" ht="24.95" customHeight="1" x14ac:dyDescent="0.2">
      <c r="A2195" s="477" t="s">
        <v>10</v>
      </c>
      <c r="B2195" s="453">
        <f>'EV. ESTABL. Y PZAS. X T.A.'!B280</f>
        <v>13</v>
      </c>
      <c r="C2195" s="480"/>
      <c r="D2195" s="453">
        <f>'EV. ESTABL. Y PZAS. X T.A.'!C280</f>
        <v>294</v>
      </c>
      <c r="E2195" s="478"/>
      <c r="F2195" s="453">
        <f>'EV. ESTABL. Y PZAS. X T.A.'!D280</f>
        <v>18</v>
      </c>
      <c r="G2195" s="478"/>
      <c r="H2195" s="453">
        <f>'EV. ESTABL. Y PZAS. X T.A.'!E280</f>
        <v>62</v>
      </c>
      <c r="I2195" s="481"/>
      <c r="J2195" s="482">
        <f t="shared" si="101"/>
        <v>387</v>
      </c>
      <c r="K2195" s="357"/>
      <c r="L2195" s="357"/>
      <c r="M2195" s="357"/>
      <c r="N2195" s="357"/>
    </row>
    <row r="2196" spans="1:16" ht="24.95" customHeight="1" x14ac:dyDescent="0.2">
      <c r="A2196" s="477" t="s">
        <v>11</v>
      </c>
      <c r="B2196" s="453">
        <f>'EV. ESTABL. Y PZAS. X T.A.'!B281</f>
        <v>2</v>
      </c>
      <c r="C2196" s="480"/>
      <c r="D2196" s="453">
        <f>'EV. ESTABL. Y PZAS. X T.A.'!C281</f>
        <v>163</v>
      </c>
      <c r="E2196" s="478"/>
      <c r="F2196" s="453">
        <f>'EV. ESTABL. Y PZAS. X T.A.'!D281</f>
        <v>13</v>
      </c>
      <c r="G2196" s="478"/>
      <c r="H2196" s="453">
        <f>'EV. ESTABL. Y PZAS. X T.A.'!E281</f>
        <v>35</v>
      </c>
      <c r="I2196" s="481"/>
      <c r="J2196" s="482">
        <f t="shared" si="101"/>
        <v>213</v>
      </c>
      <c r="K2196" s="357"/>
      <c r="L2196" s="357"/>
      <c r="M2196" s="357"/>
      <c r="N2196" s="357"/>
    </row>
    <row r="2197" spans="1:16" ht="24.95" customHeight="1" x14ac:dyDescent="0.2">
      <c r="A2197" s="477" t="s">
        <v>12</v>
      </c>
      <c r="B2197" s="453">
        <f>'EV. ESTABL. Y PZAS. X T.A.'!B282</f>
        <v>3</v>
      </c>
      <c r="C2197" s="480"/>
      <c r="D2197" s="453">
        <f>'EV. ESTABL. Y PZAS. X T.A.'!C282</f>
        <v>205</v>
      </c>
      <c r="E2197" s="478"/>
      <c r="F2197" s="453">
        <f>'EV. ESTABL. Y PZAS. X T.A.'!D282</f>
        <v>16</v>
      </c>
      <c r="G2197" s="478"/>
      <c r="H2197" s="453">
        <f>'EV. ESTABL. Y PZAS. X T.A.'!E282</f>
        <v>57</v>
      </c>
      <c r="I2197" s="481"/>
      <c r="J2197" s="482">
        <f t="shared" si="101"/>
        <v>281</v>
      </c>
      <c r="K2197" s="357"/>
      <c r="L2197" s="357"/>
      <c r="M2197" s="357"/>
      <c r="N2197" s="357"/>
    </row>
    <row r="2198" spans="1:16" ht="24.95" customHeight="1" x14ac:dyDescent="0.2">
      <c r="A2198" s="420" t="s">
        <v>13</v>
      </c>
      <c r="B2198" s="485">
        <f>SUM(B2189:B2197)</f>
        <v>103</v>
      </c>
      <c r="C2198" s="485"/>
      <c r="D2198" s="484">
        <f>SUM(D2189:D2197)</f>
        <v>3407</v>
      </c>
      <c r="E2198" s="484"/>
      <c r="F2198" s="484">
        <f>SUM(F2189:F2197)</f>
        <v>126</v>
      </c>
      <c r="G2198" s="484"/>
      <c r="H2198" s="484">
        <f>SUM(H2189:H2197)</f>
        <v>544</v>
      </c>
      <c r="I2198" s="485"/>
      <c r="J2198" s="484">
        <f t="shared" si="101"/>
        <v>4180</v>
      </c>
      <c r="K2198" s="357"/>
      <c r="L2198" s="357"/>
      <c r="M2198" s="357"/>
      <c r="N2198" s="357"/>
    </row>
    <row r="2199" spans="1:16" ht="24.95" customHeight="1" x14ac:dyDescent="0.2">
      <c r="A2199" s="357"/>
      <c r="B2199" s="357"/>
      <c r="C2199" s="357"/>
      <c r="D2199" s="357"/>
      <c r="E2199" s="357"/>
      <c r="F2199" s="357"/>
      <c r="G2199" s="357"/>
      <c r="H2199" s="357"/>
      <c r="I2199" s="357"/>
      <c r="J2199" s="357"/>
      <c r="K2199" s="357"/>
      <c r="L2199" s="357"/>
      <c r="M2199" s="357"/>
      <c r="N2199" s="357"/>
    </row>
    <row r="2200" spans="1:16" ht="24.95" customHeight="1" x14ac:dyDescent="0.2">
      <c r="A2200" s="357"/>
      <c r="B2200" s="357"/>
      <c r="C2200" s="357"/>
      <c r="D2200" s="357"/>
      <c r="E2200" s="357"/>
      <c r="F2200" s="357"/>
      <c r="G2200" s="357"/>
      <c r="H2200" s="368"/>
      <c r="I2200" s="357"/>
      <c r="J2200" s="357"/>
      <c r="K2200" s="357"/>
      <c r="L2200" s="357"/>
      <c r="M2200" s="357"/>
      <c r="N2200" s="357"/>
    </row>
    <row r="2201" spans="1:16" ht="24.95" customHeight="1" x14ac:dyDescent="0.2">
      <c r="A2201" s="357"/>
      <c r="B2201" s="357"/>
      <c r="C2201" s="357"/>
      <c r="D2201" s="357"/>
      <c r="E2201" s="357"/>
      <c r="F2201" s="357"/>
      <c r="G2201" s="357"/>
      <c r="H2201" s="357"/>
      <c r="I2201" s="357"/>
      <c r="J2201" s="357"/>
      <c r="K2201" s="357"/>
      <c r="L2201" s="357"/>
      <c r="M2201" s="357"/>
      <c r="N2201" s="357"/>
    </row>
    <row r="2202" spans="1:16" ht="24.95" customHeight="1" x14ac:dyDescent="0.2">
      <c r="A2202" s="357"/>
      <c r="B2202" s="357"/>
      <c r="C2202" s="357"/>
      <c r="D2202" s="357"/>
      <c r="E2202" s="357"/>
      <c r="F2202" s="357"/>
      <c r="G2202" s="357"/>
      <c r="H2202" s="357"/>
      <c r="I2202" s="357"/>
      <c r="J2202" s="357"/>
      <c r="K2202" s="357"/>
      <c r="L2202" s="357"/>
      <c r="M2202" s="357"/>
      <c r="N2202" s="357"/>
    </row>
    <row r="2203" spans="1:16" ht="24.95" customHeight="1" x14ac:dyDescent="0.2">
      <c r="A2203" s="357"/>
      <c r="B2203" s="357"/>
      <c r="C2203" s="357"/>
      <c r="D2203" s="357"/>
      <c r="E2203" s="357"/>
      <c r="F2203" s="357"/>
      <c r="G2203" s="357"/>
      <c r="H2203" s="357"/>
      <c r="I2203" s="357"/>
      <c r="J2203" s="357"/>
      <c r="K2203" s="357"/>
      <c r="L2203" s="357"/>
      <c r="M2203" s="357"/>
      <c r="N2203" s="357"/>
    </row>
    <row r="2204" spans="1:16" ht="24.95" customHeight="1" x14ac:dyDescent="0.2">
      <c r="A2204" s="357"/>
      <c r="B2204" s="357"/>
      <c r="C2204" s="357"/>
      <c r="D2204" s="357"/>
      <c r="E2204" s="357"/>
      <c r="F2204" s="357"/>
      <c r="G2204" s="357"/>
      <c r="H2204" s="357"/>
      <c r="I2204" s="357"/>
      <c r="J2204" s="357"/>
      <c r="K2204" s="357"/>
      <c r="L2204" s="357"/>
      <c r="M2204" s="357"/>
      <c r="N2204" s="357"/>
    </row>
    <row r="2205" spans="1:16" ht="24.95" customHeight="1" x14ac:dyDescent="0.2">
      <c r="A2205" s="357"/>
      <c r="B2205" s="357"/>
      <c r="C2205" s="357"/>
      <c r="D2205" s="357"/>
      <c r="E2205" s="357"/>
      <c r="F2205" s="357"/>
      <c r="G2205" s="357"/>
      <c r="H2205" s="357"/>
      <c r="I2205" s="357"/>
      <c r="J2205" s="357"/>
      <c r="K2205" s="357"/>
      <c r="L2205" s="357"/>
      <c r="M2205" s="357"/>
      <c r="N2205" s="357"/>
    </row>
    <row r="2206" spans="1:16" ht="24.95" customHeight="1" x14ac:dyDescent="0.2">
      <c r="A2206" s="357"/>
      <c r="B2206" s="357"/>
      <c r="C2206" s="357"/>
      <c r="D2206" s="357"/>
      <c r="E2206" s="357"/>
      <c r="F2206" s="357"/>
      <c r="G2206" s="357"/>
      <c r="H2206" s="357"/>
      <c r="I2206" s="357"/>
      <c r="J2206" s="357"/>
      <c r="K2206" s="357"/>
      <c r="L2206" s="357"/>
      <c r="M2206" s="357"/>
      <c r="N2206" s="357"/>
    </row>
    <row r="2207" spans="1:16" ht="24.95" customHeight="1" x14ac:dyDescent="0.2">
      <c r="A2207" s="357"/>
      <c r="B2207" s="357"/>
      <c r="C2207" s="357"/>
      <c r="D2207" s="357"/>
      <c r="E2207" s="357"/>
      <c r="F2207" s="357"/>
      <c r="G2207" s="357"/>
      <c r="H2207" s="357"/>
      <c r="I2207" s="357"/>
      <c r="J2207" s="357"/>
      <c r="K2207" s="357"/>
      <c r="L2207" s="357"/>
      <c r="M2207" s="357"/>
      <c r="N2207" s="357"/>
    </row>
    <row r="2208" spans="1:16" ht="24.95" customHeight="1" x14ac:dyDescent="0.2">
      <c r="A2208" s="357"/>
      <c r="B2208" s="357"/>
      <c r="C2208" s="357"/>
      <c r="D2208" s="357"/>
      <c r="E2208" s="357"/>
      <c r="F2208" s="357"/>
      <c r="G2208" s="357"/>
      <c r="H2208" s="357"/>
      <c r="I2208" s="357"/>
      <c r="J2208" s="357"/>
      <c r="K2208" s="357"/>
      <c r="L2208" s="357"/>
      <c r="M2208" s="357"/>
      <c r="N2208" s="357"/>
      <c r="P2208" s="358"/>
    </row>
    <row r="2209" spans="1:16" ht="24.95" customHeight="1" x14ac:dyDescent="0.2">
      <c r="A2209" s="357"/>
      <c r="B2209" s="357"/>
      <c r="C2209" s="357"/>
      <c r="D2209" s="357"/>
      <c r="E2209" s="357"/>
      <c r="F2209" s="357"/>
      <c r="G2209" s="357"/>
      <c r="H2209" s="357"/>
      <c r="I2209" s="357"/>
      <c r="J2209" s="357"/>
      <c r="K2209" s="357"/>
      <c r="L2209" s="357"/>
      <c r="M2209" s="357"/>
      <c r="N2209" s="357"/>
      <c r="P2209" s="358"/>
    </row>
    <row r="2210" spans="1:16" ht="24.95" customHeight="1" x14ac:dyDescent="0.2">
      <c r="A2210" s="357"/>
      <c r="B2210" s="357"/>
      <c r="C2210" s="357"/>
      <c r="D2210" s="357"/>
      <c r="E2210" s="357"/>
      <c r="F2210" s="357"/>
      <c r="G2210" s="357"/>
      <c r="H2210" s="357"/>
      <c r="I2210" s="357"/>
      <c r="J2210" s="357"/>
      <c r="K2210" s="357"/>
      <c r="L2210" s="357"/>
      <c r="M2210" s="357"/>
      <c r="N2210" s="357"/>
      <c r="P2210" s="358"/>
    </row>
    <row r="2211" spans="1:16" ht="24.95" customHeight="1" x14ac:dyDescent="0.2">
      <c r="A2211" s="357"/>
      <c r="B2211" s="357"/>
      <c r="C2211" s="357"/>
      <c r="D2211" s="357"/>
      <c r="E2211" s="357"/>
      <c r="F2211" s="357"/>
      <c r="G2211" s="357"/>
      <c r="H2211" s="357"/>
      <c r="I2211" s="357"/>
      <c r="J2211" s="357"/>
      <c r="K2211" s="357"/>
      <c r="L2211" s="357"/>
      <c r="M2211" s="357"/>
      <c r="N2211" s="357"/>
    </row>
    <row r="2212" spans="1:16" ht="24.95" customHeight="1" x14ac:dyDescent="0.2">
      <c r="A2212" s="357"/>
      <c r="B2212" s="357"/>
      <c r="C2212" s="357"/>
      <c r="D2212" s="357"/>
      <c r="E2212" s="357"/>
      <c r="F2212" s="357"/>
      <c r="G2212" s="357"/>
      <c r="H2212" s="357"/>
      <c r="I2212" s="357"/>
      <c r="J2212" s="357"/>
      <c r="K2212" s="357"/>
      <c r="L2212" s="357"/>
      <c r="M2212" s="357"/>
      <c r="N2212" s="357"/>
    </row>
    <row r="2213" spans="1:16" ht="24.95" customHeight="1" x14ac:dyDescent="0.2">
      <c r="A2213" s="730" t="s">
        <v>441</v>
      </c>
      <c r="B2213" s="730"/>
      <c r="C2213" s="730"/>
      <c r="D2213" s="730"/>
      <c r="E2213" s="730"/>
      <c r="F2213" s="730"/>
      <c r="G2213" s="730"/>
      <c r="H2213" s="730"/>
      <c r="I2213" s="730"/>
      <c r="J2213" s="730"/>
      <c r="K2213" s="359"/>
      <c r="L2213" s="359"/>
      <c r="M2213" s="359"/>
      <c r="N2213" s="359"/>
    </row>
    <row r="2214" spans="1:16" ht="24.95" customHeight="1" x14ac:dyDescent="0.2">
      <c r="A2214" s="730" t="s">
        <v>613</v>
      </c>
      <c r="B2214" s="730"/>
      <c r="C2214" s="730"/>
      <c r="D2214" s="730"/>
      <c r="E2214" s="730"/>
      <c r="F2214" s="730"/>
      <c r="G2214" s="730"/>
      <c r="H2214" s="730"/>
      <c r="I2214" s="730"/>
      <c r="J2214" s="730"/>
      <c r="K2214" s="359"/>
      <c r="L2214" s="359"/>
      <c r="M2214" s="359"/>
      <c r="N2214" s="359"/>
    </row>
    <row r="2215" spans="1:16" ht="24.95" customHeight="1" x14ac:dyDescent="0.2">
      <c r="A2215" s="475" t="s">
        <v>92</v>
      </c>
      <c r="B2215" s="475" t="s">
        <v>23</v>
      </c>
      <c r="C2215" s="475"/>
      <c r="D2215" s="476" t="s">
        <v>109</v>
      </c>
      <c r="E2215" s="476"/>
      <c r="F2215" s="476" t="s">
        <v>32</v>
      </c>
      <c r="G2215" s="476"/>
      <c r="H2215" s="476" t="s">
        <v>110</v>
      </c>
      <c r="I2215" s="475"/>
      <c r="J2215" s="475" t="s">
        <v>13</v>
      </c>
      <c r="K2215" s="357"/>
      <c r="L2215" s="357"/>
      <c r="M2215" s="357"/>
      <c r="N2215" s="357"/>
    </row>
    <row r="2216" spans="1:16" ht="24.95" customHeight="1" x14ac:dyDescent="0.2">
      <c r="A2216" s="477" t="s">
        <v>5</v>
      </c>
      <c r="B2216" s="491">
        <f>'EV. ESTABL. Y PZAS. X T.A.'!B309</f>
        <v>47</v>
      </c>
      <c r="C2216" s="480"/>
      <c r="D2216" s="491">
        <f>'EV. ESTABL. Y PZAS. X T.A.'!C309</f>
        <v>5803</v>
      </c>
      <c r="E2216" s="478"/>
      <c r="F2216" s="491">
        <f>'EV. ESTABL. Y PZAS. X T.A.'!D309</f>
        <v>708</v>
      </c>
      <c r="G2216" s="478"/>
      <c r="H2216" s="491">
        <f>'EV. ESTABL. Y PZAS. X T.A.'!E309</f>
        <v>1205</v>
      </c>
      <c r="I2216" s="481"/>
      <c r="J2216" s="454">
        <f>SUM(B2216:H2216)</f>
        <v>7763</v>
      </c>
      <c r="K2216" s="357"/>
      <c r="L2216" s="357"/>
      <c r="M2216" s="357"/>
      <c r="N2216" s="357"/>
    </row>
    <row r="2217" spans="1:16" ht="24.95" customHeight="1" x14ac:dyDescent="0.2">
      <c r="A2217" s="477" t="s">
        <v>6</v>
      </c>
      <c r="B2217" s="491">
        <f>'EV. ESTABL. Y PZAS. X T.A.'!B310</f>
        <v>218</v>
      </c>
      <c r="C2217" s="480"/>
      <c r="D2217" s="491">
        <f>'EV. ESTABL. Y PZAS. X T.A.'!C310</f>
        <v>3238</v>
      </c>
      <c r="E2217" s="478"/>
      <c r="F2217" s="491">
        <f>'EV. ESTABL. Y PZAS. X T.A.'!D310</f>
        <v>362</v>
      </c>
      <c r="G2217" s="478"/>
      <c r="H2217" s="491">
        <f>'EV. ESTABL. Y PZAS. X T.A.'!E310</f>
        <v>1634</v>
      </c>
      <c r="I2217" s="481"/>
      <c r="J2217" s="454">
        <f t="shared" ref="J2217:J2224" si="102">SUM(B2217:H2217)</f>
        <v>5452</v>
      </c>
      <c r="K2217" s="357"/>
      <c r="L2217" s="357"/>
      <c r="M2217" s="357"/>
      <c r="N2217" s="357"/>
    </row>
    <row r="2218" spans="1:16" ht="24.95" customHeight="1" x14ac:dyDescent="0.2">
      <c r="A2218" s="477" t="s">
        <v>18</v>
      </c>
      <c r="B2218" s="491">
        <f>'EV. ESTABL. Y PZAS. X T.A.'!B311</f>
        <v>249</v>
      </c>
      <c r="C2218" s="480"/>
      <c r="D2218" s="491">
        <f>'EV. ESTABL. Y PZAS. X T.A.'!C311</f>
        <v>2185</v>
      </c>
      <c r="E2218" s="478"/>
      <c r="F2218" s="491">
        <f>'EV. ESTABL. Y PZAS. X T.A.'!D311</f>
        <v>175</v>
      </c>
      <c r="G2218" s="478"/>
      <c r="H2218" s="491">
        <f>'EV. ESTABL. Y PZAS. X T.A.'!E311</f>
        <v>1919</v>
      </c>
      <c r="I2218" s="481"/>
      <c r="J2218" s="454">
        <f t="shared" si="102"/>
        <v>4528</v>
      </c>
      <c r="K2218" s="357"/>
      <c r="L2218" s="357"/>
      <c r="M2218" s="357"/>
      <c r="N2218" s="357"/>
    </row>
    <row r="2219" spans="1:16" ht="24.95" customHeight="1" x14ac:dyDescent="0.2">
      <c r="A2219" s="477" t="s">
        <v>7</v>
      </c>
      <c r="B2219" s="491">
        <f>'EV. ESTABL. Y PZAS. X T.A.'!B312</f>
        <v>18</v>
      </c>
      <c r="C2219" s="480"/>
      <c r="D2219" s="491">
        <f>'EV. ESTABL. Y PZAS. X T.A.'!C312</f>
        <v>1413</v>
      </c>
      <c r="E2219" s="478"/>
      <c r="F2219" s="491">
        <f>'EV. ESTABL. Y PZAS. X T.A.'!D312</f>
        <v>197</v>
      </c>
      <c r="G2219" s="478"/>
      <c r="H2219" s="491">
        <f>'EV. ESTABL. Y PZAS. X T.A.'!E312</f>
        <v>792</v>
      </c>
      <c r="I2219" s="481"/>
      <c r="J2219" s="454">
        <f t="shared" si="102"/>
        <v>2420</v>
      </c>
      <c r="K2219" s="357"/>
      <c r="L2219" s="357"/>
      <c r="M2219" s="357"/>
      <c r="N2219" s="357"/>
    </row>
    <row r="2220" spans="1:16" ht="24.95" customHeight="1" x14ac:dyDescent="0.2">
      <c r="A2220" s="477" t="s">
        <v>8</v>
      </c>
      <c r="B2220" s="491">
        <f>'EV. ESTABL. Y PZAS. X T.A.'!B313</f>
        <v>76</v>
      </c>
      <c r="C2220" s="480"/>
      <c r="D2220" s="491">
        <f>'EV. ESTABL. Y PZAS. X T.A.'!C313</f>
        <v>3268</v>
      </c>
      <c r="E2220" s="478"/>
      <c r="F2220" s="491">
        <f>'EV. ESTABL. Y PZAS. X T.A.'!D313</f>
        <v>290</v>
      </c>
      <c r="G2220" s="478"/>
      <c r="H2220" s="491">
        <f>'EV. ESTABL. Y PZAS. X T.A.'!E313</f>
        <v>1045</v>
      </c>
      <c r="I2220" s="481"/>
      <c r="J2220" s="454">
        <f t="shared" si="102"/>
        <v>4679</v>
      </c>
      <c r="K2220" s="357"/>
      <c r="L2220" s="357"/>
      <c r="M2220" s="357"/>
      <c r="N2220" s="357"/>
    </row>
    <row r="2221" spans="1:16" ht="24.95" customHeight="1" x14ac:dyDescent="0.2">
      <c r="A2221" s="477" t="s">
        <v>9</v>
      </c>
      <c r="B2221" s="491">
        <f>'EV. ESTABL. Y PZAS. X T.A.'!B314</f>
        <v>80</v>
      </c>
      <c r="C2221" s="480"/>
      <c r="D2221" s="491">
        <f>'EV. ESTABL. Y PZAS. X T.A.'!C314</f>
        <v>2994</v>
      </c>
      <c r="E2221" s="478"/>
      <c r="F2221" s="491">
        <f>'EV. ESTABL. Y PZAS. X T.A.'!D314</f>
        <v>260</v>
      </c>
      <c r="G2221" s="478"/>
      <c r="H2221" s="491">
        <f>'EV. ESTABL. Y PZAS. X T.A.'!E314</f>
        <v>898</v>
      </c>
      <c r="I2221" s="481"/>
      <c r="J2221" s="454">
        <f t="shared" si="102"/>
        <v>4232</v>
      </c>
      <c r="K2221" s="357"/>
      <c r="L2221" s="357"/>
      <c r="M2221" s="357"/>
      <c r="N2221" s="357"/>
    </row>
    <row r="2222" spans="1:16" ht="24.95" customHeight="1" x14ac:dyDescent="0.2">
      <c r="A2222" s="477" t="s">
        <v>10</v>
      </c>
      <c r="B2222" s="491">
        <f>'EV. ESTABL. Y PZAS. X T.A.'!B315</f>
        <v>113</v>
      </c>
      <c r="C2222" s="480"/>
      <c r="D2222" s="491">
        <f>'EV. ESTABL. Y PZAS. X T.A.'!C315</f>
        <v>2342</v>
      </c>
      <c r="E2222" s="478"/>
      <c r="F2222" s="491">
        <f>'EV. ESTABL. Y PZAS. X T.A.'!D315</f>
        <v>390</v>
      </c>
      <c r="G2222" s="478"/>
      <c r="H2222" s="491">
        <f>'EV. ESTABL. Y PZAS. X T.A.'!E315</f>
        <v>1184</v>
      </c>
      <c r="I2222" s="481"/>
      <c r="J2222" s="454">
        <f t="shared" si="102"/>
        <v>4029</v>
      </c>
      <c r="K2222" s="357"/>
      <c r="L2222" s="357"/>
      <c r="M2222" s="357"/>
      <c r="N2222" s="357"/>
    </row>
    <row r="2223" spans="1:16" ht="24.95" customHeight="1" x14ac:dyDescent="0.2">
      <c r="A2223" s="477" t="s">
        <v>11</v>
      </c>
      <c r="B2223" s="491">
        <f>'EV. ESTABL. Y PZAS. X T.A.'!B316</f>
        <v>17</v>
      </c>
      <c r="C2223" s="480"/>
      <c r="D2223" s="491">
        <f>'EV. ESTABL. Y PZAS. X T.A.'!C316</f>
        <v>1239</v>
      </c>
      <c r="E2223" s="478"/>
      <c r="F2223" s="491">
        <f>'EV. ESTABL. Y PZAS. X T.A.'!D316</f>
        <v>267</v>
      </c>
      <c r="G2223" s="478"/>
      <c r="H2223" s="491">
        <f>'EV. ESTABL. Y PZAS. X T.A.'!E316</f>
        <v>713</v>
      </c>
      <c r="I2223" s="481"/>
      <c r="J2223" s="454">
        <f t="shared" si="102"/>
        <v>2236</v>
      </c>
      <c r="K2223" s="357"/>
      <c r="L2223" s="357"/>
      <c r="M2223" s="357"/>
      <c r="N2223" s="357"/>
    </row>
    <row r="2224" spans="1:16" ht="24.95" customHeight="1" x14ac:dyDescent="0.2">
      <c r="A2224" s="477" t="s">
        <v>12</v>
      </c>
      <c r="B2224" s="491">
        <f>'EV. ESTABL. Y PZAS. X T.A.'!B317</f>
        <v>22</v>
      </c>
      <c r="C2224" s="480"/>
      <c r="D2224" s="491">
        <f>'EV. ESTABL. Y PZAS. X T.A.'!C317</f>
        <v>1388</v>
      </c>
      <c r="E2224" s="478"/>
      <c r="F2224" s="491">
        <f>'EV. ESTABL. Y PZAS. X T.A.'!D317</f>
        <v>353</v>
      </c>
      <c r="G2224" s="478"/>
      <c r="H2224" s="491">
        <f>'EV. ESTABL. Y PZAS. X T.A.'!E317</f>
        <v>1041</v>
      </c>
      <c r="I2224" s="481"/>
      <c r="J2224" s="454">
        <f t="shared" si="102"/>
        <v>2804</v>
      </c>
      <c r="K2224" s="357"/>
      <c r="L2224" s="357"/>
      <c r="M2224" s="357"/>
      <c r="N2224" s="357"/>
    </row>
    <row r="2225" spans="1:16" ht="24.95" customHeight="1" x14ac:dyDescent="0.2">
      <c r="A2225" s="420" t="s">
        <v>13</v>
      </c>
      <c r="B2225" s="485">
        <f>SUM(B2216:B2224)</f>
        <v>840</v>
      </c>
      <c r="C2225" s="485"/>
      <c r="D2225" s="484">
        <f>SUM(D2216:D2224)</f>
        <v>23870</v>
      </c>
      <c r="E2225" s="484"/>
      <c r="F2225" s="484">
        <f>SUM(F2216:F2224)</f>
        <v>3002</v>
      </c>
      <c r="G2225" s="484"/>
      <c r="H2225" s="484">
        <f>SUM(H2216:H2224)</f>
        <v>10431</v>
      </c>
      <c r="I2225" s="485"/>
      <c r="J2225" s="484">
        <f>SUM(J2216:J2224)</f>
        <v>38143</v>
      </c>
      <c r="K2225" s="357"/>
      <c r="L2225" s="357"/>
      <c r="M2225" s="357"/>
      <c r="N2225" s="357"/>
    </row>
    <row r="2226" spans="1:16" ht="24.95" customHeight="1" x14ac:dyDescent="0.2">
      <c r="A2226" s="357"/>
      <c r="B2226" s="357"/>
      <c r="C2226" s="357"/>
      <c r="D2226" s="357"/>
      <c r="E2226" s="357"/>
      <c r="F2226" s="357"/>
      <c r="G2226" s="357"/>
      <c r="H2226" s="357"/>
      <c r="I2226" s="357"/>
      <c r="J2226" s="357"/>
      <c r="K2226" s="357"/>
      <c r="L2226" s="357"/>
      <c r="M2226" s="357"/>
      <c r="N2226" s="357"/>
    </row>
    <row r="2227" spans="1:16" ht="24.95" customHeight="1" x14ac:dyDescent="0.2">
      <c r="A2227" s="357"/>
      <c r="B2227" s="357"/>
      <c r="C2227" s="357"/>
      <c r="D2227" s="357"/>
      <c r="E2227" s="357"/>
      <c r="F2227" s="357"/>
      <c r="G2227" s="357"/>
      <c r="H2227" s="357"/>
      <c r="I2227" s="357"/>
      <c r="J2227" s="357"/>
      <c r="K2227" s="357"/>
      <c r="L2227" s="357"/>
      <c r="M2227" s="357"/>
      <c r="N2227" s="357"/>
    </row>
    <row r="2228" spans="1:16" ht="24.95" customHeight="1" x14ac:dyDescent="0.2">
      <c r="A2228" s="357"/>
      <c r="B2228" s="357"/>
      <c r="C2228" s="357"/>
      <c r="D2228" s="357"/>
      <c r="E2228" s="357"/>
      <c r="F2228" s="357"/>
      <c r="G2228" s="357"/>
      <c r="H2228" s="357"/>
      <c r="I2228" s="357"/>
      <c r="J2228" s="357"/>
      <c r="K2228" s="357"/>
      <c r="L2228" s="357"/>
      <c r="M2228" s="357"/>
      <c r="N2228" s="357"/>
      <c r="P2228" s="358"/>
    </row>
    <row r="2229" spans="1:16" ht="24.95" customHeight="1" x14ac:dyDescent="0.2">
      <c r="A2229" s="357"/>
      <c r="B2229" s="357"/>
      <c r="C2229" s="357"/>
      <c r="D2229" s="357"/>
      <c r="E2229" s="357"/>
      <c r="F2229" s="357"/>
      <c r="G2229" s="357"/>
      <c r="H2229" s="357"/>
      <c r="I2229" s="357"/>
      <c r="J2229" s="357"/>
      <c r="K2229" s="357"/>
      <c r="L2229" s="357"/>
      <c r="M2229" s="357"/>
      <c r="N2229" s="357"/>
      <c r="P2229" s="358"/>
    </row>
    <row r="2230" spans="1:16" ht="24.95" customHeight="1" x14ac:dyDescent="0.2">
      <c r="A2230" s="357"/>
      <c r="B2230" s="357"/>
      <c r="C2230" s="357"/>
      <c r="D2230" s="357"/>
      <c r="E2230" s="357"/>
      <c r="F2230" s="357"/>
      <c r="G2230" s="357"/>
      <c r="H2230" s="357"/>
      <c r="I2230" s="357"/>
      <c r="J2230" s="357"/>
      <c r="K2230" s="357"/>
      <c r="L2230" s="357"/>
      <c r="M2230" s="357"/>
      <c r="N2230" s="357"/>
      <c r="P2230" s="358"/>
    </row>
    <row r="2231" spans="1:16" ht="24.95" customHeight="1" x14ac:dyDescent="0.2">
      <c r="A2231" s="357"/>
      <c r="B2231" s="357"/>
      <c r="C2231" s="357"/>
      <c r="D2231" s="357"/>
      <c r="E2231" s="357"/>
      <c r="F2231" s="357"/>
      <c r="G2231" s="357"/>
      <c r="H2231" s="357"/>
      <c r="I2231" s="357"/>
      <c r="J2231" s="357"/>
      <c r="K2231" s="357"/>
      <c r="L2231" s="357"/>
      <c r="M2231" s="357"/>
      <c r="N2231" s="357"/>
      <c r="P2231" s="358"/>
    </row>
    <row r="2232" spans="1:16" ht="24.95" customHeight="1" x14ac:dyDescent="0.2">
      <c r="A2232" s="357"/>
      <c r="B2232" s="357"/>
      <c r="C2232" s="357"/>
      <c r="D2232" s="357"/>
      <c r="E2232" s="357"/>
      <c r="F2232" s="357"/>
      <c r="G2232" s="357"/>
      <c r="H2232" s="357"/>
      <c r="I2232" s="357"/>
      <c r="J2232" s="357"/>
      <c r="K2232" s="357"/>
      <c r="L2232" s="357"/>
      <c r="M2232" s="357"/>
      <c r="N2232" s="357"/>
      <c r="P2232" s="358"/>
    </row>
    <row r="2233" spans="1:16" ht="24.95" customHeight="1" x14ac:dyDescent="0.2">
      <c r="A2233" s="357"/>
      <c r="B2233" s="357"/>
      <c r="C2233" s="357"/>
      <c r="D2233" s="357"/>
      <c r="E2233" s="357"/>
      <c r="F2233" s="357"/>
      <c r="G2233" s="357"/>
      <c r="H2233" s="357"/>
      <c r="I2233" s="357"/>
      <c r="J2233" s="357"/>
      <c r="K2233" s="357"/>
      <c r="L2233" s="357"/>
      <c r="M2233" s="357"/>
      <c r="N2233" s="357"/>
      <c r="P2233" s="358"/>
    </row>
    <row r="2234" spans="1:16" ht="24.95" customHeight="1" x14ac:dyDescent="0.2">
      <c r="A2234" s="357"/>
      <c r="B2234" s="357"/>
      <c r="C2234" s="357"/>
      <c r="D2234" s="357"/>
      <c r="E2234" s="357"/>
      <c r="F2234" s="357"/>
      <c r="G2234" s="357"/>
      <c r="H2234" s="357"/>
      <c r="I2234" s="357"/>
      <c r="J2234" s="357"/>
      <c r="K2234" s="357"/>
      <c r="L2234" s="357"/>
      <c r="M2234" s="357"/>
      <c r="N2234" s="357"/>
      <c r="P2234" s="358"/>
    </row>
    <row r="2235" spans="1:16" ht="24.95" customHeight="1" x14ac:dyDescent="0.2">
      <c r="A2235" s="357"/>
      <c r="B2235" s="357"/>
      <c r="C2235" s="357"/>
      <c r="D2235" s="357"/>
      <c r="E2235" s="357"/>
      <c r="F2235" s="357"/>
      <c r="G2235" s="357"/>
      <c r="H2235" s="357"/>
      <c r="I2235" s="357"/>
      <c r="J2235" s="357"/>
      <c r="K2235" s="357"/>
      <c r="L2235" s="357"/>
      <c r="M2235" s="357"/>
      <c r="N2235" s="357"/>
    </row>
    <row r="2236" spans="1:16" ht="24.95" customHeight="1" x14ac:dyDescent="0.2">
      <c r="A2236" s="357"/>
      <c r="B2236" s="357"/>
      <c r="C2236" s="357"/>
      <c r="D2236" s="357"/>
      <c r="E2236" s="357"/>
      <c r="F2236" s="357"/>
      <c r="G2236" s="357"/>
      <c r="H2236" s="357"/>
      <c r="I2236" s="357"/>
      <c r="J2236" s="357"/>
      <c r="K2236" s="357"/>
      <c r="L2236" s="357"/>
      <c r="M2236" s="357"/>
      <c r="N2236" s="357"/>
    </row>
    <row r="2237" spans="1:16" ht="24.95" customHeight="1" x14ac:dyDescent="0.2">
      <c r="A2237" s="357"/>
      <c r="B2237" s="357"/>
      <c r="C2237" s="357"/>
      <c r="D2237" s="357"/>
      <c r="E2237" s="357"/>
      <c r="F2237" s="357"/>
      <c r="G2237" s="357"/>
      <c r="H2237" s="357"/>
      <c r="I2237" s="357"/>
      <c r="J2237" s="357"/>
      <c r="K2237" s="357"/>
      <c r="L2237" s="357"/>
      <c r="M2237" s="357"/>
      <c r="N2237" s="357"/>
    </row>
    <row r="2238" spans="1:16" ht="24.95" customHeight="1" x14ac:dyDescent="0.2">
      <c r="A2238" s="357"/>
      <c r="B2238" s="357"/>
      <c r="C2238" s="357"/>
      <c r="D2238" s="357"/>
      <c r="E2238" s="357"/>
      <c r="F2238" s="357"/>
      <c r="G2238" s="357"/>
      <c r="H2238" s="357"/>
      <c r="I2238" s="357"/>
      <c r="J2238" s="357"/>
      <c r="K2238" s="357"/>
      <c r="L2238" s="357"/>
      <c r="M2238" s="357"/>
      <c r="N2238" s="357"/>
    </row>
    <row r="2239" spans="1:16" ht="24.95" customHeight="1" thickBot="1" x14ac:dyDescent="0.25">
      <c r="A2239" s="357"/>
      <c r="B2239" s="357"/>
      <c r="C2239" s="357"/>
      <c r="D2239" s="357"/>
      <c r="E2239" s="357"/>
      <c r="F2239" s="357"/>
      <c r="G2239" s="357"/>
      <c r="H2239" s="357"/>
      <c r="I2239" s="357"/>
      <c r="J2239" s="357"/>
      <c r="K2239" s="357"/>
      <c r="L2239" s="357"/>
      <c r="M2239" s="357"/>
      <c r="N2239" s="357"/>
    </row>
    <row r="2240" spans="1:16" ht="24.95" customHeight="1" x14ac:dyDescent="0.2">
      <c r="A2240" s="770" t="s">
        <v>111</v>
      </c>
      <c r="B2240" s="771"/>
      <c r="C2240" s="771"/>
      <c r="D2240" s="771"/>
      <c r="E2240" s="771"/>
      <c r="F2240" s="771"/>
      <c r="G2240" s="771"/>
      <c r="H2240" s="771"/>
      <c r="I2240" s="771"/>
      <c r="J2240" s="771"/>
      <c r="K2240" s="771"/>
      <c r="L2240" s="771"/>
      <c r="M2240" s="771"/>
      <c r="N2240" s="772"/>
    </row>
    <row r="2241" spans="1:14" ht="35.1" customHeight="1" x14ac:dyDescent="0.2">
      <c r="A2241" s="773" t="s">
        <v>112</v>
      </c>
      <c r="B2241" s="774"/>
      <c r="C2241" s="774"/>
      <c r="D2241" s="774"/>
      <c r="E2241" s="774"/>
      <c r="F2241" s="774"/>
      <c r="G2241" s="774"/>
      <c r="H2241" s="774"/>
      <c r="I2241" s="774"/>
      <c r="J2241" s="774"/>
      <c r="K2241" s="774"/>
      <c r="L2241" s="774"/>
      <c r="M2241" s="774"/>
      <c r="N2241" s="775"/>
    </row>
    <row r="2242" spans="1:14" ht="15" customHeight="1" x14ac:dyDescent="0.2">
      <c r="A2242" s="495"/>
      <c r="B2242" s="492"/>
      <c r="C2242" s="492"/>
      <c r="D2242" s="492"/>
      <c r="E2242" s="492"/>
      <c r="F2242" s="492"/>
      <c r="G2242" s="492"/>
      <c r="H2242" s="492"/>
      <c r="I2242" s="492"/>
      <c r="J2242" s="492"/>
      <c r="K2242" s="492"/>
      <c r="L2242" s="492"/>
      <c r="M2242" s="492"/>
      <c r="N2242" s="496"/>
    </row>
    <row r="2243" spans="1:14" ht="35.1" customHeight="1" x14ac:dyDescent="0.2">
      <c r="A2243" s="733" t="s">
        <v>521</v>
      </c>
      <c r="B2243" s="734"/>
      <c r="C2243" s="734"/>
      <c r="D2243" s="734"/>
      <c r="E2243" s="734"/>
      <c r="F2243" s="734"/>
      <c r="G2243" s="734"/>
      <c r="H2243" s="734"/>
      <c r="I2243" s="734"/>
      <c r="J2243" s="734"/>
      <c r="K2243" s="734"/>
      <c r="L2243" s="734"/>
      <c r="M2243" s="734"/>
      <c r="N2243" s="735"/>
    </row>
    <row r="2244" spans="1:14" ht="15" customHeight="1" x14ac:dyDescent="0.2">
      <c r="A2244" s="497"/>
      <c r="B2244" s="493"/>
      <c r="C2244" s="493"/>
      <c r="D2244" s="493"/>
      <c r="E2244" s="493"/>
      <c r="F2244" s="493"/>
      <c r="G2244" s="493"/>
      <c r="H2244" s="493"/>
      <c r="I2244" s="493"/>
      <c r="J2244" s="493"/>
      <c r="K2244" s="493"/>
      <c r="L2244" s="493"/>
      <c r="M2244" s="493"/>
      <c r="N2244" s="498"/>
    </row>
    <row r="2245" spans="1:14" ht="33" customHeight="1" x14ac:dyDescent="0.2">
      <c r="A2245" s="733" t="s">
        <v>522</v>
      </c>
      <c r="B2245" s="734"/>
      <c r="C2245" s="734"/>
      <c r="D2245" s="734"/>
      <c r="E2245" s="734"/>
      <c r="F2245" s="734"/>
      <c r="G2245" s="734"/>
      <c r="H2245" s="734"/>
      <c r="I2245" s="734"/>
      <c r="J2245" s="734"/>
      <c r="K2245" s="734"/>
      <c r="L2245" s="734"/>
      <c r="M2245" s="734"/>
      <c r="N2245" s="735"/>
    </row>
    <row r="2246" spans="1:14" ht="15" customHeight="1" x14ac:dyDescent="0.2">
      <c r="A2246" s="497"/>
      <c r="B2246" s="493"/>
      <c r="C2246" s="493"/>
      <c r="D2246" s="493"/>
      <c r="E2246" s="493"/>
      <c r="F2246" s="493"/>
      <c r="G2246" s="493"/>
      <c r="H2246" s="493"/>
      <c r="I2246" s="493"/>
      <c r="J2246" s="493"/>
      <c r="K2246" s="493"/>
      <c r="L2246" s="493"/>
      <c r="M2246" s="493"/>
      <c r="N2246" s="498"/>
    </row>
    <row r="2247" spans="1:14" ht="35.1" customHeight="1" x14ac:dyDescent="0.2">
      <c r="A2247" s="773" t="s">
        <v>523</v>
      </c>
      <c r="B2247" s="777"/>
      <c r="C2247" s="777"/>
      <c r="D2247" s="777"/>
      <c r="E2247" s="777"/>
      <c r="F2247" s="777"/>
      <c r="G2247" s="777"/>
      <c r="H2247" s="777"/>
      <c r="I2247" s="777"/>
      <c r="J2247" s="777"/>
      <c r="K2247" s="777"/>
      <c r="L2247" s="777"/>
      <c r="M2247" s="777"/>
      <c r="N2247" s="778"/>
    </row>
    <row r="2248" spans="1:14" ht="15" customHeight="1" x14ac:dyDescent="0.2">
      <c r="A2248" s="499"/>
      <c r="B2248" s="494"/>
      <c r="C2248" s="494"/>
      <c r="D2248" s="494"/>
      <c r="E2248" s="494"/>
      <c r="F2248" s="494"/>
      <c r="G2248" s="494"/>
      <c r="H2248" s="494"/>
      <c r="I2248" s="494"/>
      <c r="J2248" s="494"/>
      <c r="K2248" s="494"/>
      <c r="L2248" s="494"/>
      <c r="M2248" s="494"/>
      <c r="N2248" s="500"/>
    </row>
    <row r="2249" spans="1:14" ht="35.1" customHeight="1" thickBot="1" x14ac:dyDescent="0.25">
      <c r="A2249" s="779" t="s">
        <v>120</v>
      </c>
      <c r="B2249" s="780"/>
      <c r="C2249" s="780"/>
      <c r="D2249" s="780"/>
      <c r="E2249" s="780"/>
      <c r="F2249" s="780"/>
      <c r="G2249" s="780"/>
      <c r="H2249" s="780"/>
      <c r="I2249" s="780"/>
      <c r="J2249" s="780"/>
      <c r="K2249" s="780"/>
      <c r="L2249" s="780"/>
      <c r="M2249" s="780"/>
      <c r="N2249" s="781"/>
    </row>
    <row r="2250" spans="1:14" ht="24.95" customHeight="1" x14ac:dyDescent="0.2">
      <c r="A2250" s="363"/>
      <c r="B2250" s="363"/>
      <c r="C2250" s="363"/>
      <c r="D2250" s="363"/>
      <c r="E2250" s="363"/>
      <c r="F2250" s="363"/>
      <c r="G2250" s="363"/>
      <c r="H2250" s="363"/>
      <c r="I2250" s="363"/>
      <c r="J2250" s="363"/>
      <c r="K2250" s="363"/>
      <c r="L2250" s="363"/>
      <c r="M2250" s="363"/>
      <c r="N2250" s="363"/>
    </row>
    <row r="2251" spans="1:14" ht="24.95" customHeight="1" x14ac:dyDescent="0.2">
      <c r="A2251" s="363"/>
      <c r="B2251" s="363"/>
      <c r="C2251" s="363"/>
      <c r="D2251" s="363"/>
      <c r="E2251" s="363"/>
      <c r="F2251" s="363"/>
      <c r="G2251" s="363"/>
      <c r="H2251" s="363"/>
      <c r="I2251" s="363"/>
      <c r="J2251" s="363"/>
      <c r="K2251" s="363"/>
      <c r="L2251" s="363"/>
      <c r="M2251" s="363"/>
      <c r="N2251" s="363"/>
    </row>
    <row r="2252" spans="1:14" ht="24.95" customHeight="1" x14ac:dyDescent="0.2">
      <c r="A2252" s="363"/>
      <c r="B2252" s="363"/>
      <c r="C2252" s="363"/>
      <c r="D2252" s="363"/>
      <c r="E2252" s="363"/>
      <c r="F2252" s="363"/>
      <c r="G2252" s="363"/>
      <c r="H2252" s="363"/>
      <c r="I2252" s="363"/>
      <c r="J2252" s="363"/>
      <c r="K2252" s="363"/>
      <c r="L2252" s="363"/>
      <c r="M2252" s="363"/>
      <c r="N2252" s="363"/>
    </row>
    <row r="2253" spans="1:14" ht="24.95" customHeight="1" x14ac:dyDescent="0.2">
      <c r="A2253" s="363"/>
      <c r="B2253" s="363"/>
      <c r="C2253" s="363"/>
      <c r="D2253" s="363"/>
      <c r="E2253" s="363"/>
      <c r="F2253" s="363"/>
      <c r="G2253" s="363"/>
      <c r="H2253" s="363"/>
      <c r="I2253" s="363"/>
      <c r="J2253" s="363"/>
      <c r="K2253" s="363"/>
      <c r="L2253" s="363"/>
      <c r="M2253" s="363"/>
      <c r="N2253" s="363"/>
    </row>
    <row r="2254" spans="1:14" ht="24.95" customHeight="1" x14ac:dyDescent="0.2">
      <c r="A2254" s="363"/>
      <c r="B2254" s="363"/>
      <c r="C2254" s="363"/>
      <c r="D2254" s="363"/>
      <c r="E2254" s="363"/>
      <c r="F2254" s="363"/>
      <c r="G2254" s="363"/>
      <c r="H2254" s="363"/>
      <c r="I2254" s="363"/>
      <c r="J2254" s="363"/>
      <c r="K2254" s="363"/>
      <c r="L2254" s="363"/>
      <c r="M2254" s="363"/>
      <c r="N2254" s="363"/>
    </row>
    <row r="2255" spans="1:14" ht="24.95" customHeight="1" x14ac:dyDescent="0.2">
      <c r="A2255" s="363"/>
      <c r="B2255" s="363"/>
      <c r="C2255" s="363"/>
      <c r="D2255" s="363"/>
      <c r="E2255" s="363"/>
      <c r="F2255" s="363"/>
      <c r="G2255" s="363"/>
      <c r="H2255" s="363"/>
      <c r="I2255" s="363"/>
      <c r="J2255" s="363"/>
      <c r="K2255" s="363"/>
      <c r="L2255" s="363"/>
      <c r="M2255" s="363"/>
      <c r="N2255" s="363"/>
    </row>
    <row r="2256" spans="1:14" ht="24.95" customHeight="1" x14ac:dyDescent="0.2">
      <c r="A2256" s="363"/>
      <c r="B2256" s="363"/>
      <c r="C2256" s="363"/>
      <c r="D2256" s="363"/>
      <c r="E2256" s="363"/>
      <c r="F2256" s="363"/>
      <c r="G2256" s="363"/>
      <c r="H2256" s="363"/>
      <c r="I2256" s="363"/>
      <c r="J2256" s="363"/>
      <c r="K2256" s="363"/>
      <c r="L2256" s="363"/>
      <c r="M2256" s="363"/>
      <c r="N2256" s="4"/>
    </row>
    <row r="2257" spans="1:14" ht="24.95" customHeight="1" x14ac:dyDescent="0.2">
      <c r="A2257" s="755" t="s">
        <v>463</v>
      </c>
      <c r="B2257" s="755"/>
      <c r="C2257" s="755"/>
      <c r="D2257" s="755"/>
      <c r="E2257" s="755"/>
      <c r="F2257" s="755"/>
      <c r="G2257" s="755"/>
      <c r="H2257" s="755"/>
      <c r="I2257" s="755"/>
      <c r="J2257" s="755"/>
      <c r="K2257" s="755"/>
      <c r="L2257" s="755"/>
      <c r="M2257" s="755"/>
      <c r="N2257" s="755"/>
    </row>
    <row r="2258" spans="1:14" ht="24.95" customHeight="1" x14ac:dyDescent="0.2">
      <c r="A2258" s="315"/>
      <c r="B2258" s="356"/>
      <c r="C2258" s="356"/>
      <c r="D2258" s="356"/>
      <c r="E2258" s="356"/>
      <c r="F2258" s="356"/>
      <c r="G2258" s="356"/>
      <c r="H2258" s="356"/>
      <c r="I2258" s="356"/>
      <c r="J2258" s="356"/>
      <c r="K2258" s="356"/>
      <c r="L2258" s="356"/>
      <c r="M2258" s="356"/>
      <c r="N2258" s="356"/>
    </row>
    <row r="2259" spans="1:14" ht="24.95" customHeight="1" x14ac:dyDescent="0.2">
      <c r="A2259" s="732" t="s">
        <v>108</v>
      </c>
      <c r="B2259" s="732"/>
      <c r="C2259" s="732"/>
      <c r="D2259" s="732"/>
      <c r="E2259" s="732"/>
      <c r="F2259" s="732"/>
      <c r="G2259" s="732"/>
      <c r="H2259" s="732"/>
      <c r="I2259" s="732"/>
      <c r="J2259" s="732"/>
      <c r="K2259" s="732"/>
      <c r="L2259" s="732"/>
      <c r="M2259" s="732"/>
      <c r="N2259" s="732"/>
    </row>
    <row r="2260" spans="1:14" ht="24.95" customHeight="1" x14ac:dyDescent="0.2">
      <c r="A2260" s="356"/>
      <c r="B2260" s="356"/>
      <c r="C2260" s="356"/>
      <c r="D2260" s="356"/>
      <c r="E2260" s="356"/>
      <c r="F2260" s="356"/>
      <c r="G2260" s="356"/>
      <c r="H2260" s="356"/>
      <c r="I2260" s="356"/>
      <c r="J2260" s="356"/>
      <c r="K2260" s="356"/>
      <c r="L2260" s="356"/>
      <c r="M2260" s="356"/>
      <c r="N2260" s="356"/>
    </row>
    <row r="2261" spans="1:14" ht="24.95" customHeight="1" x14ac:dyDescent="0.2">
      <c r="A2261" s="730" t="s">
        <v>91</v>
      </c>
      <c r="B2261" s="730"/>
      <c r="C2261" s="730"/>
      <c r="D2261" s="730"/>
      <c r="E2261" s="730"/>
      <c r="F2261" s="730"/>
      <c r="G2261" s="730"/>
      <c r="H2261" s="359"/>
      <c r="I2261" s="359"/>
      <c r="J2261" s="359"/>
      <c r="K2261" s="359"/>
      <c r="L2261" s="359"/>
      <c r="M2261" s="359"/>
      <c r="N2261" s="359"/>
    </row>
    <row r="2262" spans="1:14" ht="24.95" customHeight="1" x14ac:dyDescent="0.25">
      <c r="A2262" s="475" t="s">
        <v>92</v>
      </c>
      <c r="B2262" s="476"/>
      <c r="C2262" s="476" t="s">
        <v>595</v>
      </c>
      <c r="D2262" s="476"/>
      <c r="E2262" s="476" t="s">
        <v>612</v>
      </c>
      <c r="F2262" s="476"/>
      <c r="G2262" s="476" t="s">
        <v>31</v>
      </c>
      <c r="H2262" s="357"/>
      <c r="J2262" s="783"/>
      <c r="K2262" s="783"/>
      <c r="L2262" s="783"/>
      <c r="M2262" s="783"/>
      <c r="N2262" s="294"/>
    </row>
    <row r="2263" spans="1:14" ht="24.95" customHeight="1" x14ac:dyDescent="0.2">
      <c r="A2263" s="477" t="s">
        <v>5</v>
      </c>
      <c r="B2263" s="478"/>
      <c r="C2263" s="478">
        <f>'EV. ESTABL. Y PZAS. X T.A.'!B352</f>
        <v>18</v>
      </c>
      <c r="D2263" s="478"/>
      <c r="E2263" s="478">
        <f>'EV. ESTABL. Y PZAS. X T.A.'!C352</f>
        <v>20</v>
      </c>
      <c r="F2263" s="478"/>
      <c r="G2263" s="479">
        <f>(E2263-C2263)/C2263</f>
        <v>0.1111111111111111</v>
      </c>
      <c r="H2263" s="357"/>
      <c r="I2263" s="357"/>
      <c r="J2263" s="357"/>
      <c r="K2263" s="357"/>
      <c r="L2263" s="357"/>
      <c r="M2263" s="357"/>
      <c r="N2263" s="357"/>
    </row>
    <row r="2264" spans="1:14" ht="24.95" customHeight="1" x14ac:dyDescent="0.2">
      <c r="A2264" s="477" t="s">
        <v>6</v>
      </c>
      <c r="B2264" s="478"/>
      <c r="C2264" s="478">
        <f>'EV. ESTABL. Y PZAS. X T.A.'!B353</f>
        <v>80</v>
      </c>
      <c r="D2264" s="478"/>
      <c r="E2264" s="478">
        <f>'EV. ESTABL. Y PZAS. X T.A.'!C353</f>
        <v>82</v>
      </c>
      <c r="F2264" s="478"/>
      <c r="G2264" s="479">
        <f t="shared" ref="G2264:G2272" si="103">(E2264-C2264)/C2264</f>
        <v>2.5000000000000001E-2</v>
      </c>
      <c r="H2264" s="357"/>
      <c r="I2264" s="357"/>
      <c r="J2264" s="357"/>
      <c r="K2264" s="357"/>
      <c r="L2264" s="357"/>
      <c r="M2264" s="357"/>
      <c r="N2264" s="357"/>
    </row>
    <row r="2265" spans="1:14" ht="24.95" customHeight="1" x14ac:dyDescent="0.2">
      <c r="A2265" s="477" t="s">
        <v>18</v>
      </c>
      <c r="B2265" s="478"/>
      <c r="C2265" s="478">
        <f>'EV. ESTABL. Y PZAS. X T.A.'!B354</f>
        <v>131</v>
      </c>
      <c r="D2265" s="478"/>
      <c r="E2265" s="478">
        <f>'EV. ESTABL. Y PZAS. X T.A.'!C354</f>
        <v>133</v>
      </c>
      <c r="F2265" s="478"/>
      <c r="G2265" s="479">
        <f t="shared" si="103"/>
        <v>1.5267175572519083E-2</v>
      </c>
      <c r="H2265" s="357"/>
      <c r="I2265" s="357"/>
      <c r="J2265" s="357"/>
      <c r="K2265" s="357"/>
      <c r="L2265" s="357"/>
      <c r="M2265" s="357"/>
      <c r="N2265" s="357"/>
    </row>
    <row r="2266" spans="1:14" ht="24.95" customHeight="1" x14ac:dyDescent="0.2">
      <c r="A2266" s="477" t="s">
        <v>7</v>
      </c>
      <c r="B2266" s="478"/>
      <c r="C2266" s="478">
        <f>'EV. ESTABL. Y PZAS. X T.A.'!B355</f>
        <v>38</v>
      </c>
      <c r="D2266" s="478"/>
      <c r="E2266" s="478">
        <f>'EV. ESTABL. Y PZAS. X T.A.'!C355</f>
        <v>40</v>
      </c>
      <c r="F2266" s="478"/>
      <c r="G2266" s="479">
        <f t="shared" si="103"/>
        <v>5.2631578947368418E-2</v>
      </c>
      <c r="H2266" s="357"/>
      <c r="I2266" s="357"/>
      <c r="J2266" s="357"/>
      <c r="K2266" s="357"/>
      <c r="L2266" s="357"/>
      <c r="M2266" s="357"/>
      <c r="N2266" s="357"/>
    </row>
    <row r="2267" spans="1:14" ht="24.95" customHeight="1" x14ac:dyDescent="0.2">
      <c r="A2267" s="477" t="s">
        <v>8</v>
      </c>
      <c r="B2267" s="478"/>
      <c r="C2267" s="478">
        <f>'EV. ESTABL. Y PZAS. X T.A.'!B356</f>
        <v>21</v>
      </c>
      <c r="D2267" s="478"/>
      <c r="E2267" s="478">
        <f>'EV. ESTABL. Y PZAS. X T.A.'!C356</f>
        <v>22</v>
      </c>
      <c r="F2267" s="478"/>
      <c r="G2267" s="479">
        <f t="shared" si="103"/>
        <v>4.7619047619047616E-2</v>
      </c>
      <c r="H2267" s="357"/>
      <c r="I2267" s="357"/>
      <c r="J2267" s="357"/>
      <c r="K2267" s="357"/>
      <c r="L2267" s="357"/>
      <c r="M2267" s="357"/>
      <c r="N2267" s="357"/>
    </row>
    <row r="2268" spans="1:14" ht="24.95" customHeight="1" x14ac:dyDescent="0.2">
      <c r="A2268" s="477" t="s">
        <v>9</v>
      </c>
      <c r="B2268" s="478"/>
      <c r="C2268" s="478">
        <f>'EV. ESTABL. Y PZAS. X T.A.'!B357</f>
        <v>23</v>
      </c>
      <c r="D2268" s="478"/>
      <c r="E2268" s="478">
        <f>'EV. ESTABL. Y PZAS. X T.A.'!C357</f>
        <v>22</v>
      </c>
      <c r="F2268" s="478"/>
      <c r="G2268" s="479">
        <f t="shared" si="103"/>
        <v>-4.3478260869565216E-2</v>
      </c>
      <c r="H2268" s="357"/>
      <c r="I2268" s="357"/>
      <c r="J2268" s="357"/>
      <c r="K2268" s="357"/>
      <c r="L2268" s="357"/>
      <c r="M2268" s="357"/>
      <c r="N2268" s="357"/>
    </row>
    <row r="2269" spans="1:14" ht="24.95" customHeight="1" x14ac:dyDescent="0.2">
      <c r="A2269" s="477" t="s">
        <v>10</v>
      </c>
      <c r="B2269" s="478"/>
      <c r="C2269" s="478">
        <f>'EV. ESTABL. Y PZAS. X T.A.'!B358</f>
        <v>17</v>
      </c>
      <c r="D2269" s="478"/>
      <c r="E2269" s="478">
        <f>'EV. ESTABL. Y PZAS. X T.A.'!C358</f>
        <v>17</v>
      </c>
      <c r="F2269" s="478"/>
      <c r="G2269" s="479">
        <f t="shared" si="103"/>
        <v>0</v>
      </c>
      <c r="H2269" s="357"/>
      <c r="I2269" s="357"/>
      <c r="J2269" s="357"/>
      <c r="K2269" s="357"/>
      <c r="L2269" s="357"/>
      <c r="M2269" s="357"/>
      <c r="N2269" s="357"/>
    </row>
    <row r="2270" spans="1:14" ht="24.95" customHeight="1" x14ac:dyDescent="0.2">
      <c r="A2270" s="477" t="s">
        <v>11</v>
      </c>
      <c r="B2270" s="478"/>
      <c r="C2270" s="478">
        <f>'EV. ESTABL. Y PZAS. X T.A.'!B359</f>
        <v>21</v>
      </c>
      <c r="D2270" s="478"/>
      <c r="E2270" s="478">
        <f>'EV. ESTABL. Y PZAS. X T.A.'!C359</f>
        <v>23</v>
      </c>
      <c r="F2270" s="478"/>
      <c r="G2270" s="479">
        <f t="shared" si="103"/>
        <v>9.5238095238095233E-2</v>
      </c>
      <c r="H2270" s="357"/>
      <c r="I2270" s="357"/>
      <c r="J2270" s="357"/>
      <c r="K2270" s="357"/>
      <c r="L2270" s="357"/>
      <c r="M2270" s="357"/>
      <c r="N2270" s="357"/>
    </row>
    <row r="2271" spans="1:14" ht="24.95" customHeight="1" x14ac:dyDescent="0.2">
      <c r="A2271" s="477" t="s">
        <v>12</v>
      </c>
      <c r="B2271" s="478"/>
      <c r="C2271" s="478">
        <f>'EV. ESTABL. Y PZAS. X T.A.'!B360</f>
        <v>11</v>
      </c>
      <c r="D2271" s="478"/>
      <c r="E2271" s="478">
        <f>'EV. ESTABL. Y PZAS. X T.A.'!C360</f>
        <v>10</v>
      </c>
      <c r="F2271" s="478"/>
      <c r="G2271" s="479">
        <f t="shared" si="103"/>
        <v>-9.0909090909090912E-2</v>
      </c>
      <c r="H2271" s="357"/>
      <c r="I2271" s="357"/>
      <c r="J2271" s="357"/>
      <c r="K2271" s="357"/>
      <c r="L2271" s="357"/>
      <c r="M2271" s="357"/>
      <c r="N2271" s="357"/>
    </row>
    <row r="2272" spans="1:14" ht="24.95" customHeight="1" x14ac:dyDescent="0.2">
      <c r="A2272" s="420" t="s">
        <v>13</v>
      </c>
      <c r="B2272" s="484"/>
      <c r="C2272" s="484">
        <f>SUM(C2263:C2271)</f>
        <v>360</v>
      </c>
      <c r="D2272" s="484"/>
      <c r="E2272" s="484">
        <f>SUM(E2263:E2271)</f>
        <v>369</v>
      </c>
      <c r="F2272" s="484"/>
      <c r="G2272" s="486">
        <f t="shared" si="103"/>
        <v>2.5000000000000001E-2</v>
      </c>
      <c r="H2272" s="357"/>
      <c r="I2272" s="357"/>
      <c r="J2272" s="357"/>
      <c r="K2272" s="357"/>
      <c r="L2272" s="357"/>
      <c r="M2272" s="357"/>
      <c r="N2272" s="357"/>
    </row>
    <row r="2273" spans="1:14" ht="24.95" customHeight="1" x14ac:dyDescent="0.25">
      <c r="A2273" s="294"/>
      <c r="B2273" s="354"/>
      <c r="C2273" s="354"/>
      <c r="D2273" s="354"/>
      <c r="E2273" s="354"/>
      <c r="F2273" s="355"/>
      <c r="G2273" s="355"/>
      <c r="H2273" s="357"/>
      <c r="I2273" s="357"/>
      <c r="J2273" s="357"/>
      <c r="K2273" s="357"/>
      <c r="L2273" s="357"/>
      <c r="M2273" s="357"/>
      <c r="N2273" s="357"/>
    </row>
    <row r="2274" spans="1:14" ht="24.95" customHeight="1" x14ac:dyDescent="0.25">
      <c r="A2274" s="294"/>
      <c r="B2274" s="354"/>
      <c r="C2274" s="354"/>
      <c r="D2274" s="354"/>
      <c r="E2274" s="354"/>
      <c r="F2274" s="355"/>
      <c r="G2274" s="355"/>
      <c r="H2274" s="357"/>
      <c r="I2274" s="357"/>
      <c r="J2274" s="357"/>
      <c r="K2274" s="357"/>
      <c r="L2274" s="357"/>
      <c r="M2274" s="357"/>
      <c r="N2274" s="357"/>
    </row>
    <row r="2275" spans="1:14" s="282" customFormat="1" ht="24.95" customHeight="1" x14ac:dyDescent="0.25">
      <c r="A2275" s="736"/>
      <c r="B2275" s="736"/>
      <c r="C2275" s="736"/>
      <c r="D2275" s="736"/>
      <c r="E2275" s="360"/>
      <c r="F2275" s="737"/>
      <c r="G2275" s="737"/>
      <c r="H2275" s="737"/>
      <c r="I2275" s="361"/>
      <c r="J2275" s="349"/>
      <c r="K2275" s="349"/>
      <c r="M2275" s="362"/>
      <c r="N2275" s="362"/>
    </row>
    <row r="2276" spans="1:14" ht="24.95" customHeight="1" x14ac:dyDescent="0.2">
      <c r="A2276" s="357"/>
      <c r="B2276" s="357"/>
      <c r="C2276" s="357"/>
      <c r="D2276" s="357"/>
      <c r="E2276" s="357"/>
      <c r="F2276" s="357"/>
      <c r="G2276" s="357"/>
      <c r="H2276" s="357"/>
      <c r="I2276" s="357"/>
      <c r="J2276" s="357"/>
      <c r="K2276" s="357"/>
      <c r="L2276" s="357"/>
      <c r="M2276" s="357"/>
      <c r="N2276" s="357"/>
    </row>
    <row r="2277" spans="1:14" ht="24.95" customHeight="1" x14ac:dyDescent="0.25">
      <c r="A2277" s="294"/>
      <c r="B2277" s="354"/>
      <c r="C2277" s="354"/>
      <c r="D2277" s="354"/>
      <c r="E2277" s="354"/>
      <c r="F2277" s="355"/>
      <c r="G2277" s="355"/>
      <c r="H2277" s="357"/>
      <c r="I2277" s="357"/>
      <c r="J2277" s="357"/>
      <c r="K2277" s="357"/>
      <c r="L2277" s="357"/>
      <c r="M2277" s="357"/>
      <c r="N2277" s="357"/>
    </row>
    <row r="2278" spans="1:14" ht="24.95" customHeight="1" x14ac:dyDescent="0.25">
      <c r="A2278" s="294"/>
      <c r="B2278" s="354"/>
      <c r="C2278" s="354"/>
      <c r="D2278" s="354"/>
      <c r="E2278" s="354"/>
      <c r="F2278" s="355"/>
      <c r="G2278" s="355"/>
      <c r="H2278" s="357"/>
      <c r="I2278" s="357"/>
      <c r="J2278" s="357"/>
      <c r="K2278" s="357"/>
      <c r="L2278" s="357"/>
      <c r="M2278" s="357"/>
      <c r="N2278" s="357"/>
    </row>
    <row r="2279" spans="1:14" ht="24.95" customHeight="1" x14ac:dyDescent="0.25">
      <c r="A2279" s="294"/>
      <c r="B2279" s="354"/>
      <c r="C2279" s="354"/>
      <c r="D2279" s="354"/>
      <c r="E2279" s="354"/>
      <c r="F2279" s="355"/>
      <c r="G2279" s="355"/>
      <c r="H2279" s="357"/>
      <c r="I2279" s="357"/>
      <c r="J2279" s="357"/>
      <c r="K2279" s="357"/>
      <c r="L2279" s="357"/>
      <c r="M2279" s="357"/>
      <c r="N2279" s="357"/>
    </row>
    <row r="2280" spans="1:14" ht="24.95" customHeight="1" x14ac:dyDescent="0.25">
      <c r="A2280" s="294"/>
      <c r="B2280" s="354"/>
      <c r="C2280" s="354"/>
      <c r="D2280" s="354"/>
      <c r="E2280" s="354"/>
      <c r="F2280" s="355"/>
      <c r="G2280" s="355"/>
      <c r="H2280" s="357"/>
      <c r="I2280" s="357"/>
      <c r="J2280" s="357"/>
      <c r="K2280" s="357"/>
      <c r="L2280" s="357"/>
      <c r="M2280" s="357"/>
      <c r="N2280" s="357"/>
    </row>
    <row r="2281" spans="1:14" ht="24.95" customHeight="1" x14ac:dyDescent="0.25">
      <c r="A2281" s="294"/>
      <c r="B2281" s="354"/>
      <c r="C2281" s="354"/>
      <c r="D2281" s="354"/>
      <c r="E2281" s="354"/>
      <c r="F2281" s="355"/>
      <c r="G2281" s="355"/>
      <c r="H2281" s="357"/>
      <c r="I2281" s="357"/>
      <c r="J2281" s="357"/>
      <c r="K2281" s="357"/>
      <c r="L2281" s="357"/>
      <c r="M2281" s="357"/>
      <c r="N2281" s="357"/>
    </row>
    <row r="2282" spans="1:14" ht="24.95" customHeight="1" x14ac:dyDescent="0.25">
      <c r="A2282" s="294"/>
      <c r="B2282" s="354"/>
      <c r="C2282" s="354"/>
      <c r="D2282" s="354"/>
      <c r="E2282" s="354"/>
      <c r="F2282" s="355"/>
      <c r="G2282" s="355"/>
      <c r="H2282" s="357"/>
      <c r="I2282" s="357"/>
      <c r="J2282" s="357"/>
      <c r="K2282" s="357"/>
      <c r="L2282" s="357"/>
      <c r="M2282" s="357"/>
      <c r="N2282" s="357"/>
    </row>
    <row r="2283" spans="1:14" ht="24.95" customHeight="1" x14ac:dyDescent="0.25">
      <c r="A2283" s="294"/>
      <c r="B2283" s="354"/>
      <c r="C2283" s="354"/>
      <c r="D2283" s="354"/>
      <c r="E2283" s="354"/>
      <c r="F2283" s="355"/>
      <c r="G2283" s="355"/>
      <c r="H2283" s="357"/>
      <c r="I2283" s="357"/>
      <c r="J2283" s="357"/>
      <c r="K2283" s="357"/>
      <c r="L2283" s="357"/>
      <c r="M2283" s="357"/>
      <c r="N2283" s="357"/>
    </row>
    <row r="2284" spans="1:14" ht="24.95" customHeight="1" x14ac:dyDescent="0.25">
      <c r="A2284" s="294"/>
      <c r="B2284" s="354"/>
      <c r="C2284" s="354"/>
      <c r="D2284" s="354"/>
      <c r="E2284" s="354"/>
      <c r="F2284" s="355"/>
      <c r="G2284" s="355"/>
      <c r="H2284" s="357"/>
      <c r="I2284" s="357"/>
      <c r="J2284" s="357"/>
      <c r="K2284" s="357"/>
      <c r="L2284" s="357"/>
      <c r="M2284" s="357"/>
      <c r="N2284" s="357"/>
    </row>
    <row r="2285" spans="1:14" ht="24.95" customHeight="1" x14ac:dyDescent="0.25">
      <c r="A2285" s="294"/>
      <c r="B2285" s="354"/>
      <c r="C2285" s="354"/>
      <c r="D2285" s="354"/>
      <c r="E2285" s="354"/>
      <c r="F2285" s="355"/>
      <c r="G2285" s="355"/>
      <c r="H2285" s="357"/>
      <c r="I2285" s="357"/>
      <c r="J2285" s="357"/>
      <c r="K2285" s="357"/>
      <c r="L2285" s="357"/>
      <c r="M2285" s="357"/>
      <c r="N2285" s="357"/>
    </row>
    <row r="2286" spans="1:14" ht="24.95" customHeight="1" x14ac:dyDescent="0.25">
      <c r="A2286" s="313"/>
      <c r="B2286" s="354"/>
      <c r="C2286" s="354"/>
      <c r="D2286" s="354"/>
      <c r="E2286" s="354"/>
      <c r="F2286" s="355"/>
      <c r="G2286" s="355"/>
      <c r="H2286" s="357"/>
      <c r="I2286" s="357"/>
      <c r="J2286" s="357"/>
      <c r="K2286" s="357"/>
      <c r="L2286" s="357"/>
      <c r="M2286" s="357"/>
      <c r="N2286" s="357"/>
    </row>
    <row r="2287" spans="1:14" ht="24.95" customHeight="1" x14ac:dyDescent="0.2">
      <c r="A2287" s="730" t="s">
        <v>93</v>
      </c>
      <c r="B2287" s="730"/>
      <c r="C2287" s="730"/>
      <c r="D2287" s="730"/>
      <c r="E2287" s="730"/>
      <c r="F2287" s="730"/>
      <c r="G2287" s="730"/>
      <c r="H2287" s="359"/>
      <c r="I2287" s="359"/>
      <c r="J2287" s="359"/>
      <c r="K2287" s="359"/>
      <c r="L2287" s="359"/>
      <c r="M2287" s="359"/>
      <c r="N2287" s="359"/>
    </row>
    <row r="2288" spans="1:14" ht="24.95" customHeight="1" x14ac:dyDescent="0.2">
      <c r="A2288" s="475" t="s">
        <v>92</v>
      </c>
      <c r="B2288" s="476"/>
      <c r="C2288" s="476" t="s">
        <v>595</v>
      </c>
      <c r="D2288" s="476"/>
      <c r="E2288" s="476" t="s">
        <v>612</v>
      </c>
      <c r="F2288" s="476"/>
      <c r="G2288" s="476" t="s">
        <v>31</v>
      </c>
      <c r="H2288" s="357"/>
      <c r="I2288" s="357"/>
      <c r="J2288" s="357"/>
      <c r="K2288" s="357"/>
      <c r="L2288" s="357"/>
      <c r="M2288" s="357"/>
      <c r="N2288" s="357"/>
    </row>
    <row r="2289" spans="1:14" ht="24.95" customHeight="1" x14ac:dyDescent="0.2">
      <c r="A2289" s="477" t="s">
        <v>5</v>
      </c>
      <c r="B2289" s="478"/>
      <c r="C2289" s="478">
        <f>'EV. ESTABL. Y PZAS. X T.A.'!B387</f>
        <v>915</v>
      </c>
      <c r="D2289" s="478"/>
      <c r="E2289" s="478">
        <f>'EV. ESTABL. Y PZAS. X T.A.'!C387</f>
        <v>1090</v>
      </c>
      <c r="F2289" s="478"/>
      <c r="G2289" s="479">
        <f>(E2289-C2289)/C2289</f>
        <v>0.19125683060109289</v>
      </c>
      <c r="H2289" s="357"/>
      <c r="I2289" s="357"/>
      <c r="J2289" s="357"/>
      <c r="K2289" s="357"/>
      <c r="L2289" s="357"/>
      <c r="M2289" s="357"/>
      <c r="N2289" s="357"/>
    </row>
    <row r="2290" spans="1:14" ht="24.95" customHeight="1" x14ac:dyDescent="0.2">
      <c r="A2290" s="477" t="s">
        <v>6</v>
      </c>
      <c r="B2290" s="478"/>
      <c r="C2290" s="478">
        <f>'EV. ESTABL. Y PZAS. X T.A.'!B388</f>
        <v>3205</v>
      </c>
      <c r="D2290" s="478"/>
      <c r="E2290" s="478">
        <f>'EV. ESTABL. Y PZAS. X T.A.'!C388</f>
        <v>3317</v>
      </c>
      <c r="F2290" s="478"/>
      <c r="G2290" s="479">
        <f t="shared" ref="G2290:G2298" si="104">(E2290-C2290)/C2290</f>
        <v>3.4945397815912639E-2</v>
      </c>
      <c r="H2290" s="357"/>
      <c r="I2290" s="357"/>
      <c r="J2290" s="357"/>
      <c r="K2290" s="357"/>
      <c r="L2290" s="357"/>
      <c r="M2290" s="357"/>
      <c r="N2290" s="357"/>
    </row>
    <row r="2291" spans="1:14" ht="24.95" customHeight="1" x14ac:dyDescent="0.2">
      <c r="A2291" s="477" t="s">
        <v>18</v>
      </c>
      <c r="B2291" s="478"/>
      <c r="C2291" s="478">
        <f>'EV. ESTABL. Y PZAS. X T.A.'!B389</f>
        <v>4925</v>
      </c>
      <c r="D2291" s="478"/>
      <c r="E2291" s="478">
        <f>'EV. ESTABL. Y PZAS. X T.A.'!C389</f>
        <v>5000</v>
      </c>
      <c r="F2291" s="478"/>
      <c r="G2291" s="479">
        <f t="shared" si="104"/>
        <v>1.5228426395939087E-2</v>
      </c>
      <c r="H2291" s="357"/>
      <c r="I2291" s="357"/>
      <c r="J2291" s="357"/>
      <c r="K2291" s="357"/>
      <c r="L2291" s="357"/>
      <c r="M2291" s="357"/>
      <c r="N2291" s="357"/>
    </row>
    <row r="2292" spans="1:14" ht="24.95" customHeight="1" x14ac:dyDescent="0.2">
      <c r="A2292" s="477" t="s">
        <v>7</v>
      </c>
      <c r="B2292" s="478"/>
      <c r="C2292" s="478">
        <f>'EV. ESTABL. Y PZAS. X T.A.'!B390</f>
        <v>1195</v>
      </c>
      <c r="D2292" s="478"/>
      <c r="E2292" s="478">
        <f>'EV. ESTABL. Y PZAS. X T.A.'!C390</f>
        <v>1328</v>
      </c>
      <c r="F2292" s="478"/>
      <c r="G2292" s="479">
        <f t="shared" si="104"/>
        <v>0.11129707112970712</v>
      </c>
      <c r="H2292" s="357"/>
      <c r="I2292" s="357"/>
      <c r="J2292" s="357"/>
      <c r="K2292" s="357"/>
      <c r="L2292" s="357"/>
      <c r="M2292" s="357"/>
      <c r="N2292" s="357"/>
    </row>
    <row r="2293" spans="1:14" ht="24.95" customHeight="1" x14ac:dyDescent="0.2">
      <c r="A2293" s="477" t="s">
        <v>8</v>
      </c>
      <c r="B2293" s="478"/>
      <c r="C2293" s="478">
        <f>'EV. ESTABL. Y PZAS. X T.A.'!B391</f>
        <v>664</v>
      </c>
      <c r="D2293" s="478"/>
      <c r="E2293" s="478">
        <f>'EV. ESTABL. Y PZAS. X T.A.'!C391</f>
        <v>696</v>
      </c>
      <c r="F2293" s="478"/>
      <c r="G2293" s="479">
        <f t="shared" si="104"/>
        <v>4.8192771084337352E-2</v>
      </c>
      <c r="H2293" s="357"/>
      <c r="I2293" s="357"/>
      <c r="J2293" s="357"/>
      <c r="K2293" s="357"/>
      <c r="L2293" s="357"/>
      <c r="M2293" s="357"/>
      <c r="N2293" s="357"/>
    </row>
    <row r="2294" spans="1:14" ht="24.95" customHeight="1" x14ac:dyDescent="0.2">
      <c r="A2294" s="477" t="s">
        <v>9</v>
      </c>
      <c r="B2294" s="478"/>
      <c r="C2294" s="478">
        <f>'EV. ESTABL. Y PZAS. X T.A.'!B392</f>
        <v>1668</v>
      </c>
      <c r="D2294" s="478"/>
      <c r="E2294" s="478">
        <f>'EV. ESTABL. Y PZAS. X T.A.'!C392</f>
        <v>1605</v>
      </c>
      <c r="F2294" s="478"/>
      <c r="G2294" s="479">
        <f t="shared" si="104"/>
        <v>-3.7769784172661872E-2</v>
      </c>
      <c r="H2294" s="357"/>
      <c r="I2294" s="357"/>
      <c r="J2294" s="357"/>
      <c r="K2294" s="357"/>
      <c r="L2294" s="357"/>
      <c r="M2294" s="357"/>
      <c r="N2294" s="357"/>
    </row>
    <row r="2295" spans="1:14" ht="24.95" customHeight="1" x14ac:dyDescent="0.2">
      <c r="A2295" s="477" t="s">
        <v>10</v>
      </c>
      <c r="B2295" s="478"/>
      <c r="C2295" s="478">
        <f>'EV. ESTABL. Y PZAS. X T.A.'!B393</f>
        <v>649</v>
      </c>
      <c r="D2295" s="478"/>
      <c r="E2295" s="478">
        <f>'EV. ESTABL. Y PZAS. X T.A.'!C393</f>
        <v>649</v>
      </c>
      <c r="F2295" s="478"/>
      <c r="G2295" s="479">
        <f t="shared" si="104"/>
        <v>0</v>
      </c>
      <c r="H2295" s="357"/>
      <c r="I2295" s="357"/>
      <c r="J2295" s="357"/>
      <c r="K2295" s="357"/>
      <c r="L2295" s="357"/>
      <c r="M2295" s="357"/>
      <c r="N2295" s="357"/>
    </row>
    <row r="2296" spans="1:14" ht="24.95" customHeight="1" x14ac:dyDescent="0.2">
      <c r="A2296" s="477" t="s">
        <v>11</v>
      </c>
      <c r="B2296" s="478"/>
      <c r="C2296" s="478">
        <f>'EV. ESTABL. Y PZAS. X T.A.'!B394</f>
        <v>1190</v>
      </c>
      <c r="D2296" s="478"/>
      <c r="E2296" s="478">
        <f>'EV. ESTABL. Y PZAS. X T.A.'!C394</f>
        <v>1239</v>
      </c>
      <c r="F2296" s="478"/>
      <c r="G2296" s="479">
        <f t="shared" si="104"/>
        <v>4.1176470588235294E-2</v>
      </c>
      <c r="H2296" s="357"/>
      <c r="I2296" s="357"/>
      <c r="J2296" s="357"/>
      <c r="K2296" s="357"/>
      <c r="L2296" s="357"/>
      <c r="M2296" s="357"/>
      <c r="N2296" s="357"/>
    </row>
    <row r="2297" spans="1:14" ht="24.95" customHeight="1" x14ac:dyDescent="0.2">
      <c r="A2297" s="477" t="s">
        <v>12</v>
      </c>
      <c r="B2297" s="478"/>
      <c r="C2297" s="478">
        <f>'EV. ESTABL. Y PZAS. X T.A.'!B395</f>
        <v>175</v>
      </c>
      <c r="D2297" s="478"/>
      <c r="E2297" s="478">
        <f>'EV. ESTABL. Y PZAS. X T.A.'!C395</f>
        <v>157</v>
      </c>
      <c r="F2297" s="478"/>
      <c r="G2297" s="479">
        <f t="shared" si="104"/>
        <v>-0.10285714285714286</v>
      </c>
      <c r="H2297" s="357"/>
      <c r="I2297" s="357"/>
      <c r="J2297" s="357"/>
      <c r="K2297" s="357"/>
      <c r="L2297" s="357"/>
      <c r="M2297" s="357"/>
      <c r="N2297" s="357"/>
    </row>
    <row r="2298" spans="1:14" ht="24.95" customHeight="1" x14ac:dyDescent="0.2">
      <c r="A2298" s="420" t="s">
        <v>13</v>
      </c>
      <c r="B2298" s="484"/>
      <c r="C2298" s="484">
        <f>SUM(C2289:C2297)</f>
        <v>14586</v>
      </c>
      <c r="D2298" s="484"/>
      <c r="E2298" s="484">
        <f>SUM(E2289:E2297)</f>
        <v>15081</v>
      </c>
      <c r="F2298" s="484"/>
      <c r="G2298" s="486">
        <f t="shared" si="104"/>
        <v>3.3936651583710405E-2</v>
      </c>
      <c r="H2298" s="357"/>
      <c r="I2298" s="357"/>
      <c r="J2298" s="357"/>
      <c r="K2298" s="357"/>
      <c r="L2298" s="357"/>
      <c r="M2298" s="357"/>
      <c r="N2298" s="357"/>
    </row>
    <row r="2299" spans="1:14" ht="24.95" customHeight="1" x14ac:dyDescent="0.25">
      <c r="A2299" s="294"/>
      <c r="B2299" s="354"/>
      <c r="C2299" s="354"/>
      <c r="D2299" s="354"/>
      <c r="E2299" s="354"/>
      <c r="F2299" s="355"/>
      <c r="G2299" s="355"/>
      <c r="H2299" s="357"/>
      <c r="I2299" s="357"/>
      <c r="J2299" s="357"/>
      <c r="K2299" s="357"/>
      <c r="L2299" s="357"/>
      <c r="M2299" s="357"/>
      <c r="N2299" s="357"/>
    </row>
    <row r="2300" spans="1:14" ht="24.95" customHeight="1" x14ac:dyDescent="0.25">
      <c r="A2300" s="294"/>
      <c r="B2300" s="354"/>
      <c r="C2300" s="354"/>
      <c r="D2300" s="354"/>
      <c r="E2300" s="354"/>
      <c r="F2300" s="355"/>
      <c r="G2300" s="355"/>
      <c r="H2300" s="357"/>
      <c r="I2300" s="357"/>
      <c r="J2300" s="357"/>
      <c r="K2300" s="357"/>
      <c r="L2300" s="357"/>
      <c r="M2300" s="357"/>
      <c r="N2300" s="357"/>
    </row>
    <row r="2301" spans="1:14" s="282" customFormat="1" ht="24.95" customHeight="1" x14ac:dyDescent="0.25">
      <c r="A2301" s="736"/>
      <c r="B2301" s="736"/>
      <c r="C2301" s="736"/>
      <c r="D2301" s="736"/>
      <c r="E2301" s="360"/>
      <c r="F2301" s="737"/>
      <c r="G2301" s="737"/>
      <c r="H2301" s="737"/>
      <c r="I2301" s="361"/>
      <c r="J2301" s="349"/>
      <c r="K2301" s="362"/>
      <c r="L2301" s="362"/>
      <c r="M2301" s="362"/>
      <c r="N2301" s="362"/>
    </row>
    <row r="2302" spans="1:14" ht="24.95" customHeight="1" x14ac:dyDescent="0.2">
      <c r="A2302" s="363"/>
      <c r="B2302" s="363"/>
      <c r="C2302" s="363"/>
      <c r="D2302" s="363"/>
      <c r="E2302" s="363"/>
      <c r="F2302" s="363"/>
      <c r="G2302" s="363"/>
      <c r="H2302" s="363"/>
      <c r="I2302" s="363"/>
      <c r="J2302" s="363"/>
      <c r="K2302" s="363"/>
      <c r="L2302" s="363"/>
      <c r="M2302" s="363"/>
      <c r="N2302" s="363"/>
    </row>
    <row r="2303" spans="1:14" ht="24.95" customHeight="1" x14ac:dyDescent="0.2">
      <c r="A2303" s="363"/>
      <c r="B2303" s="363"/>
      <c r="C2303" s="363"/>
      <c r="D2303" s="363"/>
      <c r="E2303" s="363"/>
      <c r="F2303" s="363"/>
      <c r="G2303" s="363"/>
      <c r="H2303" s="363"/>
      <c r="I2303" s="363"/>
      <c r="J2303" s="363"/>
      <c r="K2303" s="363"/>
      <c r="L2303" s="363"/>
      <c r="M2303" s="363"/>
      <c r="N2303" s="363"/>
    </row>
    <row r="2304" spans="1:14" ht="24.95" customHeight="1" x14ac:dyDescent="0.2">
      <c r="A2304" s="363"/>
      <c r="B2304" s="363"/>
      <c r="C2304" s="363"/>
      <c r="D2304" s="363"/>
      <c r="E2304" s="363"/>
      <c r="F2304" s="363"/>
      <c r="G2304" s="363"/>
      <c r="H2304" s="363"/>
      <c r="I2304" s="363"/>
      <c r="J2304" s="363"/>
      <c r="K2304" s="363"/>
      <c r="L2304" s="363"/>
      <c r="M2304" s="363"/>
      <c r="N2304" s="363"/>
    </row>
    <row r="2305" spans="1:14" ht="24.95" customHeight="1" x14ac:dyDescent="0.2">
      <c r="A2305" s="363"/>
      <c r="B2305" s="363"/>
      <c r="C2305" s="363"/>
      <c r="D2305" s="363"/>
      <c r="E2305" s="363"/>
      <c r="F2305" s="363"/>
      <c r="G2305" s="363"/>
      <c r="H2305" s="363"/>
      <c r="I2305" s="363"/>
      <c r="J2305" s="363"/>
      <c r="K2305" s="363"/>
      <c r="L2305" s="363"/>
      <c r="M2305" s="363"/>
      <c r="N2305" s="363"/>
    </row>
    <row r="2306" spans="1:14" ht="24.95" customHeight="1" x14ac:dyDescent="0.2">
      <c r="A2306" s="363"/>
      <c r="B2306" s="363"/>
      <c r="C2306" s="363"/>
      <c r="D2306" s="363"/>
      <c r="E2306" s="363"/>
      <c r="F2306" s="363"/>
      <c r="G2306" s="363"/>
      <c r="H2306" s="363"/>
      <c r="I2306" s="363"/>
      <c r="J2306" s="363"/>
      <c r="K2306" s="363"/>
      <c r="L2306" s="363"/>
      <c r="M2306" s="363"/>
      <c r="N2306" s="363"/>
    </row>
    <row r="2307" spans="1:14" ht="24.95" customHeight="1" x14ac:dyDescent="0.2">
      <c r="A2307" s="363"/>
      <c r="B2307" s="363"/>
      <c r="C2307" s="363"/>
      <c r="D2307" s="363"/>
      <c r="E2307" s="363"/>
      <c r="F2307" s="363"/>
      <c r="G2307" s="363"/>
      <c r="H2307" s="363"/>
      <c r="I2307" s="363"/>
      <c r="J2307" s="363"/>
      <c r="K2307" s="363"/>
      <c r="L2307" s="363"/>
      <c r="M2307" s="363"/>
      <c r="N2307" s="363"/>
    </row>
    <row r="2308" spans="1:14" ht="24.95" customHeight="1" x14ac:dyDescent="0.2">
      <c r="A2308" s="363"/>
      <c r="B2308" s="363"/>
      <c r="C2308" s="363"/>
      <c r="D2308" s="363"/>
      <c r="E2308" s="363"/>
      <c r="F2308" s="363"/>
      <c r="G2308" s="363"/>
      <c r="H2308" s="363"/>
      <c r="I2308" s="363"/>
      <c r="J2308" s="363"/>
      <c r="K2308" s="363"/>
      <c r="L2308" s="363"/>
      <c r="M2308" s="363"/>
      <c r="N2308" s="363"/>
    </row>
    <row r="2309" spans="1:14" ht="24.95" customHeight="1" x14ac:dyDescent="0.2">
      <c r="A2309" s="363"/>
      <c r="B2309" s="363"/>
      <c r="C2309" s="363"/>
      <c r="D2309" s="363"/>
      <c r="E2309" s="363"/>
      <c r="F2309" s="363"/>
      <c r="G2309" s="363"/>
      <c r="H2309" s="363"/>
      <c r="I2309" s="363"/>
      <c r="J2309" s="363"/>
      <c r="K2309" s="363"/>
      <c r="L2309" s="363"/>
      <c r="M2309" s="363"/>
      <c r="N2309" s="363"/>
    </row>
    <row r="2310" spans="1:14" ht="24.95" customHeight="1" x14ac:dyDescent="0.2">
      <c r="A2310" s="363"/>
      <c r="B2310" s="363"/>
      <c r="C2310" s="363"/>
      <c r="D2310" s="363"/>
      <c r="E2310" s="363"/>
      <c r="F2310" s="363"/>
      <c r="G2310" s="363"/>
      <c r="H2310" s="363"/>
      <c r="I2310" s="363"/>
      <c r="J2310" s="363"/>
      <c r="K2310" s="363"/>
      <c r="L2310" s="363"/>
      <c r="M2310" s="363"/>
      <c r="N2310" s="363"/>
    </row>
    <row r="2311" spans="1:14" ht="24.95" customHeight="1" x14ac:dyDescent="0.2">
      <c r="A2311" s="363"/>
      <c r="B2311" s="363"/>
      <c r="C2311" s="363"/>
      <c r="D2311" s="363"/>
      <c r="E2311" s="363"/>
      <c r="F2311" s="363"/>
      <c r="G2311" s="363"/>
      <c r="H2311" s="363"/>
      <c r="I2311" s="363"/>
      <c r="J2311" s="363"/>
      <c r="K2311" s="363"/>
      <c r="L2311" s="363"/>
      <c r="M2311" s="363"/>
      <c r="N2311" s="363"/>
    </row>
    <row r="2312" spans="1:14" ht="24.95" customHeight="1" x14ac:dyDescent="0.2">
      <c r="A2312" s="363"/>
      <c r="B2312" s="363"/>
      <c r="C2312" s="363"/>
      <c r="D2312" s="363"/>
      <c r="E2312" s="363"/>
      <c r="F2312" s="363"/>
      <c r="G2312" s="363"/>
      <c r="H2312" s="363"/>
      <c r="I2312" s="363"/>
      <c r="J2312" s="363"/>
      <c r="K2312" s="363"/>
      <c r="L2312" s="363"/>
      <c r="M2312" s="363"/>
      <c r="N2312" s="363"/>
    </row>
    <row r="2313" spans="1:14" ht="24.95" customHeight="1" x14ac:dyDescent="0.2">
      <c r="A2313" s="363"/>
      <c r="B2313" s="363"/>
      <c r="C2313" s="363"/>
      <c r="D2313" s="363"/>
      <c r="E2313" s="363"/>
      <c r="F2313" s="363"/>
      <c r="G2313" s="363"/>
      <c r="H2313" s="363"/>
      <c r="I2313" s="363"/>
      <c r="J2313" s="363"/>
      <c r="K2313" s="363"/>
      <c r="L2313" s="363"/>
      <c r="M2313" s="363"/>
      <c r="N2313" s="363"/>
    </row>
    <row r="2314" spans="1:14" ht="24.95" customHeight="1" x14ac:dyDescent="0.2">
      <c r="A2314" s="363"/>
      <c r="B2314" s="363"/>
      <c r="C2314" s="363"/>
      <c r="D2314" s="363"/>
      <c r="E2314" s="363"/>
      <c r="F2314" s="363"/>
      <c r="G2314" s="363"/>
      <c r="H2314" s="363"/>
      <c r="I2314" s="363"/>
      <c r="J2314" s="363"/>
      <c r="K2314" s="363"/>
      <c r="L2314" s="363"/>
      <c r="M2314" s="363"/>
      <c r="N2314" s="363"/>
    </row>
    <row r="2315" spans="1:14" ht="24.95" customHeight="1" x14ac:dyDescent="0.2">
      <c r="A2315" s="363"/>
      <c r="B2315" s="363"/>
      <c r="C2315" s="363"/>
      <c r="D2315" s="363"/>
      <c r="E2315" s="363"/>
      <c r="F2315" s="363"/>
      <c r="G2315" s="363"/>
      <c r="H2315" s="363"/>
      <c r="I2315" s="363"/>
      <c r="J2315" s="363"/>
      <c r="K2315" s="363"/>
      <c r="L2315" s="363"/>
      <c r="M2315" s="363"/>
      <c r="N2315" s="363"/>
    </row>
    <row r="2316" spans="1:14" ht="24.95" customHeight="1" x14ac:dyDescent="0.2">
      <c r="A2316" s="363"/>
      <c r="B2316" s="363"/>
      <c r="C2316" s="363"/>
      <c r="D2316" s="363"/>
      <c r="E2316" s="363"/>
      <c r="F2316" s="363"/>
      <c r="G2316" s="363"/>
      <c r="H2316" s="363"/>
      <c r="I2316" s="363"/>
      <c r="J2316" s="363"/>
      <c r="K2316" s="363"/>
      <c r="L2316" s="363"/>
      <c r="M2316" s="363"/>
      <c r="N2316" s="363"/>
    </row>
    <row r="2317" spans="1:14" ht="24.95" customHeight="1" x14ac:dyDescent="0.2">
      <c r="A2317" s="363"/>
      <c r="B2317" s="363"/>
      <c r="C2317" s="363"/>
      <c r="D2317" s="363"/>
      <c r="E2317" s="363"/>
      <c r="F2317" s="363"/>
      <c r="G2317" s="363"/>
      <c r="H2317" s="363"/>
      <c r="I2317" s="363"/>
      <c r="J2317" s="363"/>
      <c r="K2317" s="363"/>
      <c r="L2317" s="363"/>
      <c r="M2317" s="363"/>
      <c r="N2317" s="363"/>
    </row>
    <row r="2318" spans="1:14" ht="24.95" customHeight="1" x14ac:dyDescent="0.2">
      <c r="A2318" s="363"/>
      <c r="B2318" s="363"/>
      <c r="C2318" s="363"/>
      <c r="D2318" s="363"/>
      <c r="E2318" s="363"/>
      <c r="F2318" s="363"/>
      <c r="G2318" s="363"/>
      <c r="H2318" s="363"/>
      <c r="I2318" s="363"/>
      <c r="J2318" s="363"/>
      <c r="K2318" s="363"/>
      <c r="L2318" s="363"/>
      <c r="M2318" s="363"/>
      <c r="N2318" s="363"/>
    </row>
    <row r="2319" spans="1:14" ht="24.95" customHeight="1" x14ac:dyDescent="0.2">
      <c r="A2319" s="363"/>
      <c r="B2319" s="363"/>
      <c r="C2319" s="363"/>
      <c r="D2319" s="363"/>
      <c r="E2319" s="363"/>
      <c r="F2319" s="363"/>
      <c r="G2319" s="363"/>
      <c r="H2319" s="363"/>
      <c r="I2319" s="363"/>
      <c r="J2319" s="363"/>
      <c r="K2319" s="363"/>
      <c r="L2319" s="363"/>
      <c r="M2319" s="363"/>
      <c r="N2319" s="363"/>
    </row>
    <row r="2320" spans="1:14" ht="24.95" customHeight="1" x14ac:dyDescent="0.2">
      <c r="A2320" s="363"/>
      <c r="B2320" s="363"/>
      <c r="C2320" s="363"/>
      <c r="D2320" s="363"/>
      <c r="E2320" s="363"/>
      <c r="F2320" s="363"/>
      <c r="G2320" s="363"/>
      <c r="H2320" s="363"/>
      <c r="I2320" s="363"/>
      <c r="J2320" s="363"/>
      <c r="K2320" s="363"/>
      <c r="L2320" s="363"/>
      <c r="M2320" s="363"/>
      <c r="N2320" s="363"/>
    </row>
    <row r="2321" spans="1:14" ht="24.95" customHeight="1" x14ac:dyDescent="0.2">
      <c r="A2321" s="363"/>
      <c r="B2321" s="363"/>
      <c r="C2321" s="363"/>
      <c r="D2321" s="363"/>
      <c r="E2321" s="363"/>
      <c r="F2321" s="363"/>
      <c r="G2321" s="363"/>
      <c r="H2321" s="363"/>
      <c r="I2321" s="363"/>
      <c r="J2321" s="363"/>
      <c r="K2321" s="363"/>
      <c r="L2321" s="363"/>
      <c r="M2321" s="363"/>
      <c r="N2321" s="363"/>
    </row>
    <row r="2322" spans="1:14" ht="24.95" customHeight="1" x14ac:dyDescent="0.2">
      <c r="A2322" s="363"/>
      <c r="B2322" s="363"/>
      <c r="C2322" s="363"/>
      <c r="D2322" s="363"/>
      <c r="E2322" s="363"/>
      <c r="F2322" s="363"/>
      <c r="G2322" s="363"/>
      <c r="H2322" s="363"/>
      <c r="I2322" s="363"/>
      <c r="J2322" s="363"/>
      <c r="K2322" s="363"/>
      <c r="L2322" s="363"/>
      <c r="M2322" s="363"/>
      <c r="N2322" s="363"/>
    </row>
    <row r="2323" spans="1:14" ht="24.95" customHeight="1" x14ac:dyDescent="0.2">
      <c r="A2323" s="363"/>
      <c r="B2323" s="363"/>
      <c r="C2323" s="363"/>
      <c r="D2323" s="363"/>
      <c r="E2323" s="363"/>
      <c r="F2323" s="363"/>
      <c r="G2323" s="363"/>
      <c r="H2323" s="363"/>
      <c r="I2323" s="363"/>
      <c r="J2323" s="363"/>
      <c r="K2323" s="363"/>
      <c r="L2323" s="363"/>
      <c r="M2323" s="363"/>
      <c r="N2323" s="363"/>
    </row>
    <row r="2324" spans="1:14" ht="24.95" customHeight="1" x14ac:dyDescent="0.2">
      <c r="A2324" s="363"/>
      <c r="B2324" s="363"/>
      <c r="C2324" s="363"/>
      <c r="D2324" s="363"/>
      <c r="E2324" s="363"/>
      <c r="F2324" s="363"/>
      <c r="G2324" s="363"/>
      <c r="H2324" s="363"/>
      <c r="I2324" s="363"/>
      <c r="J2324" s="363"/>
      <c r="K2324" s="363"/>
      <c r="L2324" s="363"/>
      <c r="M2324" s="363"/>
      <c r="N2324" s="363"/>
    </row>
    <row r="2325" spans="1:14" ht="24.95" customHeight="1" x14ac:dyDescent="0.2">
      <c r="A2325" s="363"/>
      <c r="B2325" s="363"/>
      <c r="C2325" s="363"/>
      <c r="D2325" s="363"/>
      <c r="E2325" s="363"/>
      <c r="F2325" s="363"/>
      <c r="G2325" s="363"/>
      <c r="H2325" s="363"/>
      <c r="I2325" s="363"/>
      <c r="J2325" s="363"/>
      <c r="K2325" s="363"/>
      <c r="L2325" s="363"/>
      <c r="M2325" s="363"/>
      <c r="N2325" s="363"/>
    </row>
    <row r="2326" spans="1:14" ht="24.95" customHeight="1" x14ac:dyDescent="0.2">
      <c r="A2326" s="363"/>
      <c r="B2326" s="363"/>
      <c r="C2326" s="363"/>
      <c r="D2326" s="363"/>
      <c r="E2326" s="363"/>
      <c r="F2326" s="363"/>
      <c r="G2326" s="363"/>
      <c r="H2326" s="363"/>
      <c r="I2326" s="363"/>
      <c r="J2326" s="363"/>
      <c r="K2326" s="363"/>
      <c r="L2326" s="363"/>
      <c r="M2326" s="363"/>
      <c r="N2326" s="4"/>
    </row>
    <row r="2327" spans="1:14" ht="24.95" customHeight="1" x14ac:dyDescent="0.2">
      <c r="A2327" s="755" t="s">
        <v>464</v>
      </c>
      <c r="B2327" s="755"/>
      <c r="C2327" s="755"/>
      <c r="D2327" s="755"/>
      <c r="E2327" s="755"/>
      <c r="F2327" s="755"/>
      <c r="G2327" s="755"/>
      <c r="H2327" s="755"/>
      <c r="I2327" s="755"/>
      <c r="J2327" s="755"/>
      <c r="K2327" s="755"/>
      <c r="L2327" s="755"/>
      <c r="M2327" s="755"/>
      <c r="N2327" s="755"/>
    </row>
    <row r="2328" spans="1:14" ht="24.95" customHeight="1" x14ac:dyDescent="0.2">
      <c r="A2328" s="315"/>
      <c r="B2328" s="356"/>
      <c r="C2328" s="356"/>
      <c r="D2328" s="356"/>
      <c r="E2328" s="356"/>
      <c r="F2328" s="356"/>
      <c r="G2328" s="356"/>
      <c r="H2328" s="356"/>
      <c r="I2328" s="356"/>
      <c r="J2328" s="356"/>
      <c r="K2328" s="356"/>
      <c r="L2328" s="356"/>
      <c r="M2328" s="356"/>
      <c r="N2328" s="356"/>
    </row>
    <row r="2329" spans="1:14" ht="24.95" customHeight="1" x14ac:dyDescent="0.2">
      <c r="A2329" s="732" t="s">
        <v>108</v>
      </c>
      <c r="B2329" s="732"/>
      <c r="C2329" s="732"/>
      <c r="D2329" s="732"/>
      <c r="E2329" s="732"/>
      <c r="F2329" s="732"/>
      <c r="G2329" s="732"/>
      <c r="H2329" s="732"/>
      <c r="I2329" s="732"/>
      <c r="J2329" s="732"/>
      <c r="K2329" s="732"/>
      <c r="L2329" s="732"/>
      <c r="M2329" s="732"/>
      <c r="N2329" s="732"/>
    </row>
    <row r="2330" spans="1:14" ht="24.95" customHeight="1" x14ac:dyDescent="0.2">
      <c r="A2330" s="356"/>
      <c r="B2330" s="356"/>
      <c r="C2330" s="356"/>
      <c r="D2330" s="356"/>
      <c r="E2330" s="356"/>
      <c r="F2330" s="356"/>
      <c r="G2330" s="356"/>
      <c r="H2330" s="356"/>
      <c r="I2330" s="356"/>
      <c r="J2330" s="356"/>
      <c r="K2330" s="356"/>
      <c r="L2330" s="356"/>
      <c r="M2330" s="356"/>
      <c r="N2330" s="356"/>
    </row>
    <row r="2331" spans="1:14" ht="24.95" customHeight="1" x14ac:dyDescent="0.2">
      <c r="A2331" s="730" t="s">
        <v>91</v>
      </c>
      <c r="B2331" s="730"/>
      <c r="C2331" s="730"/>
      <c r="D2331" s="730"/>
      <c r="E2331" s="730"/>
      <c r="F2331" s="730"/>
      <c r="G2331" s="730"/>
      <c r="H2331" s="359"/>
      <c r="I2331" s="359"/>
      <c r="J2331" s="359"/>
      <c r="K2331" s="359"/>
      <c r="L2331" s="359"/>
      <c r="M2331" s="359"/>
      <c r="N2331" s="359"/>
    </row>
    <row r="2332" spans="1:14" ht="24.95" customHeight="1" x14ac:dyDescent="0.25">
      <c r="A2332" s="475" t="s">
        <v>92</v>
      </c>
      <c r="B2332" s="476"/>
      <c r="C2332" s="476" t="s">
        <v>595</v>
      </c>
      <c r="D2332" s="476"/>
      <c r="E2332" s="476" t="s">
        <v>612</v>
      </c>
      <c r="F2332" s="476"/>
      <c r="G2332" s="476" t="s">
        <v>31</v>
      </c>
      <c r="H2332" s="357"/>
      <c r="J2332" s="783"/>
      <c r="K2332" s="783"/>
      <c r="L2332" s="783"/>
      <c r="M2332" s="783"/>
      <c r="N2332" s="294"/>
    </row>
    <row r="2333" spans="1:14" ht="24.95" customHeight="1" x14ac:dyDescent="0.2">
      <c r="A2333" s="477" t="s">
        <v>5</v>
      </c>
      <c r="B2333" s="478"/>
      <c r="C2333" s="478">
        <f>'EV. ESTABL. Y PZAS. X T.A.'!B427</f>
        <v>990</v>
      </c>
      <c r="D2333" s="478"/>
      <c r="E2333" s="478">
        <f>'EV. ESTABL. Y PZAS. X T.A.'!C427</f>
        <v>1070</v>
      </c>
      <c r="F2333" s="478"/>
      <c r="G2333" s="479">
        <f>(E2333-C2333)/C2333</f>
        <v>8.0808080808080815E-2</v>
      </c>
      <c r="H2333" s="357"/>
      <c r="I2333" s="357"/>
      <c r="J2333" s="357"/>
      <c r="K2333" s="357"/>
      <c r="L2333" s="357"/>
      <c r="M2333" s="357"/>
      <c r="N2333" s="357"/>
    </row>
    <row r="2334" spans="1:14" ht="24.95" customHeight="1" x14ac:dyDescent="0.2">
      <c r="A2334" s="477" t="s">
        <v>6</v>
      </c>
      <c r="B2334" s="478"/>
      <c r="C2334" s="478">
        <f>'EV. ESTABL. Y PZAS. X T.A.'!B428</f>
        <v>629</v>
      </c>
      <c r="D2334" s="478"/>
      <c r="E2334" s="478">
        <f>'EV. ESTABL. Y PZAS. X T.A.'!C428</f>
        <v>758</v>
      </c>
      <c r="F2334" s="478"/>
      <c r="G2334" s="479">
        <f t="shared" ref="G2334:G2342" si="105">(E2334-C2334)/C2334</f>
        <v>0.20508744038155802</v>
      </c>
      <c r="H2334" s="357"/>
      <c r="I2334" s="357"/>
      <c r="J2334" s="357"/>
      <c r="K2334" s="357"/>
      <c r="L2334" s="357"/>
      <c r="M2334" s="357"/>
      <c r="N2334" s="357"/>
    </row>
    <row r="2335" spans="1:14" ht="24.95" customHeight="1" x14ac:dyDescent="0.2">
      <c r="A2335" s="477" t="s">
        <v>18</v>
      </c>
      <c r="B2335" s="478"/>
      <c r="C2335" s="478">
        <f>'EV. ESTABL. Y PZAS. X T.A.'!B429</f>
        <v>930</v>
      </c>
      <c r="D2335" s="478"/>
      <c r="E2335" s="478">
        <f>'EV. ESTABL. Y PZAS. X T.A.'!C429</f>
        <v>1148</v>
      </c>
      <c r="F2335" s="478"/>
      <c r="G2335" s="479">
        <f t="shared" si="105"/>
        <v>0.23440860215053763</v>
      </c>
      <c r="H2335" s="357"/>
      <c r="I2335" s="357"/>
      <c r="J2335" s="357"/>
      <c r="K2335" s="357"/>
      <c r="L2335" s="357"/>
      <c r="M2335" s="357"/>
      <c r="N2335" s="357"/>
    </row>
    <row r="2336" spans="1:14" ht="24.95" customHeight="1" x14ac:dyDescent="0.2">
      <c r="A2336" s="477" t="s">
        <v>7</v>
      </c>
      <c r="B2336" s="478"/>
      <c r="C2336" s="478">
        <f>'EV. ESTABL. Y PZAS. X T.A.'!B430</f>
        <v>114</v>
      </c>
      <c r="D2336" s="478"/>
      <c r="E2336" s="478">
        <f>'EV. ESTABL. Y PZAS. X T.A.'!C430</f>
        <v>138</v>
      </c>
      <c r="F2336" s="478"/>
      <c r="G2336" s="479">
        <f t="shared" si="105"/>
        <v>0.21052631578947367</v>
      </c>
      <c r="H2336" s="357"/>
      <c r="I2336" s="357"/>
      <c r="J2336" s="357"/>
      <c r="K2336" s="357"/>
      <c r="L2336" s="357"/>
      <c r="M2336" s="357"/>
      <c r="N2336" s="357"/>
    </row>
    <row r="2337" spans="1:14" ht="24.95" customHeight="1" x14ac:dyDescent="0.2">
      <c r="A2337" s="477" t="s">
        <v>8</v>
      </c>
      <c r="B2337" s="478"/>
      <c r="C2337" s="478">
        <f>'EV. ESTABL. Y PZAS. X T.A.'!B431</f>
        <v>677</v>
      </c>
      <c r="D2337" s="478"/>
      <c r="E2337" s="478">
        <f>'EV. ESTABL. Y PZAS. X T.A.'!C431</f>
        <v>657</v>
      </c>
      <c r="F2337" s="478"/>
      <c r="G2337" s="479">
        <f t="shared" si="105"/>
        <v>-2.9542097488921712E-2</v>
      </c>
      <c r="H2337" s="357"/>
      <c r="I2337" s="357"/>
      <c r="J2337" s="357"/>
      <c r="K2337" s="357"/>
      <c r="L2337" s="357"/>
      <c r="M2337" s="357"/>
      <c r="N2337" s="357"/>
    </row>
    <row r="2338" spans="1:14" ht="24.95" customHeight="1" x14ac:dyDescent="0.2">
      <c r="A2338" s="477" t="s">
        <v>9</v>
      </c>
      <c r="B2338" s="478"/>
      <c r="C2338" s="478">
        <f>'EV. ESTABL. Y PZAS. X T.A.'!B432</f>
        <v>508</v>
      </c>
      <c r="D2338" s="478"/>
      <c r="E2338" s="478">
        <f>'EV. ESTABL. Y PZAS. X T.A.'!C432</f>
        <v>574</v>
      </c>
      <c r="F2338" s="478"/>
      <c r="G2338" s="479">
        <f t="shared" si="105"/>
        <v>0.12992125984251968</v>
      </c>
      <c r="H2338" s="357"/>
      <c r="I2338" s="357"/>
      <c r="J2338" s="357"/>
      <c r="K2338" s="357"/>
      <c r="L2338" s="357"/>
      <c r="M2338" s="357"/>
      <c r="N2338" s="357"/>
    </row>
    <row r="2339" spans="1:14" ht="24.95" customHeight="1" x14ac:dyDescent="0.2">
      <c r="A2339" s="477" t="s">
        <v>10</v>
      </c>
      <c r="B2339" s="478"/>
      <c r="C2339" s="478">
        <f>'EV. ESTABL. Y PZAS. X T.A.'!B433</f>
        <v>283</v>
      </c>
      <c r="D2339" s="478"/>
      <c r="E2339" s="478">
        <f>'EV. ESTABL. Y PZAS. X T.A.'!C433</f>
        <v>329</v>
      </c>
      <c r="F2339" s="478"/>
      <c r="G2339" s="479">
        <f t="shared" si="105"/>
        <v>0.16254416961130741</v>
      </c>
      <c r="H2339" s="357"/>
      <c r="I2339" s="357"/>
      <c r="J2339" s="357"/>
      <c r="K2339" s="357"/>
      <c r="L2339" s="357"/>
      <c r="M2339" s="357"/>
      <c r="N2339" s="357"/>
    </row>
    <row r="2340" spans="1:14" ht="24.95" customHeight="1" x14ac:dyDescent="0.2">
      <c r="A2340" s="477" t="s">
        <v>11</v>
      </c>
      <c r="B2340" s="478"/>
      <c r="C2340" s="478">
        <f>'EV. ESTABL. Y PZAS. X T.A.'!B434</f>
        <v>311</v>
      </c>
      <c r="D2340" s="478"/>
      <c r="E2340" s="478">
        <f>'EV. ESTABL. Y PZAS. X T.A.'!C434</f>
        <v>365</v>
      </c>
      <c r="F2340" s="478"/>
      <c r="G2340" s="479">
        <f t="shared" si="105"/>
        <v>0.17363344051446947</v>
      </c>
      <c r="H2340" s="357"/>
      <c r="I2340" s="357"/>
      <c r="J2340" s="357"/>
      <c r="K2340" s="357"/>
      <c r="L2340" s="357"/>
      <c r="M2340" s="357"/>
      <c r="N2340" s="357"/>
    </row>
    <row r="2341" spans="1:14" ht="24.95" customHeight="1" x14ac:dyDescent="0.2">
      <c r="A2341" s="477" t="s">
        <v>12</v>
      </c>
      <c r="B2341" s="478"/>
      <c r="C2341" s="478">
        <f>'EV. ESTABL. Y PZAS. X T.A.'!B435</f>
        <v>444</v>
      </c>
      <c r="D2341" s="478"/>
      <c r="E2341" s="478">
        <f>'EV. ESTABL. Y PZAS. X T.A.'!C435</f>
        <v>482</v>
      </c>
      <c r="F2341" s="478"/>
      <c r="G2341" s="479">
        <f t="shared" si="105"/>
        <v>8.5585585585585586E-2</v>
      </c>
      <c r="H2341" s="357"/>
      <c r="I2341" s="357"/>
      <c r="J2341" s="357"/>
      <c r="K2341" s="357"/>
      <c r="L2341" s="357"/>
      <c r="M2341" s="357"/>
      <c r="N2341" s="357"/>
    </row>
    <row r="2342" spans="1:14" ht="24.95" customHeight="1" x14ac:dyDescent="0.2">
      <c r="A2342" s="420" t="s">
        <v>13</v>
      </c>
      <c r="B2342" s="484"/>
      <c r="C2342" s="484">
        <f>SUM(C2333:C2341)</f>
        <v>4886</v>
      </c>
      <c r="D2342" s="484"/>
      <c r="E2342" s="484">
        <f>SUM(E2333:E2341)</f>
        <v>5521</v>
      </c>
      <c r="F2342" s="484"/>
      <c r="G2342" s="486">
        <f t="shared" si="105"/>
        <v>0.12996316004911992</v>
      </c>
      <c r="H2342" s="357"/>
      <c r="I2342" s="357"/>
      <c r="J2342" s="357"/>
      <c r="K2342" s="357"/>
      <c r="L2342" s="357"/>
      <c r="M2342" s="357"/>
      <c r="N2342" s="357"/>
    </row>
    <row r="2343" spans="1:14" ht="24.95" customHeight="1" x14ac:dyDescent="0.25">
      <c r="A2343" s="294"/>
      <c r="B2343" s="354"/>
      <c r="C2343" s="354"/>
      <c r="D2343" s="354"/>
      <c r="E2343" s="354"/>
      <c r="F2343" s="355"/>
      <c r="G2343" s="355"/>
      <c r="H2343" s="357"/>
      <c r="I2343" s="357"/>
      <c r="J2343" s="357"/>
      <c r="K2343" s="357"/>
      <c r="L2343" s="357"/>
      <c r="M2343" s="357"/>
      <c r="N2343" s="357"/>
    </row>
    <row r="2344" spans="1:14" ht="24.95" customHeight="1" x14ac:dyDescent="0.25">
      <c r="A2344" s="294"/>
      <c r="B2344" s="354"/>
      <c r="C2344" s="354"/>
      <c r="D2344" s="354"/>
      <c r="E2344" s="354"/>
      <c r="F2344" s="355"/>
      <c r="G2344" s="355"/>
      <c r="H2344" s="357"/>
      <c r="I2344" s="357"/>
      <c r="J2344" s="357"/>
      <c r="K2344" s="357"/>
      <c r="L2344" s="357"/>
      <c r="M2344" s="357"/>
      <c r="N2344" s="357"/>
    </row>
    <row r="2345" spans="1:14" ht="24.95" customHeight="1" x14ac:dyDescent="0.25">
      <c r="A2345" s="736"/>
      <c r="B2345" s="736"/>
      <c r="C2345" s="736"/>
      <c r="D2345" s="736"/>
      <c r="E2345" s="360"/>
      <c r="F2345" s="737"/>
      <c r="G2345" s="737"/>
      <c r="H2345" s="737"/>
      <c r="I2345" s="361"/>
      <c r="J2345" s="349"/>
      <c r="K2345" s="349"/>
      <c r="L2345" s="282"/>
      <c r="M2345" s="362"/>
      <c r="N2345" s="362"/>
    </row>
    <row r="2346" spans="1:14" ht="24.95" customHeight="1" x14ac:dyDescent="0.2">
      <c r="A2346" s="357"/>
      <c r="B2346" s="357"/>
      <c r="C2346" s="357"/>
      <c r="D2346" s="357"/>
      <c r="E2346" s="357"/>
      <c r="F2346" s="357"/>
      <c r="G2346" s="357"/>
      <c r="H2346" s="357"/>
      <c r="I2346" s="357"/>
      <c r="J2346" s="357"/>
      <c r="K2346" s="357"/>
      <c r="L2346" s="357"/>
      <c r="M2346" s="357"/>
      <c r="N2346" s="357"/>
    </row>
    <row r="2347" spans="1:14" ht="24.95" customHeight="1" x14ac:dyDescent="0.25">
      <c r="A2347" s="294"/>
      <c r="B2347" s="354"/>
      <c r="C2347" s="354"/>
      <c r="D2347" s="354"/>
      <c r="E2347" s="354"/>
      <c r="F2347" s="355"/>
      <c r="G2347" s="355"/>
      <c r="H2347" s="357"/>
      <c r="I2347" s="357"/>
      <c r="J2347" s="357"/>
      <c r="K2347" s="357"/>
      <c r="L2347" s="357"/>
      <c r="M2347" s="357"/>
      <c r="N2347" s="357"/>
    </row>
    <row r="2348" spans="1:14" ht="24.95" customHeight="1" x14ac:dyDescent="0.25">
      <c r="A2348" s="294"/>
      <c r="B2348" s="354"/>
      <c r="C2348" s="354"/>
      <c r="D2348" s="354"/>
      <c r="E2348" s="354"/>
      <c r="F2348" s="355"/>
      <c r="G2348" s="355"/>
      <c r="H2348" s="357"/>
      <c r="I2348" s="357"/>
      <c r="J2348" s="357"/>
      <c r="K2348" s="357"/>
      <c r="L2348" s="357"/>
      <c r="M2348" s="357"/>
      <c r="N2348" s="357"/>
    </row>
    <row r="2349" spans="1:14" ht="24.95" customHeight="1" x14ac:dyDescent="0.25">
      <c r="A2349" s="294"/>
      <c r="B2349" s="354"/>
      <c r="C2349" s="354"/>
      <c r="D2349" s="354"/>
      <c r="E2349" s="354"/>
      <c r="F2349" s="355"/>
      <c r="G2349" s="355"/>
      <c r="H2349" s="357"/>
      <c r="I2349" s="357"/>
      <c r="J2349" s="357"/>
      <c r="K2349" s="357"/>
      <c r="L2349" s="357"/>
      <c r="M2349" s="357"/>
      <c r="N2349" s="357"/>
    </row>
    <row r="2350" spans="1:14" ht="24.95" customHeight="1" x14ac:dyDescent="0.25">
      <c r="A2350" s="294"/>
      <c r="B2350" s="354"/>
      <c r="C2350" s="354"/>
      <c r="D2350" s="354"/>
      <c r="E2350" s="354"/>
      <c r="F2350" s="355"/>
      <c r="G2350" s="355"/>
      <c r="H2350" s="357"/>
      <c r="I2350" s="357"/>
      <c r="J2350" s="357"/>
      <c r="K2350" s="357"/>
      <c r="L2350" s="357"/>
      <c r="M2350" s="357"/>
      <c r="N2350" s="357"/>
    </row>
    <row r="2351" spans="1:14" ht="24.95" customHeight="1" x14ac:dyDescent="0.25">
      <c r="A2351" s="294"/>
      <c r="B2351" s="354"/>
      <c r="C2351" s="354"/>
      <c r="D2351" s="354"/>
      <c r="E2351" s="354"/>
      <c r="F2351" s="355"/>
      <c r="G2351" s="355"/>
      <c r="H2351" s="357"/>
      <c r="I2351" s="357"/>
      <c r="J2351" s="357"/>
      <c r="K2351" s="357"/>
      <c r="L2351" s="357"/>
      <c r="M2351" s="357"/>
      <c r="N2351" s="357"/>
    </row>
    <row r="2352" spans="1:14" ht="24.95" customHeight="1" x14ac:dyDescent="0.25">
      <c r="A2352" s="294"/>
      <c r="B2352" s="354"/>
      <c r="C2352" s="354"/>
      <c r="D2352" s="354"/>
      <c r="E2352" s="354"/>
      <c r="F2352" s="355"/>
      <c r="G2352" s="355"/>
      <c r="H2352" s="357"/>
      <c r="I2352" s="357"/>
      <c r="J2352" s="357"/>
      <c r="K2352" s="357"/>
      <c r="L2352" s="357"/>
      <c r="M2352" s="357"/>
      <c r="N2352" s="357"/>
    </row>
    <row r="2353" spans="1:14" ht="24.95" customHeight="1" x14ac:dyDescent="0.25">
      <c r="A2353" s="294"/>
      <c r="B2353" s="354"/>
      <c r="C2353" s="354"/>
      <c r="D2353" s="354"/>
      <c r="E2353" s="354"/>
      <c r="F2353" s="355"/>
      <c r="G2353" s="355"/>
      <c r="H2353" s="357"/>
      <c r="I2353" s="357"/>
      <c r="J2353" s="357"/>
      <c r="K2353" s="357"/>
      <c r="L2353" s="357"/>
      <c r="M2353" s="357"/>
      <c r="N2353" s="357"/>
    </row>
    <row r="2354" spans="1:14" ht="24.95" customHeight="1" x14ac:dyDescent="0.25">
      <c r="A2354" s="294"/>
      <c r="B2354" s="354"/>
      <c r="C2354" s="354"/>
      <c r="D2354" s="354"/>
      <c r="E2354" s="354"/>
      <c r="F2354" s="355"/>
      <c r="G2354" s="355"/>
      <c r="H2354" s="357"/>
      <c r="I2354" s="357"/>
      <c r="J2354" s="357"/>
      <c r="K2354" s="357"/>
      <c r="L2354" s="357"/>
      <c r="M2354" s="357"/>
      <c r="N2354" s="357"/>
    </row>
    <row r="2355" spans="1:14" ht="24.95" customHeight="1" x14ac:dyDescent="0.25">
      <c r="A2355" s="294"/>
      <c r="B2355" s="354"/>
      <c r="C2355" s="354"/>
      <c r="D2355" s="354"/>
      <c r="E2355" s="354"/>
      <c r="F2355" s="355"/>
      <c r="G2355" s="355"/>
      <c r="H2355" s="357"/>
      <c r="I2355" s="357"/>
      <c r="J2355" s="357"/>
      <c r="K2355" s="357"/>
      <c r="L2355" s="357"/>
      <c r="M2355" s="357"/>
      <c r="N2355" s="357"/>
    </row>
    <row r="2356" spans="1:14" ht="24.95" customHeight="1" x14ac:dyDescent="0.25">
      <c r="A2356" s="313"/>
      <c r="B2356" s="354"/>
      <c r="C2356" s="354"/>
      <c r="D2356" s="354"/>
      <c r="E2356" s="354"/>
      <c r="F2356" s="355"/>
      <c r="G2356" s="355"/>
      <c r="H2356" s="357"/>
      <c r="I2356" s="357"/>
      <c r="J2356" s="357"/>
      <c r="K2356" s="357"/>
      <c r="L2356" s="357"/>
      <c r="M2356" s="357"/>
      <c r="N2356" s="357"/>
    </row>
    <row r="2357" spans="1:14" ht="24.95" customHeight="1" x14ac:dyDescent="0.2">
      <c r="A2357" s="730" t="s">
        <v>93</v>
      </c>
      <c r="B2357" s="730"/>
      <c r="C2357" s="730"/>
      <c r="D2357" s="730"/>
      <c r="E2357" s="730"/>
      <c r="F2357" s="730"/>
      <c r="G2357" s="730"/>
      <c r="H2357" s="359"/>
      <c r="I2357" s="359"/>
      <c r="J2357" s="359"/>
      <c r="K2357" s="359"/>
      <c r="L2357" s="359"/>
      <c r="M2357" s="359"/>
      <c r="N2357" s="359"/>
    </row>
    <row r="2358" spans="1:14" ht="24.95" customHeight="1" x14ac:dyDescent="0.2">
      <c r="A2358" s="475" t="s">
        <v>92</v>
      </c>
      <c r="B2358" s="476"/>
      <c r="C2358" s="476" t="s">
        <v>595</v>
      </c>
      <c r="D2358" s="476"/>
      <c r="E2358" s="476" t="s">
        <v>612</v>
      </c>
      <c r="F2358" s="476"/>
      <c r="G2358" s="476" t="s">
        <v>31</v>
      </c>
      <c r="H2358" s="357"/>
      <c r="I2358" s="357"/>
      <c r="J2358" s="357"/>
      <c r="K2358" s="357"/>
      <c r="L2358" s="357"/>
      <c r="M2358" s="357"/>
      <c r="N2358" s="357"/>
    </row>
    <row r="2359" spans="1:14" ht="24.95" customHeight="1" x14ac:dyDescent="0.2">
      <c r="A2359" s="477" t="s">
        <v>5</v>
      </c>
      <c r="B2359" s="478"/>
      <c r="C2359" s="478">
        <f>'EV. ESTABL. Y PZAS. X T.A.'!B462</f>
        <v>7195</v>
      </c>
      <c r="D2359" s="478"/>
      <c r="E2359" s="478">
        <f>'EV. ESTABL. Y PZAS. X T.A.'!C462</f>
        <v>7800</v>
      </c>
      <c r="F2359" s="478"/>
      <c r="G2359" s="479">
        <f>(E2359-C2359)/C2359</f>
        <v>8.4086170952050038E-2</v>
      </c>
      <c r="H2359" s="357"/>
      <c r="I2359" s="357"/>
      <c r="J2359" s="357"/>
      <c r="K2359" s="357"/>
      <c r="L2359" s="357"/>
      <c r="M2359" s="357"/>
      <c r="N2359" s="357"/>
    </row>
    <row r="2360" spans="1:14" ht="24.95" customHeight="1" x14ac:dyDescent="0.2">
      <c r="A2360" s="477" t="s">
        <v>6</v>
      </c>
      <c r="B2360" s="478"/>
      <c r="C2360" s="478">
        <f>'EV. ESTABL. Y PZAS. X T.A.'!B463</f>
        <v>3985</v>
      </c>
      <c r="D2360" s="478"/>
      <c r="E2360" s="478">
        <f>'EV. ESTABL. Y PZAS. X T.A.'!C463</f>
        <v>4817</v>
      </c>
      <c r="F2360" s="478"/>
      <c r="G2360" s="479">
        <f t="shared" ref="G2360:G2368" si="106">(E2360-C2360)/C2360</f>
        <v>0.20878293601003764</v>
      </c>
      <c r="H2360" s="357"/>
      <c r="I2360" s="357"/>
      <c r="J2360" s="357"/>
      <c r="K2360" s="357"/>
      <c r="L2360" s="357"/>
      <c r="M2360" s="357"/>
      <c r="N2360" s="357"/>
    </row>
    <row r="2361" spans="1:14" ht="24.95" customHeight="1" x14ac:dyDescent="0.2">
      <c r="A2361" s="477" t="s">
        <v>18</v>
      </c>
      <c r="B2361" s="478"/>
      <c r="C2361" s="478">
        <f>'EV. ESTABL. Y PZAS. X T.A.'!B464</f>
        <v>5038</v>
      </c>
      <c r="D2361" s="478"/>
      <c r="E2361" s="478">
        <f>'EV. ESTABL. Y PZAS. X T.A.'!C464</f>
        <v>6326</v>
      </c>
      <c r="F2361" s="478"/>
      <c r="G2361" s="479">
        <f t="shared" si="106"/>
        <v>0.25565700674870978</v>
      </c>
      <c r="H2361" s="357"/>
      <c r="I2361" s="357"/>
      <c r="J2361" s="357"/>
      <c r="K2361" s="357"/>
      <c r="L2361" s="357"/>
      <c r="M2361" s="357"/>
      <c r="N2361" s="357"/>
    </row>
    <row r="2362" spans="1:14" ht="24.95" customHeight="1" x14ac:dyDescent="0.2">
      <c r="A2362" s="477" t="s">
        <v>7</v>
      </c>
      <c r="B2362" s="478"/>
      <c r="C2362" s="478">
        <f>'EV. ESTABL. Y PZAS. X T.A.'!B465</f>
        <v>780</v>
      </c>
      <c r="D2362" s="478"/>
      <c r="E2362" s="478">
        <f>'EV. ESTABL. Y PZAS. X T.A.'!C465</f>
        <v>940</v>
      </c>
      <c r="F2362" s="478"/>
      <c r="G2362" s="479">
        <f t="shared" si="106"/>
        <v>0.20512820512820512</v>
      </c>
      <c r="H2362" s="357"/>
      <c r="I2362" s="357"/>
      <c r="J2362" s="357"/>
      <c r="K2362" s="357"/>
      <c r="L2362" s="357"/>
      <c r="M2362" s="357"/>
      <c r="N2362" s="357"/>
    </row>
    <row r="2363" spans="1:14" ht="24.95" customHeight="1" x14ac:dyDescent="0.2">
      <c r="A2363" s="477" t="s">
        <v>8</v>
      </c>
      <c r="B2363" s="478"/>
      <c r="C2363" s="478">
        <f>'EV. ESTABL. Y PZAS. X T.A.'!B466</f>
        <v>3637</v>
      </c>
      <c r="D2363" s="478"/>
      <c r="E2363" s="478">
        <f>'EV. ESTABL. Y PZAS. X T.A.'!C466</f>
        <v>3672</v>
      </c>
      <c r="F2363" s="478"/>
      <c r="G2363" s="479">
        <f t="shared" si="106"/>
        <v>9.6233159197140501E-3</v>
      </c>
      <c r="H2363" s="357"/>
      <c r="I2363" s="357"/>
      <c r="J2363" s="357"/>
      <c r="K2363" s="357"/>
      <c r="L2363" s="357"/>
      <c r="M2363" s="357"/>
      <c r="N2363" s="357"/>
    </row>
    <row r="2364" spans="1:14" ht="24.95" customHeight="1" x14ac:dyDescent="0.2">
      <c r="A2364" s="477" t="s">
        <v>9</v>
      </c>
      <c r="B2364" s="478"/>
      <c r="C2364" s="478">
        <f>'EV. ESTABL. Y PZAS. X T.A.'!B467</f>
        <v>4724</v>
      </c>
      <c r="D2364" s="478"/>
      <c r="E2364" s="478">
        <f>'EV. ESTABL. Y PZAS. X T.A.'!C467</f>
        <v>5236</v>
      </c>
      <c r="F2364" s="478"/>
      <c r="G2364" s="479">
        <f t="shared" si="106"/>
        <v>0.10838272650296359</v>
      </c>
      <c r="H2364" s="357"/>
      <c r="I2364" s="357"/>
      <c r="J2364" s="357"/>
      <c r="K2364" s="357"/>
      <c r="L2364" s="357"/>
      <c r="M2364" s="357"/>
      <c r="N2364" s="357"/>
    </row>
    <row r="2365" spans="1:14" ht="24.95" customHeight="1" x14ac:dyDescent="0.2">
      <c r="A2365" s="477" t="s">
        <v>10</v>
      </c>
      <c r="B2365" s="478"/>
      <c r="C2365" s="478">
        <f>'EV. ESTABL. Y PZAS. X T.A.'!B468</f>
        <v>1776</v>
      </c>
      <c r="D2365" s="478"/>
      <c r="E2365" s="478">
        <f>'EV. ESTABL. Y PZAS. X T.A.'!C468</f>
        <v>2097</v>
      </c>
      <c r="F2365" s="478"/>
      <c r="G2365" s="479">
        <f t="shared" si="106"/>
        <v>0.18074324324324326</v>
      </c>
      <c r="H2365" s="357"/>
      <c r="I2365" s="357"/>
      <c r="J2365" s="357"/>
      <c r="K2365" s="357"/>
      <c r="L2365" s="357"/>
      <c r="M2365" s="357"/>
      <c r="N2365" s="357"/>
    </row>
    <row r="2366" spans="1:14" ht="24.95" customHeight="1" x14ac:dyDescent="0.2">
      <c r="A2366" s="477" t="s">
        <v>11</v>
      </c>
      <c r="B2366" s="478"/>
      <c r="C2366" s="478">
        <f>'EV. ESTABL. Y PZAS. X T.A.'!B469</f>
        <v>1890</v>
      </c>
      <c r="D2366" s="478"/>
      <c r="E2366" s="478">
        <f>'EV. ESTABL. Y PZAS. X T.A.'!C469</f>
        <v>2269</v>
      </c>
      <c r="F2366" s="478"/>
      <c r="G2366" s="479">
        <f t="shared" si="106"/>
        <v>0.20052910052910053</v>
      </c>
      <c r="H2366" s="357"/>
      <c r="I2366" s="357"/>
      <c r="J2366" s="357"/>
      <c r="K2366" s="357"/>
      <c r="L2366" s="357"/>
      <c r="M2366" s="357"/>
      <c r="N2366" s="357"/>
    </row>
    <row r="2367" spans="1:14" ht="24.95" customHeight="1" x14ac:dyDescent="0.2">
      <c r="A2367" s="477" t="s">
        <v>12</v>
      </c>
      <c r="B2367" s="478"/>
      <c r="C2367" s="478">
        <f>'EV. ESTABL. Y PZAS. X T.A.'!B470</f>
        <v>2447</v>
      </c>
      <c r="D2367" s="478"/>
      <c r="E2367" s="478">
        <f>'EV. ESTABL. Y PZAS. X T.A.'!C470</f>
        <v>2705</v>
      </c>
      <c r="F2367" s="478"/>
      <c r="G2367" s="479">
        <f t="shared" si="106"/>
        <v>0.10543522680833674</v>
      </c>
      <c r="H2367" s="357"/>
      <c r="I2367" s="357"/>
      <c r="J2367" s="357"/>
      <c r="K2367" s="357"/>
      <c r="L2367" s="357"/>
      <c r="M2367" s="357"/>
      <c r="N2367" s="357"/>
    </row>
    <row r="2368" spans="1:14" ht="24.95" customHeight="1" x14ac:dyDescent="0.2">
      <c r="A2368" s="420" t="s">
        <v>13</v>
      </c>
      <c r="B2368" s="484"/>
      <c r="C2368" s="484">
        <f>SUM(C2359:C2367)</f>
        <v>31472</v>
      </c>
      <c r="D2368" s="484"/>
      <c r="E2368" s="484">
        <f>SUM(E2359:E2367)</f>
        <v>35862</v>
      </c>
      <c r="F2368" s="484"/>
      <c r="G2368" s="486">
        <f t="shared" si="106"/>
        <v>0.13948906964921201</v>
      </c>
      <c r="H2368" s="357"/>
      <c r="I2368" s="357"/>
      <c r="J2368" s="357"/>
      <c r="K2368" s="357"/>
      <c r="L2368" s="357"/>
      <c r="M2368" s="357"/>
      <c r="N2368" s="357"/>
    </row>
    <row r="2369" spans="1:14" ht="24.95" customHeight="1" x14ac:dyDescent="0.25">
      <c r="A2369" s="294"/>
      <c r="B2369" s="354"/>
      <c r="C2369" s="354"/>
      <c r="D2369" s="354"/>
      <c r="E2369" s="354"/>
      <c r="F2369" s="355"/>
      <c r="G2369" s="355"/>
      <c r="H2369" s="357"/>
      <c r="I2369" s="357"/>
      <c r="J2369" s="357"/>
      <c r="K2369" s="357"/>
      <c r="L2369" s="357"/>
      <c r="M2369" s="357"/>
      <c r="N2369" s="357"/>
    </row>
    <row r="2370" spans="1:14" ht="24.95" customHeight="1" x14ac:dyDescent="0.25">
      <c r="A2370" s="294"/>
      <c r="B2370" s="354"/>
      <c r="C2370" s="354"/>
      <c r="D2370" s="354"/>
      <c r="E2370" s="354"/>
      <c r="F2370" s="355"/>
      <c r="G2370" s="355"/>
      <c r="H2370" s="357"/>
      <c r="I2370" s="357"/>
      <c r="J2370" s="357"/>
      <c r="K2370" s="357"/>
      <c r="L2370" s="357"/>
      <c r="M2370" s="357"/>
      <c r="N2370" s="357"/>
    </row>
    <row r="2371" spans="1:14" ht="24.95" customHeight="1" x14ac:dyDescent="0.25">
      <c r="A2371" s="736"/>
      <c r="B2371" s="736"/>
      <c r="C2371" s="736"/>
      <c r="D2371" s="736"/>
      <c r="E2371" s="360"/>
      <c r="F2371" s="737"/>
      <c r="G2371" s="737"/>
      <c r="H2371" s="737"/>
      <c r="I2371" s="361"/>
      <c r="J2371" s="349"/>
      <c r="K2371" s="362"/>
      <c r="L2371" s="362"/>
      <c r="M2371" s="362"/>
      <c r="N2371" s="362"/>
    </row>
    <row r="2372" spans="1:14" ht="24.95" customHeight="1" x14ac:dyDescent="0.2">
      <c r="A2372" s="363"/>
      <c r="B2372" s="363"/>
      <c r="C2372" s="363"/>
      <c r="D2372" s="363"/>
      <c r="E2372" s="363"/>
      <c r="F2372" s="363"/>
      <c r="G2372" s="363"/>
      <c r="H2372" s="363"/>
      <c r="I2372" s="363"/>
      <c r="J2372" s="363"/>
      <c r="K2372" s="363"/>
      <c r="L2372" s="363"/>
      <c r="M2372" s="363"/>
      <c r="N2372" s="363"/>
    </row>
    <row r="2373" spans="1:14" ht="24.95" customHeight="1" x14ac:dyDescent="0.2">
      <c r="A2373" s="363"/>
      <c r="B2373" s="363"/>
      <c r="C2373" s="363"/>
      <c r="D2373" s="363"/>
      <c r="E2373" s="363"/>
      <c r="F2373" s="363"/>
      <c r="G2373" s="363"/>
      <c r="H2373" s="363"/>
      <c r="I2373" s="363"/>
      <c r="J2373" s="363"/>
      <c r="K2373" s="363"/>
      <c r="L2373" s="363"/>
      <c r="M2373" s="363"/>
      <c r="N2373" s="363"/>
    </row>
    <row r="2374" spans="1:14" ht="24.95" customHeight="1" x14ac:dyDescent="0.2">
      <c r="A2374" s="363"/>
      <c r="B2374" s="363"/>
      <c r="C2374" s="363"/>
      <c r="D2374" s="363"/>
      <c r="E2374" s="363"/>
      <c r="F2374" s="363"/>
      <c r="G2374" s="363"/>
      <c r="H2374" s="363"/>
      <c r="I2374" s="363"/>
      <c r="J2374" s="363"/>
      <c r="K2374" s="363"/>
      <c r="L2374" s="363"/>
      <c r="M2374" s="363"/>
      <c r="N2374" s="363"/>
    </row>
    <row r="2375" spans="1:14" ht="24.95" customHeight="1" x14ac:dyDescent="0.2">
      <c r="A2375" s="363"/>
      <c r="B2375" s="363"/>
      <c r="C2375" s="363"/>
      <c r="D2375" s="363"/>
      <c r="E2375" s="363"/>
      <c r="F2375" s="363"/>
      <c r="G2375" s="363"/>
      <c r="H2375" s="363"/>
      <c r="I2375" s="363"/>
      <c r="J2375" s="363"/>
      <c r="K2375" s="363"/>
      <c r="L2375" s="363"/>
      <c r="M2375" s="363"/>
      <c r="N2375" s="363"/>
    </row>
    <row r="2376" spans="1:14" ht="24.95" customHeight="1" x14ac:dyDescent="0.2">
      <c r="A2376" s="363"/>
      <c r="B2376" s="363"/>
      <c r="C2376" s="363"/>
      <c r="D2376" s="363"/>
      <c r="E2376" s="363"/>
      <c r="F2376" s="363"/>
      <c r="G2376" s="363"/>
      <c r="H2376" s="363"/>
      <c r="I2376" s="363"/>
      <c r="J2376" s="363"/>
      <c r="K2376" s="363"/>
      <c r="L2376" s="363"/>
      <c r="M2376" s="363"/>
      <c r="N2376" s="363"/>
    </row>
    <row r="2377" spans="1:14" ht="24.95" customHeight="1" x14ac:dyDescent="0.2">
      <c r="A2377" s="363"/>
      <c r="B2377" s="363"/>
      <c r="C2377" s="363"/>
      <c r="D2377" s="363"/>
      <c r="E2377" s="363"/>
      <c r="F2377" s="363"/>
      <c r="G2377" s="363"/>
      <c r="H2377" s="363"/>
      <c r="I2377" s="363"/>
      <c r="J2377" s="363"/>
      <c r="K2377" s="363"/>
      <c r="L2377" s="363"/>
      <c r="M2377" s="363"/>
      <c r="N2377" s="363"/>
    </row>
    <row r="2378" spans="1:14" ht="24.95" customHeight="1" x14ac:dyDescent="0.2">
      <c r="A2378" s="363"/>
      <c r="B2378" s="363"/>
      <c r="C2378" s="363"/>
      <c r="D2378" s="363"/>
      <c r="E2378" s="363"/>
      <c r="F2378" s="363"/>
      <c r="G2378" s="363"/>
      <c r="H2378" s="363"/>
      <c r="I2378" s="363"/>
      <c r="J2378" s="363"/>
      <c r="K2378" s="363"/>
      <c r="L2378" s="363"/>
      <c r="M2378" s="363"/>
      <c r="N2378" s="363"/>
    </row>
    <row r="2379" spans="1:14" ht="24.95" customHeight="1" x14ac:dyDescent="0.2">
      <c r="A2379" s="363"/>
      <c r="B2379" s="363"/>
      <c r="C2379" s="363"/>
      <c r="D2379" s="363"/>
      <c r="E2379" s="363"/>
      <c r="F2379" s="363"/>
      <c r="G2379" s="363"/>
      <c r="H2379" s="363"/>
      <c r="I2379" s="363"/>
      <c r="J2379" s="363"/>
      <c r="K2379" s="363"/>
      <c r="L2379" s="363"/>
      <c r="M2379" s="363"/>
      <c r="N2379" s="363"/>
    </row>
    <row r="2380" spans="1:14" ht="24.95" customHeight="1" x14ac:dyDescent="0.2">
      <c r="A2380" s="363"/>
      <c r="B2380" s="363"/>
      <c r="C2380" s="363"/>
      <c r="D2380" s="363"/>
      <c r="E2380" s="363"/>
      <c r="F2380" s="363"/>
      <c r="G2380" s="363"/>
      <c r="H2380" s="363"/>
      <c r="I2380" s="363"/>
      <c r="J2380" s="363"/>
      <c r="K2380" s="363"/>
      <c r="L2380" s="363"/>
      <c r="M2380" s="363"/>
      <c r="N2380" s="363"/>
    </row>
    <row r="2381" spans="1:14" ht="24.95" customHeight="1" x14ac:dyDescent="0.2">
      <c r="A2381" s="363"/>
      <c r="B2381" s="363"/>
      <c r="C2381" s="363"/>
      <c r="D2381" s="363"/>
      <c r="E2381" s="363"/>
      <c r="F2381" s="363"/>
      <c r="G2381" s="363"/>
      <c r="H2381" s="363"/>
      <c r="I2381" s="363"/>
      <c r="J2381" s="363"/>
      <c r="K2381" s="363"/>
      <c r="L2381" s="363"/>
      <c r="M2381" s="363"/>
      <c r="N2381" s="363"/>
    </row>
    <row r="2382" spans="1:14" ht="24.95" customHeight="1" x14ac:dyDescent="0.2">
      <c r="A2382" s="363"/>
      <c r="B2382" s="363"/>
      <c r="C2382" s="363"/>
      <c r="D2382" s="363"/>
      <c r="E2382" s="363"/>
      <c r="F2382" s="363"/>
      <c r="G2382" s="363"/>
      <c r="H2382" s="363"/>
      <c r="I2382" s="363"/>
      <c r="J2382" s="363"/>
      <c r="K2382" s="363"/>
      <c r="L2382" s="363"/>
      <c r="M2382" s="363"/>
      <c r="N2382" s="363"/>
    </row>
    <row r="2383" spans="1:14" ht="24.95" customHeight="1" x14ac:dyDescent="0.2">
      <c r="A2383" s="363"/>
      <c r="B2383" s="363"/>
      <c r="C2383" s="363"/>
      <c r="D2383" s="363"/>
      <c r="E2383" s="363"/>
      <c r="F2383" s="363"/>
      <c r="G2383" s="363"/>
      <c r="H2383" s="363"/>
      <c r="I2383" s="363"/>
      <c r="J2383" s="363"/>
      <c r="K2383" s="363"/>
      <c r="L2383" s="363"/>
      <c r="M2383" s="363"/>
      <c r="N2383" s="363"/>
    </row>
    <row r="2384" spans="1:14" ht="24.95" customHeight="1" x14ac:dyDescent="0.2">
      <c r="A2384" s="363"/>
      <c r="B2384" s="363"/>
      <c r="C2384" s="363"/>
      <c r="D2384" s="363"/>
      <c r="E2384" s="363"/>
      <c r="F2384" s="363"/>
      <c r="G2384" s="363"/>
      <c r="H2384" s="363"/>
      <c r="I2384" s="363"/>
      <c r="J2384" s="363"/>
      <c r="K2384" s="363"/>
      <c r="L2384" s="363"/>
      <c r="M2384" s="363"/>
      <c r="N2384" s="363"/>
    </row>
    <row r="2385" spans="1:14" ht="24.95" customHeight="1" x14ac:dyDescent="0.2">
      <c r="A2385" s="363"/>
      <c r="B2385" s="363"/>
      <c r="C2385" s="363"/>
      <c r="D2385" s="363"/>
      <c r="E2385" s="363"/>
      <c r="F2385" s="363"/>
      <c r="G2385" s="363"/>
      <c r="H2385" s="363"/>
      <c r="I2385" s="363"/>
      <c r="J2385" s="363"/>
      <c r="K2385" s="363"/>
      <c r="L2385" s="363"/>
      <c r="M2385" s="363"/>
      <c r="N2385" s="363"/>
    </row>
    <row r="2386" spans="1:14" ht="24.95" customHeight="1" x14ac:dyDescent="0.2">
      <c r="A2386" s="363"/>
      <c r="B2386" s="363"/>
      <c r="C2386" s="363"/>
      <c r="D2386" s="363"/>
      <c r="E2386" s="363"/>
      <c r="F2386" s="363"/>
      <c r="G2386" s="363"/>
      <c r="H2386" s="363"/>
      <c r="I2386" s="363"/>
      <c r="J2386" s="363"/>
      <c r="K2386" s="363"/>
      <c r="L2386" s="363"/>
      <c r="M2386" s="363"/>
      <c r="N2386" s="363"/>
    </row>
    <row r="2387" spans="1:14" ht="24.95" customHeight="1" x14ac:dyDescent="0.2">
      <c r="A2387" s="363"/>
      <c r="B2387" s="363"/>
      <c r="C2387" s="363"/>
      <c r="D2387" s="363"/>
      <c r="E2387" s="363"/>
      <c r="F2387" s="363"/>
      <c r="G2387" s="363"/>
      <c r="H2387" s="363"/>
      <c r="I2387" s="363"/>
      <c r="J2387" s="363"/>
      <c r="K2387" s="363"/>
      <c r="L2387" s="363"/>
      <c r="M2387" s="363"/>
      <c r="N2387" s="363"/>
    </row>
    <row r="2388" spans="1:14" ht="24.95" customHeight="1" x14ac:dyDescent="0.2">
      <c r="A2388" s="363"/>
      <c r="B2388" s="363"/>
      <c r="C2388" s="363"/>
      <c r="D2388" s="363"/>
      <c r="E2388" s="363"/>
      <c r="F2388" s="363"/>
      <c r="G2388" s="363"/>
      <c r="H2388" s="363"/>
      <c r="I2388" s="363"/>
      <c r="J2388" s="363"/>
      <c r="K2388" s="363"/>
      <c r="L2388" s="363"/>
      <c r="M2388" s="363"/>
      <c r="N2388" s="363"/>
    </row>
    <row r="2389" spans="1:14" ht="24.95" customHeight="1" x14ac:dyDescent="0.2">
      <c r="A2389" s="363"/>
      <c r="B2389" s="363"/>
      <c r="C2389" s="363"/>
      <c r="D2389" s="363"/>
      <c r="E2389" s="363"/>
      <c r="F2389" s="363"/>
      <c r="G2389" s="363"/>
      <c r="H2389" s="363"/>
      <c r="I2389" s="363"/>
      <c r="J2389" s="363"/>
      <c r="K2389" s="363"/>
      <c r="L2389" s="363"/>
      <c r="M2389" s="363"/>
      <c r="N2389" s="363"/>
    </row>
    <row r="2390" spans="1:14" ht="24.95" customHeight="1" x14ac:dyDescent="0.2">
      <c r="A2390" s="363"/>
      <c r="B2390" s="363"/>
      <c r="C2390" s="363"/>
      <c r="D2390" s="363"/>
      <c r="E2390" s="363"/>
      <c r="F2390" s="363"/>
      <c r="G2390" s="363"/>
      <c r="H2390" s="363"/>
      <c r="I2390" s="363"/>
      <c r="J2390" s="363"/>
      <c r="K2390" s="363"/>
      <c r="L2390" s="363"/>
      <c r="M2390" s="363"/>
      <c r="N2390" s="363"/>
    </row>
    <row r="2391" spans="1:14" ht="24.95" customHeight="1" x14ac:dyDescent="0.2">
      <c r="A2391" s="363"/>
      <c r="B2391" s="363"/>
      <c r="C2391" s="363"/>
      <c r="D2391" s="363"/>
      <c r="E2391" s="363"/>
      <c r="F2391" s="363"/>
      <c r="G2391" s="363"/>
      <c r="H2391" s="363"/>
      <c r="I2391" s="363"/>
      <c r="J2391" s="363"/>
      <c r="K2391" s="363"/>
      <c r="L2391" s="363"/>
      <c r="M2391" s="363"/>
      <c r="N2391" s="363"/>
    </row>
    <row r="2392" spans="1:14" ht="24.95" customHeight="1" x14ac:dyDescent="0.2">
      <c r="A2392" s="363"/>
      <c r="B2392" s="363"/>
      <c r="C2392" s="363"/>
      <c r="D2392" s="363"/>
      <c r="E2392" s="363"/>
      <c r="F2392" s="363"/>
      <c r="G2392" s="363"/>
      <c r="H2392" s="363"/>
      <c r="I2392" s="363"/>
      <c r="J2392" s="363"/>
      <c r="K2392" s="363"/>
      <c r="L2392" s="363"/>
      <c r="M2392" s="363"/>
      <c r="N2392" s="363"/>
    </row>
    <row r="2393" spans="1:14" ht="24.95" customHeight="1" x14ac:dyDescent="0.2">
      <c r="A2393" s="363"/>
      <c r="B2393" s="363"/>
      <c r="C2393" s="363"/>
      <c r="D2393" s="363"/>
      <c r="E2393" s="363"/>
      <c r="F2393" s="363"/>
      <c r="G2393" s="363"/>
      <c r="H2393" s="363"/>
      <c r="I2393" s="363"/>
      <c r="J2393" s="363"/>
      <c r="K2393" s="363"/>
      <c r="L2393" s="363"/>
      <c r="M2393" s="363"/>
      <c r="N2393" s="363"/>
    </row>
    <row r="2394" spans="1:14" ht="24.95" customHeight="1" x14ac:dyDescent="0.2">
      <c r="A2394" s="363"/>
      <c r="B2394" s="363"/>
      <c r="C2394" s="363"/>
      <c r="D2394" s="363"/>
      <c r="E2394" s="363"/>
      <c r="F2394" s="363"/>
      <c r="G2394" s="363"/>
      <c r="H2394" s="363"/>
      <c r="I2394" s="363"/>
      <c r="J2394" s="363"/>
      <c r="K2394" s="363"/>
      <c r="L2394" s="363"/>
      <c r="M2394" s="363"/>
      <c r="N2394" s="363"/>
    </row>
    <row r="2395" spans="1:14" ht="24.95" customHeight="1" x14ac:dyDescent="0.2">
      <c r="A2395" s="363"/>
      <c r="B2395" s="363"/>
      <c r="C2395" s="363"/>
      <c r="D2395" s="363"/>
      <c r="E2395" s="363"/>
      <c r="F2395" s="363"/>
      <c r="G2395" s="363"/>
      <c r="H2395" s="363"/>
      <c r="I2395" s="363"/>
      <c r="J2395" s="363"/>
      <c r="K2395" s="363"/>
      <c r="L2395" s="363"/>
      <c r="M2395" s="363"/>
      <c r="N2395" s="363"/>
    </row>
    <row r="2396" spans="1:14" ht="24.95" customHeight="1" x14ac:dyDescent="0.2">
      <c r="A2396" s="363"/>
      <c r="B2396" s="363"/>
      <c r="C2396" s="363"/>
      <c r="D2396" s="363"/>
      <c r="E2396" s="363"/>
      <c r="F2396" s="363"/>
      <c r="G2396" s="363"/>
      <c r="H2396" s="363"/>
      <c r="I2396" s="363"/>
      <c r="J2396" s="363"/>
      <c r="K2396" s="363"/>
      <c r="L2396" s="363"/>
      <c r="M2396" s="363"/>
      <c r="N2396" s="4"/>
    </row>
    <row r="2397" spans="1:14" ht="24.95" customHeight="1" x14ac:dyDescent="0.2">
      <c r="A2397" s="755" t="s">
        <v>465</v>
      </c>
      <c r="B2397" s="755"/>
      <c r="C2397" s="755"/>
      <c r="D2397" s="755"/>
      <c r="E2397" s="755"/>
      <c r="F2397" s="755"/>
      <c r="G2397" s="755"/>
      <c r="H2397" s="755"/>
      <c r="I2397" s="755"/>
      <c r="J2397" s="755"/>
      <c r="K2397" s="755"/>
      <c r="L2397" s="755"/>
      <c r="M2397" s="755"/>
      <c r="N2397" s="755"/>
    </row>
    <row r="2398" spans="1:14" ht="24.95" customHeight="1" x14ac:dyDescent="0.2">
      <c r="A2398" s="315"/>
      <c r="B2398" s="356"/>
      <c r="C2398" s="356"/>
      <c r="D2398" s="356"/>
      <c r="E2398" s="356"/>
      <c r="F2398" s="356"/>
      <c r="G2398" s="356"/>
      <c r="H2398" s="356"/>
      <c r="I2398" s="356"/>
      <c r="J2398" s="356"/>
      <c r="K2398" s="356"/>
      <c r="L2398" s="356"/>
      <c r="M2398" s="356"/>
      <c r="N2398" s="356"/>
    </row>
    <row r="2399" spans="1:14" ht="24.95" customHeight="1" x14ac:dyDescent="0.2">
      <c r="A2399" s="732" t="s">
        <v>108</v>
      </c>
      <c r="B2399" s="732"/>
      <c r="C2399" s="732"/>
      <c r="D2399" s="732"/>
      <c r="E2399" s="732"/>
      <c r="F2399" s="732"/>
      <c r="G2399" s="732"/>
      <c r="H2399" s="732"/>
      <c r="I2399" s="732"/>
      <c r="J2399" s="732"/>
      <c r="K2399" s="732"/>
      <c r="L2399" s="732"/>
      <c r="M2399" s="732"/>
      <c r="N2399" s="732"/>
    </row>
    <row r="2400" spans="1:14" ht="24.95" customHeight="1" x14ac:dyDescent="0.2">
      <c r="A2400" s="356"/>
      <c r="B2400" s="356"/>
      <c r="C2400" s="356"/>
      <c r="D2400" s="356"/>
      <c r="E2400" s="356"/>
      <c r="F2400" s="356"/>
      <c r="G2400" s="356"/>
      <c r="H2400" s="356"/>
      <c r="I2400" s="356"/>
      <c r="J2400" s="356"/>
      <c r="K2400" s="356"/>
      <c r="L2400" s="356"/>
      <c r="M2400" s="356"/>
      <c r="N2400" s="356"/>
    </row>
    <row r="2401" spans="1:14" ht="24.95" customHeight="1" x14ac:dyDescent="0.2">
      <c r="A2401" s="730" t="s">
        <v>91</v>
      </c>
      <c r="B2401" s="730"/>
      <c r="C2401" s="730"/>
      <c r="D2401" s="730"/>
      <c r="E2401" s="730"/>
      <c r="F2401" s="730"/>
      <c r="G2401" s="730"/>
      <c r="H2401" s="359"/>
      <c r="I2401" s="359"/>
      <c r="J2401" s="359"/>
      <c r="K2401" s="359"/>
      <c r="L2401" s="359"/>
      <c r="M2401" s="359"/>
      <c r="N2401" s="359"/>
    </row>
    <row r="2402" spans="1:14" ht="24.95" customHeight="1" x14ac:dyDescent="0.25">
      <c r="A2402" s="475" t="s">
        <v>92</v>
      </c>
      <c r="B2402" s="476"/>
      <c r="C2402" s="476" t="s">
        <v>595</v>
      </c>
      <c r="D2402" s="476"/>
      <c r="E2402" s="476" t="s">
        <v>612</v>
      </c>
      <c r="F2402" s="476"/>
      <c r="G2402" s="476" t="s">
        <v>31</v>
      </c>
      <c r="H2402" s="357"/>
      <c r="J2402" s="783"/>
      <c r="K2402" s="783"/>
      <c r="L2402" s="783"/>
      <c r="M2402" s="783"/>
      <c r="N2402" s="294"/>
    </row>
    <row r="2403" spans="1:14" ht="24.95" customHeight="1" x14ac:dyDescent="0.2">
      <c r="A2403" s="477" t="s">
        <v>5</v>
      </c>
      <c r="B2403" s="478"/>
      <c r="C2403" s="478">
        <f>'EV. ESTABL. Y PZAS. X T.A.'!B501</f>
        <v>100</v>
      </c>
      <c r="D2403" s="478"/>
      <c r="E2403" s="478">
        <f>'EV. ESTABL. Y PZAS. X T.A.'!C501</f>
        <v>111</v>
      </c>
      <c r="F2403" s="478"/>
      <c r="G2403" s="479">
        <f>(E2403-C2403)/C2403</f>
        <v>0.11</v>
      </c>
      <c r="H2403" s="357"/>
      <c r="I2403" s="357"/>
      <c r="J2403" s="357"/>
      <c r="K2403" s="357"/>
      <c r="L2403" s="357"/>
      <c r="M2403" s="357"/>
      <c r="N2403" s="357"/>
    </row>
    <row r="2404" spans="1:14" ht="24.95" customHeight="1" x14ac:dyDescent="0.2">
      <c r="A2404" s="477" t="s">
        <v>6</v>
      </c>
      <c r="B2404" s="478"/>
      <c r="C2404" s="478">
        <f>'EV. ESTABL. Y PZAS. X T.A.'!B502</f>
        <v>65</v>
      </c>
      <c r="D2404" s="478"/>
      <c r="E2404" s="478">
        <f>'EV. ESTABL. Y PZAS. X T.A.'!C502</f>
        <v>66</v>
      </c>
      <c r="F2404" s="478"/>
      <c r="G2404" s="479">
        <f t="shared" ref="G2404:G2412" si="107">(E2404-C2404)/C2404</f>
        <v>1.5384615384615385E-2</v>
      </c>
      <c r="H2404" s="357"/>
      <c r="I2404" s="357"/>
      <c r="J2404" s="357"/>
      <c r="K2404" s="357"/>
      <c r="L2404" s="357"/>
      <c r="M2404" s="357"/>
      <c r="N2404" s="357"/>
    </row>
    <row r="2405" spans="1:14" ht="24.95" customHeight="1" x14ac:dyDescent="0.2">
      <c r="A2405" s="477" t="s">
        <v>18</v>
      </c>
      <c r="B2405" s="478"/>
      <c r="C2405" s="478">
        <f>'EV. ESTABL. Y PZAS. X T.A.'!B503</f>
        <v>73</v>
      </c>
      <c r="D2405" s="478"/>
      <c r="E2405" s="478">
        <f>'EV. ESTABL. Y PZAS. X T.A.'!C503</f>
        <v>95</v>
      </c>
      <c r="F2405" s="478"/>
      <c r="G2405" s="479">
        <f t="shared" si="107"/>
        <v>0.30136986301369861</v>
      </c>
      <c r="H2405" s="357"/>
      <c r="I2405" s="357"/>
      <c r="J2405" s="357"/>
      <c r="K2405" s="357"/>
      <c r="L2405" s="357"/>
      <c r="M2405" s="357"/>
      <c r="N2405" s="357"/>
    </row>
    <row r="2406" spans="1:14" ht="24.95" customHeight="1" x14ac:dyDescent="0.2">
      <c r="A2406" s="477" t="s">
        <v>7</v>
      </c>
      <c r="B2406" s="478"/>
      <c r="C2406" s="478">
        <f>'EV. ESTABL. Y PZAS. X T.A.'!B504</f>
        <v>16</v>
      </c>
      <c r="D2406" s="478"/>
      <c r="E2406" s="478">
        <f>'EV. ESTABL. Y PZAS. X T.A.'!C504</f>
        <v>18</v>
      </c>
      <c r="F2406" s="478"/>
      <c r="G2406" s="479">
        <f t="shared" si="107"/>
        <v>0.125</v>
      </c>
      <c r="H2406" s="357"/>
      <c r="I2406" s="357"/>
      <c r="J2406" s="357"/>
      <c r="K2406" s="357"/>
      <c r="L2406" s="357"/>
      <c r="M2406" s="357"/>
      <c r="N2406" s="357"/>
    </row>
    <row r="2407" spans="1:14" ht="24.95" customHeight="1" x14ac:dyDescent="0.2">
      <c r="A2407" s="477" t="s">
        <v>8</v>
      </c>
      <c r="B2407" s="478"/>
      <c r="C2407" s="478">
        <f>'EV. ESTABL. Y PZAS. X T.A.'!B505</f>
        <v>134</v>
      </c>
      <c r="D2407" s="478"/>
      <c r="E2407" s="478">
        <f>'EV. ESTABL. Y PZAS. X T.A.'!C505</f>
        <v>157</v>
      </c>
      <c r="F2407" s="478"/>
      <c r="G2407" s="479">
        <f t="shared" si="107"/>
        <v>0.17164179104477612</v>
      </c>
      <c r="H2407" s="357"/>
      <c r="I2407" s="357"/>
      <c r="J2407" s="357"/>
      <c r="K2407" s="357"/>
      <c r="L2407" s="357"/>
      <c r="M2407" s="357"/>
      <c r="N2407" s="357"/>
    </row>
    <row r="2408" spans="1:14" ht="24.95" customHeight="1" x14ac:dyDescent="0.2">
      <c r="A2408" s="477" t="s">
        <v>9</v>
      </c>
      <c r="B2408" s="478"/>
      <c r="C2408" s="478">
        <f>'EV. ESTABL. Y PZAS. X T.A.'!B506</f>
        <v>62</v>
      </c>
      <c r="D2408" s="478"/>
      <c r="E2408" s="478">
        <f>'EV. ESTABL. Y PZAS. X T.A.'!C506</f>
        <v>64</v>
      </c>
      <c r="F2408" s="478"/>
      <c r="G2408" s="479">
        <f t="shared" si="107"/>
        <v>3.2258064516129031E-2</v>
      </c>
      <c r="H2408" s="357"/>
      <c r="I2408" s="357"/>
      <c r="J2408" s="357"/>
      <c r="K2408" s="357"/>
      <c r="L2408" s="357"/>
      <c r="M2408" s="357"/>
      <c r="N2408" s="357"/>
    </row>
    <row r="2409" spans="1:14" ht="24.95" customHeight="1" x14ac:dyDescent="0.2">
      <c r="A2409" s="477" t="s">
        <v>10</v>
      </c>
      <c r="B2409" s="478"/>
      <c r="C2409" s="478">
        <f>'EV. ESTABL. Y PZAS. X T.A.'!B507</f>
        <v>43</v>
      </c>
      <c r="D2409" s="478"/>
      <c r="E2409" s="478">
        <f>'EV. ESTABL. Y PZAS. X T.A.'!C507</f>
        <v>52</v>
      </c>
      <c r="F2409" s="478"/>
      <c r="G2409" s="479">
        <f t="shared" si="107"/>
        <v>0.20930232558139536</v>
      </c>
      <c r="H2409" s="357"/>
      <c r="I2409" s="357"/>
      <c r="J2409" s="357"/>
      <c r="K2409" s="357"/>
      <c r="L2409" s="357"/>
      <c r="M2409" s="357"/>
      <c r="N2409" s="357"/>
    </row>
    <row r="2410" spans="1:14" ht="24.95" customHeight="1" x14ac:dyDescent="0.2">
      <c r="A2410" s="477" t="s">
        <v>11</v>
      </c>
      <c r="B2410" s="478"/>
      <c r="C2410" s="478">
        <f>'EV. ESTABL. Y PZAS. X T.A.'!B508</f>
        <v>59</v>
      </c>
      <c r="D2410" s="478"/>
      <c r="E2410" s="478">
        <f>'EV. ESTABL. Y PZAS. X T.A.'!C508</f>
        <v>67</v>
      </c>
      <c r="F2410" s="478"/>
      <c r="G2410" s="479">
        <f t="shared" si="107"/>
        <v>0.13559322033898305</v>
      </c>
      <c r="H2410" s="357"/>
      <c r="I2410" s="357"/>
      <c r="J2410" s="357"/>
      <c r="K2410" s="357"/>
      <c r="L2410" s="357"/>
      <c r="M2410" s="357"/>
      <c r="N2410" s="357"/>
    </row>
    <row r="2411" spans="1:14" ht="24.95" customHeight="1" x14ac:dyDescent="0.2">
      <c r="A2411" s="477" t="s">
        <v>12</v>
      </c>
      <c r="B2411" s="478"/>
      <c r="C2411" s="478">
        <f>'EV. ESTABL. Y PZAS. X T.A.'!B509</f>
        <v>35</v>
      </c>
      <c r="D2411" s="478"/>
      <c r="E2411" s="478">
        <f>'EV. ESTABL. Y PZAS. X T.A.'!C509</f>
        <v>37</v>
      </c>
      <c r="F2411" s="478"/>
      <c r="G2411" s="479">
        <f t="shared" si="107"/>
        <v>5.7142857142857141E-2</v>
      </c>
      <c r="H2411" s="357"/>
      <c r="I2411" s="357"/>
      <c r="J2411" s="357"/>
      <c r="K2411" s="357"/>
      <c r="L2411" s="357"/>
      <c r="M2411" s="357"/>
      <c r="N2411" s="357"/>
    </row>
    <row r="2412" spans="1:14" ht="24.95" customHeight="1" x14ac:dyDescent="0.2">
      <c r="A2412" s="420" t="s">
        <v>13</v>
      </c>
      <c r="B2412" s="484"/>
      <c r="C2412" s="484">
        <f>SUM(C2403:C2411)</f>
        <v>587</v>
      </c>
      <c r="D2412" s="484"/>
      <c r="E2412" s="484">
        <f>SUM(E2403:E2411)</f>
        <v>667</v>
      </c>
      <c r="F2412" s="484"/>
      <c r="G2412" s="486">
        <f t="shared" si="107"/>
        <v>0.1362862010221465</v>
      </c>
      <c r="H2412" s="357"/>
      <c r="I2412" s="357"/>
      <c r="J2412" s="357"/>
      <c r="K2412" s="357"/>
      <c r="L2412" s="357"/>
      <c r="M2412" s="357"/>
      <c r="N2412" s="357"/>
    </row>
    <row r="2413" spans="1:14" ht="24.95" customHeight="1" x14ac:dyDescent="0.25">
      <c r="A2413" s="294"/>
      <c r="B2413" s="354"/>
      <c r="C2413" s="354"/>
      <c r="D2413" s="354"/>
      <c r="E2413" s="354"/>
      <c r="F2413" s="355"/>
      <c r="G2413" s="355"/>
      <c r="H2413" s="357"/>
      <c r="I2413" s="357"/>
      <c r="J2413" s="357"/>
      <c r="K2413" s="357"/>
      <c r="L2413" s="357"/>
      <c r="M2413" s="357"/>
      <c r="N2413" s="357"/>
    </row>
    <row r="2414" spans="1:14" ht="24.95" customHeight="1" x14ac:dyDescent="0.25">
      <c r="A2414" s="294"/>
      <c r="B2414" s="354"/>
      <c r="C2414" s="354"/>
      <c r="D2414" s="354"/>
      <c r="E2414" s="354"/>
      <c r="F2414" s="355"/>
      <c r="G2414" s="355"/>
      <c r="H2414" s="357"/>
      <c r="I2414" s="357"/>
      <c r="J2414" s="357"/>
      <c r="K2414" s="357"/>
      <c r="L2414" s="357"/>
      <c r="M2414" s="357"/>
      <c r="N2414" s="357"/>
    </row>
    <row r="2415" spans="1:14" ht="24.95" customHeight="1" x14ac:dyDescent="0.25">
      <c r="A2415" s="736"/>
      <c r="B2415" s="736"/>
      <c r="C2415" s="736"/>
      <c r="D2415" s="736"/>
      <c r="E2415" s="360"/>
      <c r="F2415" s="737"/>
      <c r="G2415" s="737"/>
      <c r="H2415" s="737"/>
      <c r="I2415" s="361"/>
      <c r="J2415" s="349"/>
      <c r="K2415" s="349"/>
      <c r="L2415" s="282"/>
      <c r="M2415" s="362"/>
      <c r="N2415" s="362"/>
    </row>
    <row r="2416" spans="1:14" ht="24.95" customHeight="1" x14ac:dyDescent="0.2">
      <c r="A2416" s="357"/>
      <c r="B2416" s="357"/>
      <c r="C2416" s="357"/>
      <c r="D2416" s="357"/>
      <c r="E2416" s="357"/>
      <c r="F2416" s="357"/>
      <c r="G2416" s="357"/>
      <c r="H2416" s="357"/>
      <c r="I2416" s="357"/>
      <c r="J2416" s="357"/>
      <c r="K2416" s="357"/>
      <c r="L2416" s="357"/>
      <c r="M2416" s="357"/>
      <c r="N2416" s="357"/>
    </row>
    <row r="2417" spans="1:14" ht="24.95" customHeight="1" x14ac:dyDescent="0.25">
      <c r="A2417" s="294"/>
      <c r="B2417" s="354"/>
      <c r="C2417" s="354"/>
      <c r="D2417" s="354"/>
      <c r="E2417" s="354"/>
      <c r="F2417" s="355"/>
      <c r="G2417" s="355"/>
      <c r="H2417" s="357"/>
      <c r="I2417" s="357"/>
      <c r="J2417" s="357"/>
      <c r="K2417" s="357"/>
      <c r="L2417" s="357"/>
      <c r="M2417" s="357"/>
      <c r="N2417" s="357"/>
    </row>
    <row r="2418" spans="1:14" ht="24.95" customHeight="1" x14ac:dyDescent="0.25">
      <c r="A2418" s="294"/>
      <c r="B2418" s="354"/>
      <c r="C2418" s="354"/>
      <c r="D2418" s="354"/>
      <c r="E2418" s="354"/>
      <c r="F2418" s="355"/>
      <c r="G2418" s="355"/>
      <c r="H2418" s="357"/>
      <c r="I2418" s="357"/>
      <c r="J2418" s="357"/>
      <c r="K2418" s="357"/>
      <c r="L2418" s="357"/>
      <c r="M2418" s="357"/>
      <c r="N2418" s="357"/>
    </row>
    <row r="2419" spans="1:14" ht="24.95" customHeight="1" x14ac:dyDescent="0.25">
      <c r="A2419" s="294"/>
      <c r="B2419" s="354"/>
      <c r="C2419" s="354"/>
      <c r="D2419" s="354"/>
      <c r="E2419" s="354"/>
      <c r="F2419" s="355"/>
      <c r="G2419" s="355"/>
      <c r="H2419" s="357"/>
      <c r="I2419" s="357"/>
      <c r="J2419" s="357"/>
      <c r="K2419" s="357"/>
      <c r="L2419" s="357"/>
      <c r="M2419" s="357"/>
      <c r="N2419" s="357"/>
    </row>
    <row r="2420" spans="1:14" ht="24.95" customHeight="1" x14ac:dyDescent="0.25">
      <c r="A2420" s="294"/>
      <c r="B2420" s="354"/>
      <c r="C2420" s="354"/>
      <c r="D2420" s="354"/>
      <c r="E2420" s="354"/>
      <c r="F2420" s="355"/>
      <c r="G2420" s="355"/>
      <c r="H2420" s="357"/>
      <c r="I2420" s="357"/>
      <c r="J2420" s="357"/>
      <c r="K2420" s="357"/>
      <c r="L2420" s="357"/>
      <c r="M2420" s="357"/>
      <c r="N2420" s="357"/>
    </row>
    <row r="2421" spans="1:14" ht="24.95" customHeight="1" x14ac:dyDescent="0.25">
      <c r="A2421" s="294"/>
      <c r="B2421" s="354"/>
      <c r="C2421" s="354"/>
      <c r="D2421" s="354"/>
      <c r="E2421" s="354"/>
      <c r="F2421" s="355"/>
      <c r="G2421" s="355"/>
      <c r="H2421" s="357"/>
      <c r="I2421" s="357"/>
      <c r="J2421" s="357"/>
      <c r="K2421" s="357"/>
      <c r="L2421" s="357"/>
      <c r="M2421" s="357"/>
      <c r="N2421" s="357"/>
    </row>
    <row r="2422" spans="1:14" ht="24.95" customHeight="1" x14ac:dyDescent="0.25">
      <c r="A2422" s="294"/>
      <c r="B2422" s="354"/>
      <c r="C2422" s="354"/>
      <c r="D2422" s="354"/>
      <c r="E2422" s="354"/>
      <c r="F2422" s="355"/>
      <c r="G2422" s="355"/>
      <c r="H2422" s="357"/>
      <c r="I2422" s="357"/>
      <c r="J2422" s="357"/>
      <c r="K2422" s="357"/>
      <c r="L2422" s="357"/>
      <c r="M2422" s="357"/>
      <c r="N2422" s="357"/>
    </row>
    <row r="2423" spans="1:14" ht="24.95" customHeight="1" x14ac:dyDescent="0.25">
      <c r="A2423" s="294"/>
      <c r="B2423" s="354"/>
      <c r="C2423" s="354"/>
      <c r="D2423" s="354"/>
      <c r="E2423" s="354"/>
      <c r="F2423" s="355"/>
      <c r="G2423" s="355"/>
      <c r="H2423" s="357"/>
      <c r="I2423" s="357"/>
      <c r="J2423" s="357"/>
      <c r="K2423" s="357"/>
      <c r="L2423" s="357"/>
      <c r="M2423" s="357"/>
      <c r="N2423" s="357"/>
    </row>
    <row r="2424" spans="1:14" ht="24.95" customHeight="1" x14ac:dyDescent="0.25">
      <c r="A2424" s="294"/>
      <c r="B2424" s="354"/>
      <c r="C2424" s="354"/>
      <c r="D2424" s="354"/>
      <c r="E2424" s="354"/>
      <c r="F2424" s="355"/>
      <c r="G2424" s="355"/>
      <c r="H2424" s="357"/>
      <c r="I2424" s="357"/>
      <c r="J2424" s="357"/>
      <c r="K2424" s="357"/>
      <c r="L2424" s="357"/>
      <c r="M2424" s="357"/>
      <c r="N2424" s="357"/>
    </row>
    <row r="2425" spans="1:14" ht="24.95" customHeight="1" x14ac:dyDescent="0.25">
      <c r="A2425" s="294"/>
      <c r="B2425" s="354"/>
      <c r="C2425" s="354"/>
      <c r="D2425" s="354"/>
      <c r="E2425" s="354"/>
      <c r="F2425" s="355"/>
      <c r="G2425" s="355"/>
      <c r="H2425" s="357"/>
      <c r="I2425" s="357"/>
      <c r="J2425" s="357"/>
      <c r="K2425" s="357"/>
      <c r="L2425" s="357"/>
      <c r="M2425" s="357"/>
      <c r="N2425" s="357"/>
    </row>
    <row r="2426" spans="1:14" ht="24.95" customHeight="1" x14ac:dyDescent="0.25">
      <c r="A2426" s="313"/>
      <c r="B2426" s="354"/>
      <c r="C2426" s="354"/>
      <c r="D2426" s="354"/>
      <c r="E2426" s="354"/>
      <c r="F2426" s="355"/>
      <c r="G2426" s="355"/>
      <c r="H2426" s="357"/>
      <c r="I2426" s="357"/>
      <c r="J2426" s="357"/>
      <c r="K2426" s="357"/>
      <c r="L2426" s="357"/>
      <c r="M2426" s="357"/>
      <c r="N2426" s="357"/>
    </row>
    <row r="2427" spans="1:14" ht="24.95" customHeight="1" x14ac:dyDescent="0.2">
      <c r="A2427" s="730" t="s">
        <v>93</v>
      </c>
      <c r="B2427" s="730"/>
      <c r="C2427" s="730"/>
      <c r="D2427" s="730"/>
      <c r="E2427" s="730"/>
      <c r="F2427" s="730"/>
      <c r="G2427" s="730"/>
      <c r="H2427" s="359"/>
      <c r="I2427" s="359"/>
      <c r="J2427" s="359"/>
      <c r="K2427" s="359"/>
      <c r="L2427" s="359"/>
      <c r="M2427" s="359"/>
      <c r="N2427" s="359"/>
    </row>
    <row r="2428" spans="1:14" ht="24.95" customHeight="1" x14ac:dyDescent="0.2">
      <c r="A2428" s="475" t="s">
        <v>92</v>
      </c>
      <c r="B2428" s="476"/>
      <c r="C2428" s="476" t="s">
        <v>595</v>
      </c>
      <c r="D2428" s="476"/>
      <c r="E2428" s="476" t="s">
        <v>612</v>
      </c>
      <c r="F2428" s="476"/>
      <c r="G2428" s="476" t="s">
        <v>31</v>
      </c>
      <c r="H2428" s="357"/>
      <c r="I2428" s="357"/>
      <c r="J2428" s="357"/>
      <c r="K2428" s="357"/>
      <c r="L2428" s="357"/>
      <c r="M2428" s="357"/>
      <c r="N2428" s="357"/>
    </row>
    <row r="2429" spans="1:14" ht="24.95" customHeight="1" x14ac:dyDescent="0.2">
      <c r="A2429" s="477" t="s">
        <v>5</v>
      </c>
      <c r="B2429" s="478"/>
      <c r="C2429" s="478">
        <f>'EV. ESTABL. Y PZAS. X T.A.'!B536</f>
        <v>1463</v>
      </c>
      <c r="D2429" s="478"/>
      <c r="E2429" s="478">
        <f>'EV. ESTABL. Y PZAS. X T.A.'!C536</f>
        <v>1711</v>
      </c>
      <c r="F2429" s="478"/>
      <c r="G2429" s="479">
        <f>(E2429-C2429)/C2429</f>
        <v>0.16951469583048531</v>
      </c>
      <c r="H2429" s="357"/>
      <c r="I2429" s="357"/>
      <c r="J2429" s="357"/>
      <c r="K2429" s="357"/>
      <c r="L2429" s="357"/>
      <c r="M2429" s="357"/>
      <c r="N2429" s="357"/>
    </row>
    <row r="2430" spans="1:14" ht="24.95" customHeight="1" x14ac:dyDescent="0.2">
      <c r="A2430" s="477" t="s">
        <v>6</v>
      </c>
      <c r="B2430" s="478"/>
      <c r="C2430" s="478">
        <f>'EV. ESTABL. Y PZAS. X T.A.'!B537</f>
        <v>1226</v>
      </c>
      <c r="D2430" s="478"/>
      <c r="E2430" s="478">
        <f>'EV. ESTABL. Y PZAS. X T.A.'!C537</f>
        <v>1212</v>
      </c>
      <c r="F2430" s="478"/>
      <c r="G2430" s="479">
        <f t="shared" ref="G2430:G2438" si="108">(E2430-C2430)/C2430</f>
        <v>-1.1419249592169658E-2</v>
      </c>
      <c r="H2430" s="357"/>
      <c r="I2430" s="357"/>
      <c r="J2430" s="357"/>
      <c r="K2430" s="357"/>
      <c r="L2430" s="357"/>
      <c r="M2430" s="357"/>
      <c r="N2430" s="357"/>
    </row>
    <row r="2431" spans="1:14" ht="24.95" customHeight="1" x14ac:dyDescent="0.2">
      <c r="A2431" s="477" t="s">
        <v>18</v>
      </c>
      <c r="B2431" s="478"/>
      <c r="C2431" s="478">
        <f>'EV. ESTABL. Y PZAS. X T.A.'!B538</f>
        <v>1465</v>
      </c>
      <c r="D2431" s="478"/>
      <c r="E2431" s="478">
        <f>'EV. ESTABL. Y PZAS. X T.A.'!C538</f>
        <v>1802</v>
      </c>
      <c r="F2431" s="478"/>
      <c r="G2431" s="479">
        <f t="shared" si="108"/>
        <v>0.23003412969283277</v>
      </c>
      <c r="H2431" s="357"/>
      <c r="I2431" s="357"/>
      <c r="J2431" s="357"/>
      <c r="K2431" s="357"/>
      <c r="L2431" s="357"/>
      <c r="M2431" s="357"/>
      <c r="N2431" s="357"/>
    </row>
    <row r="2432" spans="1:14" ht="24.95" customHeight="1" x14ac:dyDescent="0.2">
      <c r="A2432" s="477" t="s">
        <v>7</v>
      </c>
      <c r="B2432" s="478"/>
      <c r="C2432" s="478">
        <f>'EV. ESTABL. Y PZAS. X T.A.'!B539</f>
        <v>343</v>
      </c>
      <c r="D2432" s="478"/>
      <c r="E2432" s="478">
        <f>'EV. ESTABL. Y PZAS. X T.A.'!C539</f>
        <v>402</v>
      </c>
      <c r="F2432" s="478"/>
      <c r="G2432" s="479">
        <f t="shared" si="108"/>
        <v>0.17201166180758018</v>
      </c>
      <c r="H2432" s="357"/>
      <c r="I2432" s="357"/>
      <c r="J2432" s="357"/>
      <c r="K2432" s="357"/>
      <c r="L2432" s="357"/>
      <c r="M2432" s="357"/>
      <c r="N2432" s="357"/>
    </row>
    <row r="2433" spans="1:14" ht="24.95" customHeight="1" x14ac:dyDescent="0.2">
      <c r="A2433" s="477" t="s">
        <v>8</v>
      </c>
      <c r="B2433" s="478"/>
      <c r="C2433" s="478">
        <f>'EV. ESTABL. Y PZAS. X T.A.'!B540</f>
        <v>2069</v>
      </c>
      <c r="D2433" s="478"/>
      <c r="E2433" s="478">
        <f>'EV. ESTABL. Y PZAS. X T.A.'!C540</f>
        <v>2228</v>
      </c>
      <c r="F2433" s="478"/>
      <c r="G2433" s="479">
        <f t="shared" si="108"/>
        <v>7.6848719188013531E-2</v>
      </c>
      <c r="H2433" s="357"/>
      <c r="I2433" s="357"/>
      <c r="J2433" s="357"/>
      <c r="K2433" s="357"/>
      <c r="L2433" s="357"/>
      <c r="M2433" s="357"/>
      <c r="N2433" s="357"/>
    </row>
    <row r="2434" spans="1:14" ht="24.95" customHeight="1" x14ac:dyDescent="0.2">
      <c r="A2434" s="477" t="s">
        <v>9</v>
      </c>
      <c r="B2434" s="478"/>
      <c r="C2434" s="478">
        <f>'EV. ESTABL. Y PZAS. X T.A.'!B541</f>
        <v>1239</v>
      </c>
      <c r="D2434" s="478"/>
      <c r="E2434" s="478">
        <f>'EV. ESTABL. Y PZAS. X T.A.'!C541</f>
        <v>1262</v>
      </c>
      <c r="F2434" s="478"/>
      <c r="G2434" s="479">
        <f t="shared" si="108"/>
        <v>1.8563357546408393E-2</v>
      </c>
      <c r="H2434" s="357"/>
      <c r="I2434" s="357"/>
      <c r="J2434" s="357"/>
      <c r="K2434" s="357"/>
      <c r="L2434" s="357"/>
      <c r="M2434" s="357"/>
      <c r="N2434" s="357"/>
    </row>
    <row r="2435" spans="1:14" ht="24.95" customHeight="1" x14ac:dyDescent="0.2">
      <c r="A2435" s="477" t="s">
        <v>10</v>
      </c>
      <c r="B2435" s="478"/>
      <c r="C2435" s="478">
        <f>'EV. ESTABL. Y PZAS. X T.A.'!B542</f>
        <v>718</v>
      </c>
      <c r="D2435" s="478"/>
      <c r="E2435" s="478">
        <f>'EV. ESTABL. Y PZAS. X T.A.'!C542</f>
        <v>897</v>
      </c>
      <c r="F2435" s="478"/>
      <c r="G2435" s="479">
        <f t="shared" si="108"/>
        <v>0.24930362116991645</v>
      </c>
      <c r="H2435" s="357"/>
      <c r="I2435" s="357"/>
      <c r="J2435" s="357"/>
      <c r="K2435" s="357"/>
      <c r="L2435" s="357"/>
      <c r="M2435" s="357"/>
      <c r="N2435" s="357"/>
    </row>
    <row r="2436" spans="1:14" ht="24.95" customHeight="1" x14ac:dyDescent="0.2">
      <c r="A2436" s="477" t="s">
        <v>11</v>
      </c>
      <c r="B2436" s="478"/>
      <c r="C2436" s="478">
        <f>'EV. ESTABL. Y PZAS. X T.A.'!B543</f>
        <v>1195</v>
      </c>
      <c r="D2436" s="478"/>
      <c r="E2436" s="478">
        <f>'EV. ESTABL. Y PZAS. X T.A.'!C543</f>
        <v>1311</v>
      </c>
      <c r="F2436" s="478"/>
      <c r="G2436" s="479">
        <f t="shared" si="108"/>
        <v>9.7071129707112971E-2</v>
      </c>
      <c r="H2436" s="357"/>
      <c r="I2436" s="357"/>
      <c r="J2436" s="357"/>
      <c r="K2436" s="357"/>
      <c r="L2436" s="357"/>
      <c r="M2436" s="357"/>
      <c r="N2436" s="357"/>
    </row>
    <row r="2437" spans="1:14" ht="24.95" customHeight="1" x14ac:dyDescent="0.2">
      <c r="A2437" s="477" t="s">
        <v>12</v>
      </c>
      <c r="B2437" s="478"/>
      <c r="C2437" s="478">
        <f>'EV. ESTABL. Y PZAS. X T.A.'!B544</f>
        <v>587</v>
      </c>
      <c r="D2437" s="478"/>
      <c r="E2437" s="478">
        <f>'EV. ESTABL. Y PZAS. X T.A.'!C544</f>
        <v>623</v>
      </c>
      <c r="F2437" s="478"/>
      <c r="G2437" s="479">
        <f t="shared" si="108"/>
        <v>6.1328790459965928E-2</v>
      </c>
      <c r="H2437" s="357"/>
      <c r="I2437" s="357"/>
      <c r="J2437" s="357"/>
      <c r="K2437" s="357"/>
      <c r="L2437" s="357"/>
      <c r="M2437" s="357"/>
      <c r="N2437" s="357"/>
    </row>
    <row r="2438" spans="1:14" ht="24.95" customHeight="1" x14ac:dyDescent="0.2">
      <c r="A2438" s="420" t="s">
        <v>13</v>
      </c>
      <c r="B2438" s="484"/>
      <c r="C2438" s="484">
        <f>SUM(C2429:C2437)</f>
        <v>10305</v>
      </c>
      <c r="D2438" s="484"/>
      <c r="E2438" s="484">
        <f>SUM(E2429:E2437)</f>
        <v>11448</v>
      </c>
      <c r="F2438" s="484"/>
      <c r="G2438" s="486">
        <f t="shared" si="108"/>
        <v>0.11091703056768559</v>
      </c>
      <c r="H2438" s="357"/>
      <c r="I2438" s="357"/>
      <c r="J2438" s="357"/>
      <c r="K2438" s="357"/>
      <c r="L2438" s="357"/>
      <c r="M2438" s="357"/>
      <c r="N2438" s="357"/>
    </row>
    <row r="2439" spans="1:14" ht="24.95" customHeight="1" x14ac:dyDescent="0.25">
      <c r="A2439" s="294"/>
      <c r="B2439" s="354"/>
      <c r="C2439" s="354"/>
      <c r="D2439" s="354"/>
      <c r="E2439" s="354"/>
      <c r="F2439" s="355"/>
      <c r="G2439" s="355"/>
      <c r="H2439" s="357"/>
      <c r="I2439" s="357"/>
      <c r="J2439" s="357"/>
      <c r="K2439" s="357"/>
      <c r="L2439" s="357"/>
      <c r="M2439" s="357"/>
      <c r="N2439" s="357"/>
    </row>
    <row r="2440" spans="1:14" ht="24.95" customHeight="1" x14ac:dyDescent="0.25">
      <c r="A2440" s="294"/>
      <c r="B2440" s="354"/>
      <c r="C2440" s="354"/>
      <c r="D2440" s="354"/>
      <c r="E2440" s="354"/>
      <c r="F2440" s="355"/>
      <c r="G2440" s="355"/>
      <c r="H2440" s="357"/>
      <c r="I2440" s="357"/>
      <c r="J2440" s="357"/>
      <c r="K2440" s="357"/>
      <c r="L2440" s="357"/>
      <c r="M2440" s="357"/>
      <c r="N2440" s="357"/>
    </row>
    <row r="2441" spans="1:14" ht="24.95" customHeight="1" x14ac:dyDescent="0.25">
      <c r="A2441" s="736"/>
      <c r="B2441" s="736"/>
      <c r="C2441" s="736"/>
      <c r="D2441" s="736"/>
      <c r="E2441" s="360"/>
      <c r="F2441" s="737"/>
      <c r="G2441" s="737"/>
      <c r="H2441" s="737"/>
      <c r="I2441" s="361"/>
      <c r="J2441" s="349"/>
      <c r="K2441" s="362"/>
      <c r="L2441" s="362"/>
      <c r="M2441" s="362"/>
      <c r="N2441" s="362"/>
    </row>
    <row r="2442" spans="1:14" ht="24.95" customHeight="1" x14ac:dyDescent="0.2">
      <c r="A2442" s="363"/>
      <c r="B2442" s="363"/>
      <c r="C2442" s="363"/>
      <c r="D2442" s="363"/>
      <c r="E2442" s="363"/>
      <c r="F2442" s="363"/>
      <c r="G2442" s="363"/>
      <c r="H2442" s="363"/>
      <c r="I2442" s="363"/>
      <c r="J2442" s="363"/>
      <c r="K2442" s="363"/>
      <c r="L2442" s="363"/>
      <c r="M2442" s="363"/>
      <c r="N2442" s="363"/>
    </row>
    <row r="2443" spans="1:14" ht="24.95" customHeight="1" x14ac:dyDescent="0.2">
      <c r="A2443" s="363"/>
      <c r="B2443" s="363"/>
      <c r="C2443" s="363"/>
      <c r="D2443" s="363"/>
      <c r="E2443" s="363"/>
      <c r="F2443" s="363"/>
      <c r="G2443" s="363"/>
      <c r="H2443" s="363"/>
      <c r="I2443" s="363"/>
      <c r="J2443" s="363"/>
      <c r="K2443" s="363"/>
      <c r="L2443" s="363"/>
      <c r="M2443" s="363"/>
      <c r="N2443" s="363"/>
    </row>
    <row r="2444" spans="1:14" ht="24.95" customHeight="1" x14ac:dyDescent="0.2">
      <c r="A2444" s="363"/>
      <c r="B2444" s="363"/>
      <c r="C2444" s="363"/>
      <c r="D2444" s="363"/>
      <c r="E2444" s="363"/>
      <c r="F2444" s="363"/>
      <c r="G2444" s="363"/>
      <c r="H2444" s="363"/>
      <c r="I2444" s="363"/>
      <c r="J2444" s="363"/>
      <c r="K2444" s="363"/>
      <c r="L2444" s="363"/>
      <c r="M2444" s="363"/>
      <c r="N2444" s="363"/>
    </row>
    <row r="2445" spans="1:14" ht="24.95" customHeight="1" x14ac:dyDescent="0.2">
      <c r="A2445" s="363"/>
      <c r="B2445" s="363"/>
      <c r="C2445" s="363"/>
      <c r="D2445" s="363"/>
      <c r="E2445" s="363"/>
      <c r="F2445" s="363"/>
      <c r="G2445" s="363"/>
      <c r="H2445" s="363"/>
      <c r="I2445" s="363"/>
      <c r="J2445" s="363"/>
      <c r="K2445" s="363"/>
      <c r="L2445" s="363"/>
      <c r="M2445" s="363"/>
      <c r="N2445" s="363"/>
    </row>
    <row r="2446" spans="1:14" ht="24.95" customHeight="1" x14ac:dyDescent="0.2">
      <c r="A2446" s="363"/>
      <c r="B2446" s="363"/>
      <c r="C2446" s="363"/>
      <c r="D2446" s="363"/>
      <c r="E2446" s="363"/>
      <c r="F2446" s="363"/>
      <c r="G2446" s="363"/>
      <c r="H2446" s="363"/>
      <c r="I2446" s="363"/>
      <c r="J2446" s="363"/>
      <c r="K2446" s="363"/>
      <c r="L2446" s="363"/>
      <c r="M2446" s="363"/>
      <c r="N2446" s="363"/>
    </row>
    <row r="2447" spans="1:14" ht="24.95" customHeight="1" x14ac:dyDescent="0.2">
      <c r="A2447" s="363"/>
      <c r="B2447" s="363"/>
      <c r="C2447" s="363"/>
      <c r="D2447" s="363"/>
      <c r="E2447" s="363"/>
      <c r="F2447" s="363"/>
      <c r="G2447" s="363"/>
      <c r="H2447" s="363"/>
      <c r="I2447" s="363"/>
      <c r="J2447" s="363"/>
      <c r="K2447" s="363"/>
      <c r="L2447" s="363"/>
      <c r="M2447" s="363"/>
      <c r="N2447" s="363"/>
    </row>
    <row r="2448" spans="1:14" ht="24.95" customHeight="1" x14ac:dyDescent="0.2">
      <c r="A2448" s="363"/>
      <c r="B2448" s="363"/>
      <c r="C2448" s="363"/>
      <c r="D2448" s="363"/>
      <c r="E2448" s="363"/>
      <c r="F2448" s="363"/>
      <c r="G2448" s="363"/>
      <c r="H2448" s="363"/>
      <c r="I2448" s="363"/>
      <c r="J2448" s="363"/>
      <c r="K2448" s="363"/>
      <c r="L2448" s="363"/>
      <c r="M2448" s="363"/>
      <c r="N2448" s="363"/>
    </row>
    <row r="2449" spans="1:14" ht="24.95" customHeight="1" x14ac:dyDescent="0.2">
      <c r="A2449" s="363"/>
      <c r="B2449" s="363"/>
      <c r="C2449" s="363"/>
      <c r="D2449" s="363"/>
      <c r="E2449" s="363"/>
      <c r="F2449" s="363"/>
      <c r="G2449" s="363"/>
      <c r="H2449" s="363"/>
      <c r="I2449" s="363"/>
      <c r="J2449" s="363"/>
      <c r="K2449" s="363"/>
      <c r="L2449" s="363"/>
      <c r="M2449" s="363"/>
      <c r="N2449" s="363"/>
    </row>
    <row r="2450" spans="1:14" ht="24.95" customHeight="1" x14ac:dyDescent="0.2">
      <c r="A2450" s="363"/>
      <c r="B2450" s="363"/>
      <c r="C2450" s="363"/>
      <c r="D2450" s="363"/>
      <c r="E2450" s="363"/>
      <c r="F2450" s="363"/>
      <c r="G2450" s="363"/>
      <c r="H2450" s="363"/>
      <c r="I2450" s="363"/>
      <c r="J2450" s="363"/>
      <c r="K2450" s="363"/>
      <c r="L2450" s="363"/>
      <c r="M2450" s="363"/>
      <c r="N2450" s="363"/>
    </row>
    <row r="2451" spans="1:14" ht="24.95" customHeight="1" x14ac:dyDescent="0.2">
      <c r="A2451" s="363"/>
      <c r="B2451" s="363"/>
      <c r="C2451" s="363"/>
      <c r="D2451" s="363"/>
      <c r="E2451" s="363"/>
      <c r="F2451" s="363"/>
      <c r="G2451" s="363"/>
      <c r="H2451" s="363"/>
      <c r="I2451" s="363"/>
      <c r="J2451" s="363"/>
      <c r="K2451" s="363"/>
      <c r="L2451" s="363"/>
      <c r="M2451" s="363"/>
      <c r="N2451" s="363"/>
    </row>
    <row r="2452" spans="1:14" ht="24.95" customHeight="1" x14ac:dyDescent="0.2">
      <c r="A2452" s="363"/>
      <c r="B2452" s="363"/>
      <c r="C2452" s="363"/>
      <c r="D2452" s="363"/>
      <c r="E2452" s="363"/>
      <c r="F2452" s="363"/>
      <c r="G2452" s="363"/>
      <c r="H2452" s="363"/>
      <c r="I2452" s="363"/>
      <c r="J2452" s="363"/>
      <c r="K2452" s="363"/>
      <c r="L2452" s="363"/>
      <c r="M2452" s="363"/>
      <c r="N2452" s="363"/>
    </row>
    <row r="2453" spans="1:14" ht="24.95" customHeight="1" x14ac:dyDescent="0.2">
      <c r="A2453" s="363"/>
      <c r="B2453" s="363"/>
      <c r="C2453" s="363"/>
      <c r="D2453" s="363"/>
      <c r="E2453" s="363"/>
      <c r="F2453" s="363"/>
      <c r="G2453" s="363"/>
      <c r="H2453" s="363"/>
      <c r="I2453" s="363"/>
      <c r="J2453" s="363"/>
      <c r="K2453" s="363"/>
      <c r="L2453" s="363"/>
      <c r="M2453" s="363"/>
      <c r="N2453" s="363"/>
    </row>
    <row r="2454" spans="1:14" ht="24.95" customHeight="1" x14ac:dyDescent="0.2">
      <c r="A2454" s="363"/>
      <c r="B2454" s="363"/>
      <c r="C2454" s="363"/>
      <c r="D2454" s="363"/>
      <c r="E2454" s="363"/>
      <c r="F2454" s="363"/>
      <c r="G2454" s="363"/>
      <c r="H2454" s="363"/>
      <c r="I2454" s="363"/>
      <c r="J2454" s="363"/>
      <c r="K2454" s="363"/>
      <c r="L2454" s="363"/>
      <c r="M2454" s="363"/>
      <c r="N2454" s="363"/>
    </row>
    <row r="2455" spans="1:14" ht="24.95" customHeight="1" x14ac:dyDescent="0.2">
      <c r="A2455" s="363"/>
      <c r="B2455" s="363"/>
      <c r="C2455" s="363"/>
      <c r="D2455" s="363"/>
      <c r="E2455" s="363"/>
      <c r="F2455" s="363"/>
      <c r="G2455" s="363"/>
      <c r="H2455" s="363"/>
      <c r="I2455" s="363"/>
      <c r="J2455" s="363"/>
      <c r="K2455" s="363"/>
      <c r="L2455" s="363"/>
      <c r="M2455" s="363"/>
      <c r="N2455" s="363"/>
    </row>
    <row r="2456" spans="1:14" ht="24.95" customHeight="1" x14ac:dyDescent="0.2">
      <c r="A2456" s="363"/>
      <c r="B2456" s="363"/>
      <c r="C2456" s="363"/>
      <c r="D2456" s="363"/>
      <c r="E2456" s="363"/>
      <c r="F2456" s="363"/>
      <c r="G2456" s="363"/>
      <c r="H2456" s="363"/>
      <c r="I2456" s="363"/>
      <c r="J2456" s="363"/>
      <c r="K2456" s="363"/>
      <c r="L2456" s="363"/>
      <c r="M2456" s="363"/>
      <c r="N2456" s="363"/>
    </row>
    <row r="2457" spans="1:14" ht="24.95" customHeight="1" x14ac:dyDescent="0.2">
      <c r="A2457" s="363"/>
      <c r="B2457" s="363"/>
      <c r="C2457" s="363"/>
      <c r="D2457" s="363"/>
      <c r="E2457" s="363"/>
      <c r="F2457" s="363"/>
      <c r="G2457" s="363"/>
      <c r="H2457" s="363"/>
      <c r="I2457" s="363"/>
      <c r="J2457" s="363"/>
      <c r="K2457" s="363"/>
      <c r="L2457" s="363"/>
      <c r="M2457" s="363"/>
      <c r="N2457" s="363"/>
    </row>
    <row r="2458" spans="1:14" ht="24.95" customHeight="1" x14ac:dyDescent="0.2">
      <c r="A2458" s="363"/>
      <c r="B2458" s="363"/>
      <c r="C2458" s="363"/>
      <c r="D2458" s="363"/>
      <c r="E2458" s="363"/>
      <c r="F2458" s="363"/>
      <c r="G2458" s="363"/>
      <c r="H2458" s="363"/>
      <c r="I2458" s="363"/>
      <c r="J2458" s="363"/>
      <c r="K2458" s="363"/>
      <c r="L2458" s="363"/>
      <c r="M2458" s="363"/>
      <c r="N2458" s="363"/>
    </row>
    <row r="2459" spans="1:14" ht="24.95" customHeight="1" x14ac:dyDescent="0.2">
      <c r="A2459" s="363"/>
      <c r="B2459" s="363"/>
      <c r="C2459" s="363"/>
      <c r="D2459" s="363"/>
      <c r="E2459" s="363"/>
      <c r="F2459" s="363"/>
      <c r="G2459" s="363"/>
      <c r="H2459" s="363"/>
      <c r="I2459" s="363"/>
      <c r="J2459" s="363"/>
      <c r="K2459" s="363"/>
      <c r="L2459" s="363"/>
      <c r="M2459" s="363"/>
      <c r="N2459" s="363"/>
    </row>
    <row r="2460" spans="1:14" ht="24.95" customHeight="1" x14ac:dyDescent="0.2">
      <c r="A2460" s="363"/>
      <c r="B2460" s="363"/>
      <c r="C2460" s="363"/>
      <c r="D2460" s="363"/>
      <c r="E2460" s="363"/>
      <c r="F2460" s="363"/>
      <c r="G2460" s="363"/>
      <c r="H2460" s="363"/>
      <c r="I2460" s="363"/>
      <c r="J2460" s="363"/>
      <c r="K2460" s="363"/>
      <c r="L2460" s="363"/>
      <c r="M2460" s="363"/>
      <c r="N2460" s="363"/>
    </row>
    <row r="2461" spans="1:14" ht="24.95" customHeight="1" x14ac:dyDescent="0.2">
      <c r="A2461" s="363"/>
      <c r="B2461" s="363"/>
      <c r="C2461" s="363"/>
      <c r="D2461" s="363"/>
      <c r="E2461" s="363"/>
      <c r="F2461" s="363"/>
      <c r="G2461" s="363"/>
      <c r="H2461" s="363"/>
      <c r="I2461" s="363"/>
      <c r="J2461" s="363"/>
      <c r="K2461" s="363"/>
      <c r="L2461" s="363"/>
      <c r="M2461" s="363"/>
      <c r="N2461" s="363"/>
    </row>
    <row r="2462" spans="1:14" ht="24.95" customHeight="1" x14ac:dyDescent="0.2">
      <c r="A2462" s="363"/>
      <c r="B2462" s="363"/>
      <c r="C2462" s="363"/>
      <c r="D2462" s="363"/>
      <c r="E2462" s="363"/>
      <c r="F2462" s="363"/>
      <c r="G2462" s="363"/>
      <c r="H2462" s="363"/>
      <c r="I2462" s="363"/>
      <c r="J2462" s="363"/>
      <c r="K2462" s="363"/>
      <c r="L2462" s="363"/>
      <c r="M2462" s="363"/>
      <c r="N2462" s="363"/>
    </row>
    <row r="2463" spans="1:14" ht="24.95" customHeight="1" x14ac:dyDescent="0.2">
      <c r="A2463" s="363"/>
      <c r="B2463" s="363"/>
      <c r="C2463" s="363"/>
      <c r="D2463" s="363"/>
      <c r="E2463" s="363"/>
      <c r="F2463" s="363"/>
      <c r="G2463" s="363"/>
      <c r="H2463" s="363"/>
      <c r="I2463" s="363"/>
      <c r="J2463" s="363"/>
      <c r="K2463" s="363"/>
      <c r="L2463" s="363"/>
      <c r="M2463" s="363"/>
      <c r="N2463" s="363"/>
    </row>
    <row r="2464" spans="1:14" ht="24.95" customHeight="1" x14ac:dyDescent="0.2">
      <c r="A2464" s="363"/>
      <c r="B2464" s="363"/>
      <c r="C2464" s="363"/>
      <c r="D2464" s="363"/>
      <c r="E2464" s="363"/>
      <c r="F2464" s="363"/>
      <c r="G2464" s="363"/>
      <c r="H2464" s="363"/>
      <c r="I2464" s="363"/>
      <c r="J2464" s="363"/>
      <c r="K2464" s="363"/>
      <c r="L2464" s="363"/>
      <c r="M2464" s="363"/>
      <c r="N2464" s="363"/>
    </row>
    <row r="2465" spans="1:14" ht="24.95" customHeight="1" x14ac:dyDescent="0.2">
      <c r="A2465" s="363"/>
      <c r="B2465" s="363"/>
      <c r="C2465" s="363"/>
      <c r="D2465" s="363"/>
      <c r="E2465" s="363"/>
      <c r="F2465" s="363"/>
      <c r="G2465" s="363"/>
      <c r="H2465" s="363"/>
      <c r="I2465" s="363"/>
      <c r="J2465" s="363"/>
      <c r="K2465" s="363"/>
      <c r="L2465" s="363"/>
      <c r="M2465" s="363"/>
      <c r="N2465" s="363"/>
    </row>
    <row r="2466" spans="1:14" ht="24.95" customHeight="1" x14ac:dyDescent="0.2">
      <c r="A2466" s="363"/>
      <c r="B2466" s="363"/>
      <c r="C2466" s="363"/>
      <c r="D2466" s="363"/>
      <c r="E2466" s="363"/>
      <c r="F2466" s="363"/>
      <c r="G2466" s="363"/>
      <c r="H2466" s="363"/>
      <c r="I2466" s="363"/>
      <c r="J2466" s="363"/>
      <c r="K2466" s="363"/>
      <c r="L2466" s="363"/>
      <c r="M2466" s="363"/>
      <c r="N2466" s="4"/>
    </row>
    <row r="2467" spans="1:14" ht="39.950000000000003" customHeight="1" x14ac:dyDescent="0.4">
      <c r="A2467" s="782" t="s">
        <v>453</v>
      </c>
      <c r="B2467" s="782"/>
      <c r="C2467" s="782"/>
      <c r="D2467" s="782"/>
      <c r="E2467" s="782"/>
      <c r="F2467" s="782"/>
      <c r="G2467" s="782"/>
      <c r="H2467" s="782"/>
      <c r="I2467" s="782"/>
      <c r="J2467" s="782"/>
      <c r="K2467" s="782"/>
      <c r="L2467" s="782"/>
      <c r="M2467" s="782"/>
      <c r="N2467" s="782"/>
    </row>
    <row r="2468" spans="1:14" ht="24.95" customHeight="1" x14ac:dyDescent="0.2">
      <c r="A2468" s="357"/>
      <c r="B2468" s="357"/>
      <c r="C2468" s="357"/>
      <c r="D2468" s="357"/>
      <c r="E2468" s="357"/>
      <c r="F2468" s="357"/>
      <c r="G2468" s="357"/>
      <c r="H2468" s="357"/>
      <c r="I2468" s="357"/>
      <c r="J2468" s="357"/>
      <c r="K2468" s="357"/>
      <c r="L2468" s="357"/>
      <c r="M2468" s="357"/>
      <c r="N2468" s="357"/>
    </row>
    <row r="2469" spans="1:14" ht="24.95" customHeight="1" x14ac:dyDescent="0.2">
      <c r="A2469" s="730" t="s">
        <v>91</v>
      </c>
      <c r="B2469" s="730"/>
      <c r="C2469" s="730"/>
      <c r="D2469" s="730"/>
      <c r="E2469" s="730"/>
      <c r="F2469" s="730"/>
      <c r="G2469" s="730"/>
      <c r="H2469" s="359"/>
      <c r="I2469" s="359"/>
      <c r="J2469" s="359"/>
      <c r="K2469" s="359"/>
      <c r="L2469" s="359"/>
      <c r="M2469" s="359"/>
      <c r="N2469" s="359"/>
    </row>
    <row r="2470" spans="1:14" ht="24.95" customHeight="1" x14ac:dyDescent="0.2">
      <c r="A2470" s="475" t="s">
        <v>92</v>
      </c>
      <c r="B2470" s="476"/>
      <c r="C2470" s="476" t="s">
        <v>595</v>
      </c>
      <c r="D2470" s="476"/>
      <c r="E2470" s="476" t="s">
        <v>612</v>
      </c>
      <c r="F2470" s="476"/>
      <c r="G2470" s="476" t="s">
        <v>31</v>
      </c>
      <c r="H2470" s="357"/>
      <c r="I2470" s="357"/>
      <c r="J2470" s="357"/>
      <c r="K2470" s="357"/>
      <c r="L2470" s="357"/>
      <c r="M2470" s="357"/>
      <c r="N2470" s="357"/>
    </row>
    <row r="2471" spans="1:14" ht="24.95" customHeight="1" x14ac:dyDescent="0.2">
      <c r="A2471" s="477" t="s">
        <v>5</v>
      </c>
      <c r="B2471" s="478"/>
      <c r="C2471" s="478">
        <f>'REST.'!B10</f>
        <v>630</v>
      </c>
      <c r="D2471" s="478"/>
      <c r="E2471" s="478">
        <f>'REST.'!C10</f>
        <v>633</v>
      </c>
      <c r="F2471" s="478"/>
      <c r="G2471" s="479">
        <f>(E2471-C2471)/C2471</f>
        <v>4.7619047619047623E-3</v>
      </c>
      <c r="H2471" s="357"/>
      <c r="I2471" s="357"/>
      <c r="J2471" s="357"/>
      <c r="K2471" s="357"/>
      <c r="L2471" s="357"/>
      <c r="M2471" s="357"/>
      <c r="N2471" s="357"/>
    </row>
    <row r="2472" spans="1:14" ht="24.95" customHeight="1" x14ac:dyDescent="0.2">
      <c r="A2472" s="477" t="s">
        <v>6</v>
      </c>
      <c r="B2472" s="478"/>
      <c r="C2472" s="478">
        <f>'REST.'!B11</f>
        <v>864</v>
      </c>
      <c r="D2472" s="478"/>
      <c r="E2472" s="478">
        <f>'REST.'!C11</f>
        <v>865</v>
      </c>
      <c r="F2472" s="478"/>
      <c r="G2472" s="479">
        <f t="shared" ref="G2472:G2480" si="109">(E2472-C2472)/C2472</f>
        <v>1.1574074074074073E-3</v>
      </c>
      <c r="H2472" s="357"/>
      <c r="I2472" s="357"/>
      <c r="J2472" s="357"/>
      <c r="K2472" s="357"/>
      <c r="L2472" s="357"/>
      <c r="M2472" s="357"/>
      <c r="N2472" s="357"/>
    </row>
    <row r="2473" spans="1:14" ht="24.95" customHeight="1" x14ac:dyDescent="0.2">
      <c r="A2473" s="477" t="s">
        <v>18</v>
      </c>
      <c r="B2473" s="478"/>
      <c r="C2473" s="478">
        <f>'REST.'!B12</f>
        <v>1232</v>
      </c>
      <c r="D2473" s="478"/>
      <c r="E2473" s="478">
        <f>'REST.'!C12</f>
        <v>1234</v>
      </c>
      <c r="F2473" s="478"/>
      <c r="G2473" s="479">
        <f t="shared" si="109"/>
        <v>1.6233766233766235E-3</v>
      </c>
      <c r="H2473" s="357"/>
      <c r="I2473" s="357"/>
      <c r="J2473" s="357"/>
      <c r="K2473" s="357"/>
      <c r="L2473" s="357"/>
      <c r="M2473" s="357"/>
      <c r="N2473" s="357"/>
    </row>
    <row r="2474" spans="1:14" ht="24.95" customHeight="1" x14ac:dyDescent="0.2">
      <c r="A2474" s="477" t="s">
        <v>7</v>
      </c>
      <c r="B2474" s="478"/>
      <c r="C2474" s="478">
        <f>'REST.'!B13</f>
        <v>356</v>
      </c>
      <c r="D2474" s="478"/>
      <c r="E2474" s="478">
        <f>'REST.'!C13</f>
        <v>359</v>
      </c>
      <c r="F2474" s="478"/>
      <c r="G2474" s="479">
        <f t="shared" si="109"/>
        <v>8.4269662921348312E-3</v>
      </c>
      <c r="H2474" s="357"/>
      <c r="I2474" s="357"/>
      <c r="J2474" s="357"/>
      <c r="K2474" s="357"/>
      <c r="L2474" s="357"/>
      <c r="M2474" s="357"/>
      <c r="N2474" s="357"/>
    </row>
    <row r="2475" spans="1:14" ht="24.95" customHeight="1" x14ac:dyDescent="0.2">
      <c r="A2475" s="477" t="s">
        <v>8</v>
      </c>
      <c r="B2475" s="478"/>
      <c r="C2475" s="478">
        <f>'REST.'!B14</f>
        <v>756</v>
      </c>
      <c r="D2475" s="478"/>
      <c r="E2475" s="478">
        <f>'REST.'!C14</f>
        <v>768</v>
      </c>
      <c r="F2475" s="478"/>
      <c r="G2475" s="479">
        <f t="shared" si="109"/>
        <v>1.5873015873015872E-2</v>
      </c>
      <c r="H2475" s="357"/>
      <c r="I2475" s="357"/>
      <c r="J2475" s="357"/>
      <c r="K2475" s="357"/>
      <c r="L2475" s="357"/>
      <c r="M2475" s="357"/>
      <c r="N2475" s="357"/>
    </row>
    <row r="2476" spans="1:14" ht="24.95" customHeight="1" x14ac:dyDescent="0.2">
      <c r="A2476" s="477" t="s">
        <v>9</v>
      </c>
      <c r="B2476" s="478"/>
      <c r="C2476" s="478">
        <f>'REST.'!B15</f>
        <v>550</v>
      </c>
      <c r="D2476" s="478"/>
      <c r="E2476" s="478">
        <f>'REST.'!C15</f>
        <v>553</v>
      </c>
      <c r="F2476" s="478"/>
      <c r="G2476" s="479">
        <f t="shared" si="109"/>
        <v>5.454545454545455E-3</v>
      </c>
      <c r="H2476" s="357"/>
      <c r="I2476" s="357"/>
      <c r="J2476" s="357"/>
      <c r="K2476" s="357"/>
      <c r="L2476" s="357"/>
      <c r="M2476" s="357"/>
      <c r="N2476" s="357"/>
    </row>
    <row r="2477" spans="1:14" ht="24.95" customHeight="1" x14ac:dyDescent="0.2">
      <c r="A2477" s="477" t="s">
        <v>10</v>
      </c>
      <c r="B2477" s="478"/>
      <c r="C2477" s="478">
        <f>'REST.'!B16</f>
        <v>357</v>
      </c>
      <c r="D2477" s="478"/>
      <c r="E2477" s="478">
        <f>'REST.'!C16</f>
        <v>359</v>
      </c>
      <c r="F2477" s="478"/>
      <c r="G2477" s="479">
        <f t="shared" si="109"/>
        <v>5.6022408963585435E-3</v>
      </c>
      <c r="H2477" s="357"/>
      <c r="I2477" s="357"/>
      <c r="J2477" s="357"/>
      <c r="K2477" s="357"/>
      <c r="L2477" s="357"/>
      <c r="M2477" s="357"/>
      <c r="N2477" s="357"/>
    </row>
    <row r="2478" spans="1:14" ht="24.95" customHeight="1" x14ac:dyDescent="0.2">
      <c r="A2478" s="477" t="s">
        <v>11</v>
      </c>
      <c r="B2478" s="478"/>
      <c r="C2478" s="478">
        <f>'REST.'!B17</f>
        <v>925</v>
      </c>
      <c r="D2478" s="478"/>
      <c r="E2478" s="478">
        <f>'REST.'!C17</f>
        <v>939</v>
      </c>
      <c r="F2478" s="478"/>
      <c r="G2478" s="479">
        <f t="shared" si="109"/>
        <v>1.5135135135135135E-2</v>
      </c>
      <c r="H2478" s="357"/>
      <c r="I2478" s="357"/>
      <c r="J2478" s="357"/>
      <c r="K2478" s="357"/>
      <c r="L2478" s="357"/>
      <c r="M2478" s="357"/>
      <c r="N2478" s="357"/>
    </row>
    <row r="2479" spans="1:14" ht="24.95" customHeight="1" x14ac:dyDescent="0.2">
      <c r="A2479" s="477" t="s">
        <v>12</v>
      </c>
      <c r="B2479" s="478"/>
      <c r="C2479" s="478">
        <f>'REST.'!B18</f>
        <v>373</v>
      </c>
      <c r="D2479" s="478"/>
      <c r="E2479" s="478">
        <f>'REST.'!C18</f>
        <v>381</v>
      </c>
      <c r="F2479" s="478"/>
      <c r="G2479" s="479">
        <f t="shared" si="109"/>
        <v>2.1447721179624665E-2</v>
      </c>
      <c r="H2479" s="357"/>
      <c r="I2479" s="357"/>
      <c r="J2479" s="357"/>
      <c r="K2479" s="357"/>
      <c r="L2479" s="357"/>
      <c r="M2479" s="357"/>
      <c r="N2479" s="357"/>
    </row>
    <row r="2480" spans="1:14" ht="24.95" customHeight="1" x14ac:dyDescent="0.2">
      <c r="A2480" s="420" t="s">
        <v>13</v>
      </c>
      <c r="B2480" s="484"/>
      <c r="C2480" s="484">
        <f>SUM(C2471:C2479)</f>
        <v>6043</v>
      </c>
      <c r="D2480" s="484"/>
      <c r="E2480" s="484">
        <f>SUM(E2471:E2479)</f>
        <v>6091</v>
      </c>
      <c r="F2480" s="484"/>
      <c r="G2480" s="486">
        <f t="shared" si="109"/>
        <v>7.9430746318053941E-3</v>
      </c>
      <c r="H2480" s="357"/>
      <c r="I2480" s="357"/>
      <c r="J2480" s="357"/>
      <c r="K2480" s="357"/>
      <c r="L2480" s="357"/>
      <c r="M2480" s="357"/>
      <c r="N2480" s="357"/>
    </row>
    <row r="2481" spans="1:14" ht="24.95" customHeight="1" x14ac:dyDescent="0.2">
      <c r="A2481" s="357"/>
      <c r="B2481" s="357"/>
      <c r="C2481" s="357"/>
      <c r="D2481" s="357"/>
      <c r="E2481" s="357"/>
      <c r="F2481" s="357"/>
      <c r="G2481" s="357"/>
      <c r="H2481" s="357"/>
      <c r="I2481" s="357"/>
      <c r="J2481" s="357"/>
      <c r="K2481" s="357"/>
      <c r="L2481" s="357"/>
      <c r="M2481" s="357"/>
      <c r="N2481" s="357"/>
    </row>
    <row r="2482" spans="1:14" ht="24.95" customHeight="1" x14ac:dyDescent="0.2">
      <c r="A2482" s="357"/>
      <c r="B2482" s="357"/>
      <c r="C2482" s="357"/>
      <c r="D2482" s="357"/>
      <c r="E2482" s="357"/>
      <c r="F2482" s="357"/>
      <c r="G2482" s="357"/>
      <c r="H2482" s="357"/>
      <c r="I2482" s="357"/>
      <c r="J2482" s="357"/>
      <c r="K2482" s="357"/>
      <c r="L2482" s="357"/>
      <c r="M2482" s="357"/>
      <c r="N2482" s="357"/>
    </row>
    <row r="2483" spans="1:14" s="282" customFormat="1" ht="24.95" customHeight="1" x14ac:dyDescent="0.25">
      <c r="C2483" s="353"/>
      <c r="D2483" s="731"/>
      <c r="E2483" s="731"/>
      <c r="F2483" s="349"/>
      <c r="G2483" s="769"/>
      <c r="H2483" s="769"/>
      <c r="I2483" s="769"/>
      <c r="J2483" s="349"/>
      <c r="K2483" s="349"/>
      <c r="M2483" s="362"/>
      <c r="N2483" s="362"/>
    </row>
    <row r="2484" spans="1:14" ht="24.95" customHeight="1" x14ac:dyDescent="0.2">
      <c r="A2484" s="357"/>
      <c r="B2484" s="357"/>
      <c r="C2484" s="357"/>
      <c r="D2484" s="357"/>
      <c r="E2484" s="357"/>
      <c r="F2484" s="357"/>
      <c r="G2484" s="357"/>
      <c r="H2484" s="357"/>
      <c r="I2484" s="357"/>
      <c r="J2484" s="357"/>
      <c r="K2484" s="357"/>
      <c r="L2484" s="357"/>
      <c r="M2484" s="357"/>
      <c r="N2484" s="357"/>
    </row>
    <row r="2485" spans="1:14" ht="24.95" customHeight="1" x14ac:dyDescent="0.2">
      <c r="A2485" s="357"/>
      <c r="B2485" s="357"/>
      <c r="C2485" s="357"/>
      <c r="D2485" s="357"/>
      <c r="E2485" s="357"/>
      <c r="F2485" s="357"/>
      <c r="G2485" s="357"/>
      <c r="H2485" s="357"/>
      <c r="I2485" s="357"/>
      <c r="J2485" s="357"/>
      <c r="K2485" s="357"/>
      <c r="L2485" s="357"/>
      <c r="M2485" s="357"/>
      <c r="N2485" s="357"/>
    </row>
    <row r="2486" spans="1:14" ht="24.95" customHeight="1" x14ac:dyDescent="0.2">
      <c r="A2486" s="357"/>
      <c r="B2486" s="357"/>
      <c r="C2486" s="357"/>
      <c r="D2486" s="357"/>
      <c r="E2486" s="357"/>
      <c r="F2486" s="357"/>
      <c r="G2486" s="357"/>
      <c r="H2486" s="357"/>
      <c r="I2486" s="357"/>
      <c r="J2486" s="357"/>
      <c r="K2486" s="357"/>
      <c r="L2486" s="357"/>
      <c r="M2486" s="357"/>
      <c r="N2486" s="357"/>
    </row>
    <row r="2487" spans="1:14" ht="24.95" customHeight="1" x14ac:dyDescent="0.2">
      <c r="A2487" s="357"/>
      <c r="B2487" s="357"/>
      <c r="C2487" s="357"/>
      <c r="D2487" s="357"/>
      <c r="E2487" s="357"/>
      <c r="F2487" s="357"/>
      <c r="G2487" s="357"/>
      <c r="H2487" s="357"/>
      <c r="I2487" s="357"/>
      <c r="J2487" s="357"/>
      <c r="K2487" s="357"/>
      <c r="L2487" s="357"/>
      <c r="M2487" s="357"/>
      <c r="N2487" s="357"/>
    </row>
    <row r="2488" spans="1:14" ht="24.95" customHeight="1" x14ac:dyDescent="0.2">
      <c r="A2488" s="357"/>
      <c r="B2488" s="357"/>
      <c r="C2488" s="357"/>
      <c r="D2488" s="357"/>
      <c r="E2488" s="357"/>
      <c r="F2488" s="357"/>
      <c r="G2488" s="357"/>
      <c r="H2488" s="357"/>
      <c r="I2488" s="357"/>
      <c r="J2488" s="357"/>
      <c r="K2488" s="357"/>
      <c r="L2488" s="357"/>
      <c r="M2488" s="357"/>
      <c r="N2488" s="357"/>
    </row>
    <row r="2489" spans="1:14" ht="24.95" customHeight="1" x14ac:dyDescent="0.2">
      <c r="A2489" s="357"/>
      <c r="B2489" s="357"/>
      <c r="C2489" s="357"/>
      <c r="D2489" s="357"/>
      <c r="E2489" s="357"/>
      <c r="F2489" s="357"/>
      <c r="G2489" s="357"/>
      <c r="H2489" s="357"/>
      <c r="I2489" s="357"/>
      <c r="J2489" s="357"/>
      <c r="K2489" s="357"/>
      <c r="L2489" s="357"/>
      <c r="M2489" s="357"/>
      <c r="N2489" s="357"/>
    </row>
    <row r="2490" spans="1:14" ht="24.95" customHeight="1" x14ac:dyDescent="0.2">
      <c r="A2490" s="357"/>
      <c r="B2490" s="357"/>
      <c r="C2490" s="357"/>
      <c r="D2490" s="357"/>
      <c r="E2490" s="357"/>
      <c r="F2490" s="357"/>
      <c r="G2490" s="357"/>
      <c r="H2490" s="357"/>
      <c r="I2490" s="357"/>
      <c r="J2490" s="357"/>
      <c r="K2490" s="357"/>
      <c r="L2490" s="357"/>
      <c r="M2490" s="357"/>
      <c r="N2490" s="357"/>
    </row>
    <row r="2491" spans="1:14" ht="24.95" customHeight="1" x14ac:dyDescent="0.2">
      <c r="A2491" s="357"/>
      <c r="B2491" s="357"/>
      <c r="C2491" s="357"/>
      <c r="D2491" s="357"/>
      <c r="E2491" s="357"/>
      <c r="F2491" s="357"/>
      <c r="G2491" s="357"/>
      <c r="H2491" s="357"/>
      <c r="I2491" s="357"/>
      <c r="J2491" s="357"/>
      <c r="K2491" s="357"/>
      <c r="L2491" s="357"/>
      <c r="M2491" s="357"/>
      <c r="N2491" s="357"/>
    </row>
    <row r="2492" spans="1:14" ht="24.95" customHeight="1" x14ac:dyDescent="0.2">
      <c r="A2492" s="357"/>
      <c r="B2492" s="357"/>
      <c r="C2492" s="357"/>
      <c r="D2492" s="357"/>
      <c r="E2492" s="357"/>
      <c r="F2492" s="357"/>
      <c r="G2492" s="357"/>
      <c r="H2492" s="357"/>
      <c r="I2492" s="357"/>
      <c r="J2492" s="357"/>
      <c r="K2492" s="357"/>
      <c r="L2492" s="357"/>
      <c r="M2492" s="357"/>
      <c r="N2492" s="357"/>
    </row>
    <row r="2493" spans="1:14" ht="24.95" customHeight="1" x14ac:dyDescent="0.2">
      <c r="A2493" s="357"/>
      <c r="B2493" s="357"/>
      <c r="C2493" s="357"/>
      <c r="D2493" s="357"/>
      <c r="E2493" s="357"/>
      <c r="F2493" s="357"/>
      <c r="G2493" s="357"/>
      <c r="H2493" s="357"/>
      <c r="I2493" s="357"/>
      <c r="J2493" s="357"/>
      <c r="K2493" s="357"/>
      <c r="L2493" s="357"/>
      <c r="M2493" s="357"/>
      <c r="N2493" s="357"/>
    </row>
    <row r="2494" spans="1:14" ht="24.95" customHeight="1" x14ac:dyDescent="0.2">
      <c r="A2494" s="357"/>
      <c r="B2494" s="357"/>
      <c r="C2494" s="357"/>
      <c r="D2494" s="357"/>
      <c r="E2494" s="357"/>
      <c r="F2494" s="357"/>
      <c r="G2494" s="357"/>
      <c r="H2494" s="357"/>
      <c r="I2494" s="357"/>
      <c r="J2494" s="357"/>
      <c r="K2494" s="357"/>
      <c r="L2494" s="357"/>
      <c r="M2494" s="357"/>
      <c r="N2494" s="357"/>
    </row>
    <row r="2495" spans="1:14" ht="24.95" customHeight="1" x14ac:dyDescent="0.2">
      <c r="A2495" s="730" t="s">
        <v>93</v>
      </c>
      <c r="B2495" s="730"/>
      <c r="C2495" s="730"/>
      <c r="D2495" s="730"/>
      <c r="E2495" s="730"/>
      <c r="F2495" s="730"/>
      <c r="G2495" s="730"/>
      <c r="H2495" s="359"/>
      <c r="I2495" s="359"/>
      <c r="J2495" s="359"/>
      <c r="K2495" s="359"/>
      <c r="L2495" s="359"/>
      <c r="M2495" s="359"/>
      <c r="N2495" s="359"/>
    </row>
    <row r="2496" spans="1:14" ht="24.95" customHeight="1" x14ac:dyDescent="0.2">
      <c r="A2496" s="475" t="s">
        <v>92</v>
      </c>
      <c r="B2496" s="476"/>
      <c r="C2496" s="476" t="s">
        <v>595</v>
      </c>
      <c r="D2496" s="476"/>
      <c r="E2496" s="476" t="s">
        <v>612</v>
      </c>
      <c r="F2496" s="476"/>
      <c r="G2496" s="476" t="s">
        <v>31</v>
      </c>
      <c r="H2496" s="357"/>
      <c r="I2496" s="357"/>
      <c r="J2496" s="357"/>
      <c r="K2496" s="357"/>
      <c r="L2496" s="357"/>
      <c r="M2496" s="357"/>
      <c r="N2496" s="357"/>
    </row>
    <row r="2497" spans="1:14" ht="24.95" customHeight="1" x14ac:dyDescent="0.2">
      <c r="A2497" s="477" t="s">
        <v>5</v>
      </c>
      <c r="B2497" s="478"/>
      <c r="C2497" s="478">
        <f>'REST.'!B52</f>
        <v>61720</v>
      </c>
      <c r="D2497" s="478"/>
      <c r="E2497" s="478">
        <f>'REST.'!C52</f>
        <v>62049</v>
      </c>
      <c r="F2497" s="478"/>
      <c r="G2497" s="479">
        <f>(E2497-C2497)/C2497</f>
        <v>5.3305249513933891E-3</v>
      </c>
      <c r="H2497" s="357"/>
      <c r="I2497" s="357"/>
      <c r="J2497" s="357"/>
      <c r="K2497" s="357"/>
      <c r="L2497" s="357"/>
      <c r="M2497" s="357"/>
      <c r="N2497" s="357"/>
    </row>
    <row r="2498" spans="1:14" ht="24.95" customHeight="1" x14ac:dyDescent="0.2">
      <c r="A2498" s="477" t="s">
        <v>6</v>
      </c>
      <c r="B2498" s="478"/>
      <c r="C2498" s="478">
        <f>'REST.'!B53</f>
        <v>74217</v>
      </c>
      <c r="D2498" s="478"/>
      <c r="E2498" s="478">
        <f>'REST.'!C53</f>
        <v>75063</v>
      </c>
      <c r="F2498" s="478"/>
      <c r="G2498" s="479">
        <f t="shared" ref="G2498:G2506" si="110">(E2498-C2498)/C2498</f>
        <v>1.1399005618658798E-2</v>
      </c>
      <c r="H2498" s="357"/>
      <c r="I2498" s="357"/>
      <c r="J2498" s="357"/>
      <c r="K2498" s="357"/>
      <c r="L2498" s="357"/>
      <c r="M2498" s="357"/>
      <c r="N2498" s="357"/>
    </row>
    <row r="2499" spans="1:14" ht="24.95" customHeight="1" x14ac:dyDescent="0.2">
      <c r="A2499" s="477" t="s">
        <v>18</v>
      </c>
      <c r="B2499" s="478"/>
      <c r="C2499" s="478">
        <f>'REST.'!B54</f>
        <v>79365</v>
      </c>
      <c r="D2499" s="478"/>
      <c r="E2499" s="478">
        <f>'REST.'!C54</f>
        <v>80395</v>
      </c>
      <c r="F2499" s="478"/>
      <c r="G2499" s="479">
        <f t="shared" si="110"/>
        <v>1.2978012978012978E-2</v>
      </c>
      <c r="H2499" s="357"/>
      <c r="I2499" s="357"/>
      <c r="J2499" s="357"/>
      <c r="K2499" s="357"/>
      <c r="L2499" s="357"/>
      <c r="M2499" s="357"/>
      <c r="N2499" s="357"/>
    </row>
    <row r="2500" spans="1:14" ht="24.95" customHeight="1" x14ac:dyDescent="0.2">
      <c r="A2500" s="477" t="s">
        <v>7</v>
      </c>
      <c r="B2500" s="478"/>
      <c r="C2500" s="478">
        <f>'REST.'!B55</f>
        <v>30041</v>
      </c>
      <c r="D2500" s="478"/>
      <c r="E2500" s="478">
        <f>'REST.'!C55</f>
        <v>30760</v>
      </c>
      <c r="F2500" s="478"/>
      <c r="G2500" s="479">
        <f t="shared" si="110"/>
        <v>2.3933956925535103E-2</v>
      </c>
      <c r="H2500" s="357"/>
      <c r="I2500" s="357"/>
      <c r="J2500" s="357"/>
      <c r="K2500" s="357"/>
      <c r="L2500" s="357"/>
      <c r="M2500" s="357"/>
      <c r="N2500" s="357"/>
    </row>
    <row r="2501" spans="1:14" ht="24.95" customHeight="1" x14ac:dyDescent="0.2">
      <c r="A2501" s="477" t="s">
        <v>8</v>
      </c>
      <c r="B2501" s="478"/>
      <c r="C2501" s="478">
        <f>'REST.'!B56</f>
        <v>60575</v>
      </c>
      <c r="D2501" s="478"/>
      <c r="E2501" s="478">
        <f>'REST.'!C56</f>
        <v>63295</v>
      </c>
      <c r="F2501" s="478"/>
      <c r="G2501" s="479">
        <f t="shared" si="110"/>
        <v>4.4903012794056951E-2</v>
      </c>
      <c r="H2501" s="357"/>
      <c r="I2501" s="357"/>
      <c r="J2501" s="357"/>
      <c r="K2501" s="357"/>
      <c r="L2501" s="357"/>
      <c r="M2501" s="357"/>
      <c r="N2501" s="357"/>
    </row>
    <row r="2502" spans="1:14" ht="24.95" customHeight="1" x14ac:dyDescent="0.2">
      <c r="A2502" s="477" t="s">
        <v>9</v>
      </c>
      <c r="B2502" s="478"/>
      <c r="C2502" s="478">
        <f>'REST.'!B57</f>
        <v>60376</v>
      </c>
      <c r="D2502" s="478"/>
      <c r="E2502" s="478">
        <f>'REST.'!C57</f>
        <v>60126</v>
      </c>
      <c r="F2502" s="478"/>
      <c r="G2502" s="479">
        <f t="shared" si="110"/>
        <v>-4.1407181661587385E-3</v>
      </c>
      <c r="H2502" s="357"/>
      <c r="I2502" s="357"/>
      <c r="J2502" s="357"/>
      <c r="K2502" s="357"/>
      <c r="L2502" s="357"/>
      <c r="M2502" s="357"/>
      <c r="N2502" s="357"/>
    </row>
    <row r="2503" spans="1:14" ht="24.95" customHeight="1" x14ac:dyDescent="0.2">
      <c r="A2503" s="477" t="s">
        <v>10</v>
      </c>
      <c r="B2503" s="478"/>
      <c r="C2503" s="478">
        <f>'REST.'!B58</f>
        <v>30794</v>
      </c>
      <c r="D2503" s="478"/>
      <c r="E2503" s="478">
        <f>'REST.'!C58</f>
        <v>31363</v>
      </c>
      <c r="F2503" s="478"/>
      <c r="G2503" s="479">
        <f t="shared" si="110"/>
        <v>1.8477625511463272E-2</v>
      </c>
      <c r="H2503" s="357"/>
      <c r="I2503" s="357"/>
      <c r="J2503" s="357"/>
      <c r="K2503" s="357"/>
      <c r="L2503" s="357"/>
      <c r="M2503" s="357"/>
      <c r="N2503" s="357"/>
    </row>
    <row r="2504" spans="1:14" ht="24.95" customHeight="1" x14ac:dyDescent="0.2">
      <c r="A2504" s="477" t="s">
        <v>11</v>
      </c>
      <c r="B2504" s="478"/>
      <c r="C2504" s="478">
        <f>'REST.'!B59</f>
        <v>98143</v>
      </c>
      <c r="D2504" s="478"/>
      <c r="E2504" s="478">
        <f>'REST.'!C59</f>
        <v>100365</v>
      </c>
      <c r="F2504" s="478"/>
      <c r="G2504" s="479">
        <f t="shared" si="110"/>
        <v>2.2640432837797906E-2</v>
      </c>
      <c r="H2504" s="357"/>
      <c r="I2504" s="357"/>
      <c r="J2504" s="357"/>
      <c r="K2504" s="357"/>
      <c r="L2504" s="357"/>
      <c r="M2504" s="357"/>
      <c r="N2504" s="357"/>
    </row>
    <row r="2505" spans="1:14" ht="24.95" customHeight="1" x14ac:dyDescent="0.2">
      <c r="A2505" s="477" t="s">
        <v>12</v>
      </c>
      <c r="B2505" s="478"/>
      <c r="C2505" s="478">
        <f>'REST.'!B60</f>
        <v>33054</v>
      </c>
      <c r="D2505" s="478"/>
      <c r="E2505" s="478">
        <f>'REST.'!C60</f>
        <v>33086</v>
      </c>
      <c r="F2505" s="478"/>
      <c r="G2505" s="479">
        <f t="shared" si="110"/>
        <v>9.6811278513946877E-4</v>
      </c>
      <c r="H2505" s="357"/>
      <c r="I2505" s="357"/>
      <c r="J2505" s="357"/>
      <c r="K2505" s="357"/>
      <c r="L2505" s="369"/>
      <c r="M2505" s="357"/>
      <c r="N2505" s="357"/>
    </row>
    <row r="2506" spans="1:14" ht="24.95" customHeight="1" x14ac:dyDescent="0.2">
      <c r="A2506" s="420" t="s">
        <v>13</v>
      </c>
      <c r="B2506" s="484"/>
      <c r="C2506" s="484">
        <f>SUM(C2497:C2505)</f>
        <v>528285</v>
      </c>
      <c r="D2506" s="484"/>
      <c r="E2506" s="484">
        <f>SUM(E2497:E2505)</f>
        <v>536502</v>
      </c>
      <c r="F2506" s="484"/>
      <c r="G2506" s="486">
        <f t="shared" si="110"/>
        <v>1.5554104318691616E-2</v>
      </c>
      <c r="H2506" s="357"/>
      <c r="I2506" s="357"/>
      <c r="J2506" s="357"/>
      <c r="K2506" s="357"/>
      <c r="L2506" s="369"/>
      <c r="M2506" s="357"/>
      <c r="N2506" s="357"/>
    </row>
    <row r="2507" spans="1:14" ht="24.95" customHeight="1" x14ac:dyDescent="0.2">
      <c r="A2507" s="357"/>
      <c r="B2507" s="357"/>
      <c r="C2507" s="357"/>
      <c r="D2507" s="357"/>
      <c r="E2507" s="357"/>
      <c r="F2507" s="357"/>
      <c r="G2507" s="357"/>
      <c r="H2507" s="357"/>
      <c r="I2507" s="357"/>
      <c r="J2507" s="357"/>
      <c r="K2507" s="357"/>
      <c r="L2507" s="369"/>
      <c r="M2507" s="357"/>
      <c r="N2507" s="357"/>
    </row>
    <row r="2508" spans="1:14" ht="24.95" customHeight="1" x14ac:dyDescent="0.2">
      <c r="A2508" s="357"/>
      <c r="B2508" s="357"/>
      <c r="C2508" s="357"/>
      <c r="D2508" s="357"/>
      <c r="E2508" s="357"/>
      <c r="F2508" s="357"/>
      <c r="G2508" s="357"/>
      <c r="H2508" s="357"/>
      <c r="I2508" s="357"/>
      <c r="J2508" s="357"/>
      <c r="K2508" s="357"/>
      <c r="L2508" s="369"/>
      <c r="M2508" s="357"/>
      <c r="N2508" s="357"/>
    </row>
    <row r="2509" spans="1:14" ht="24.95" customHeight="1" x14ac:dyDescent="0.2">
      <c r="A2509" s="357"/>
      <c r="B2509" s="357"/>
      <c r="C2509" s="357"/>
      <c r="D2509" s="357"/>
      <c r="E2509" s="357"/>
      <c r="F2509" s="357"/>
      <c r="G2509" s="357"/>
      <c r="H2509" s="357"/>
      <c r="I2509" s="357"/>
      <c r="J2509" s="357"/>
      <c r="K2509" s="357"/>
      <c r="L2509" s="369"/>
      <c r="M2509" s="357"/>
      <c r="N2509" s="357"/>
    </row>
    <row r="2510" spans="1:14" ht="24.95" customHeight="1" x14ac:dyDescent="0.2">
      <c r="A2510" s="357"/>
      <c r="B2510" s="357"/>
      <c r="C2510" s="357"/>
      <c r="D2510" s="357"/>
      <c r="E2510" s="357"/>
      <c r="F2510" s="357"/>
      <c r="G2510" s="357"/>
      <c r="H2510" s="357"/>
      <c r="I2510" s="357"/>
      <c r="J2510" s="357"/>
      <c r="K2510" s="357"/>
      <c r="L2510" s="369"/>
      <c r="M2510" s="357"/>
      <c r="N2510" s="357"/>
    </row>
    <row r="2511" spans="1:14" ht="24.95" customHeight="1" x14ac:dyDescent="0.2">
      <c r="A2511" s="357"/>
      <c r="B2511" s="357"/>
      <c r="C2511" s="357"/>
      <c r="D2511" s="357"/>
      <c r="E2511" s="357"/>
      <c r="F2511" s="357"/>
      <c r="G2511" s="357"/>
      <c r="H2511" s="357"/>
      <c r="I2511" s="357"/>
      <c r="J2511" s="357"/>
      <c r="K2511" s="357"/>
      <c r="L2511" s="369"/>
      <c r="M2511" s="357"/>
      <c r="N2511" s="357"/>
    </row>
    <row r="2512" spans="1:14" ht="24.95" customHeight="1" x14ac:dyDescent="0.2">
      <c r="A2512" s="357"/>
      <c r="B2512" s="357"/>
      <c r="C2512" s="357"/>
      <c r="D2512" s="357"/>
      <c r="E2512" s="357"/>
      <c r="F2512" s="357"/>
      <c r="G2512" s="357"/>
      <c r="H2512" s="357"/>
      <c r="I2512" s="357"/>
      <c r="J2512" s="357"/>
      <c r="K2512" s="357"/>
      <c r="L2512" s="369"/>
      <c r="M2512" s="357"/>
      <c r="N2512" s="357"/>
    </row>
    <row r="2513" spans="1:14" ht="24.95" customHeight="1" x14ac:dyDescent="0.2">
      <c r="A2513" s="357"/>
      <c r="B2513" s="357"/>
      <c r="C2513" s="357"/>
      <c r="D2513" s="357"/>
      <c r="E2513" s="357"/>
      <c r="F2513" s="357"/>
      <c r="G2513" s="357"/>
      <c r="H2513" s="357"/>
      <c r="I2513" s="357"/>
      <c r="J2513" s="357"/>
      <c r="K2513" s="357"/>
      <c r="L2513" s="369"/>
      <c r="M2513" s="357"/>
      <c r="N2513" s="357"/>
    </row>
    <row r="2514" spans="1:14" ht="24.95" customHeight="1" x14ac:dyDescent="0.2">
      <c r="A2514" s="357"/>
      <c r="B2514" s="357"/>
      <c r="C2514" s="357"/>
      <c r="D2514" s="357"/>
      <c r="E2514" s="357"/>
      <c r="F2514" s="357"/>
      <c r="G2514" s="357"/>
      <c r="H2514" s="357"/>
      <c r="I2514" s="357"/>
      <c r="J2514" s="357"/>
      <c r="K2514" s="357"/>
      <c r="L2514" s="369"/>
      <c r="M2514" s="357"/>
      <c r="N2514" s="357"/>
    </row>
    <row r="2515" spans="1:14" ht="24.95" customHeight="1" x14ac:dyDescent="0.2">
      <c r="A2515" s="357"/>
      <c r="B2515" s="357"/>
      <c r="C2515" s="357"/>
      <c r="D2515" s="357"/>
      <c r="E2515" s="357"/>
      <c r="F2515" s="357"/>
      <c r="G2515" s="357"/>
      <c r="H2515" s="357"/>
      <c r="I2515" s="357"/>
      <c r="J2515" s="357"/>
      <c r="K2515" s="357"/>
      <c r="L2515" s="369"/>
      <c r="M2515" s="357"/>
      <c r="N2515" s="357"/>
    </row>
    <row r="2516" spans="1:14" ht="24.95" customHeight="1" x14ac:dyDescent="0.2">
      <c r="A2516" s="357"/>
      <c r="B2516" s="357"/>
      <c r="C2516" s="357"/>
      <c r="D2516" s="357"/>
      <c r="E2516" s="357"/>
      <c r="F2516" s="357"/>
      <c r="G2516" s="357"/>
      <c r="H2516" s="357"/>
      <c r="I2516" s="357"/>
      <c r="J2516" s="357"/>
      <c r="K2516" s="357"/>
      <c r="L2516" s="369"/>
      <c r="M2516" s="357"/>
      <c r="N2516" s="357"/>
    </row>
    <row r="2517" spans="1:14" ht="24.95" customHeight="1" x14ac:dyDescent="0.2">
      <c r="A2517" s="357"/>
      <c r="B2517" s="357"/>
      <c r="C2517" s="357"/>
      <c r="D2517" s="357"/>
      <c r="E2517" s="357"/>
      <c r="F2517" s="357"/>
      <c r="G2517" s="357"/>
      <c r="H2517" s="357"/>
      <c r="I2517" s="357"/>
      <c r="J2517" s="357"/>
      <c r="K2517" s="357"/>
      <c r="L2517" s="357"/>
      <c r="M2517" s="357"/>
      <c r="N2517" s="357"/>
    </row>
    <row r="2518" spans="1:14" ht="24.95" customHeight="1" x14ac:dyDescent="0.2">
      <c r="A2518" s="357"/>
      <c r="B2518" s="357"/>
      <c r="C2518" s="357"/>
      <c r="D2518" s="357"/>
      <c r="E2518" s="357"/>
      <c r="F2518" s="357"/>
      <c r="G2518" s="357"/>
      <c r="H2518" s="357"/>
      <c r="I2518" s="357"/>
      <c r="J2518" s="357"/>
      <c r="K2518" s="357"/>
      <c r="L2518" s="357"/>
      <c r="M2518" s="357"/>
      <c r="N2518" s="357"/>
    </row>
    <row r="2519" spans="1:14" ht="24.95" customHeight="1" x14ac:dyDescent="0.2">
      <c r="A2519" s="357"/>
      <c r="B2519" s="357"/>
      <c r="C2519" s="357"/>
      <c r="D2519" s="357"/>
      <c r="E2519" s="357"/>
      <c r="F2519" s="357"/>
      <c r="G2519" s="357"/>
      <c r="H2519" s="357"/>
      <c r="I2519" s="357"/>
      <c r="J2519" s="357"/>
      <c r="K2519" s="357"/>
      <c r="L2519" s="357"/>
      <c r="M2519" s="357"/>
      <c r="N2519" s="357"/>
    </row>
    <row r="2520" spans="1:14" ht="24.95" customHeight="1" x14ac:dyDescent="0.2">
      <c r="A2520" s="357"/>
      <c r="B2520" s="357"/>
      <c r="C2520" s="357"/>
      <c r="D2520" s="357"/>
      <c r="E2520" s="357"/>
      <c r="F2520" s="357"/>
      <c r="G2520" s="357"/>
      <c r="H2520" s="357"/>
      <c r="I2520" s="357"/>
      <c r="J2520" s="357"/>
      <c r="K2520" s="357"/>
      <c r="L2520" s="357"/>
      <c r="M2520" s="357"/>
      <c r="N2520" s="357"/>
    </row>
    <row r="2521" spans="1:14" ht="24.95" customHeight="1" x14ac:dyDescent="0.2">
      <c r="A2521" s="357"/>
      <c r="B2521" s="357"/>
      <c r="C2521" s="357"/>
      <c r="D2521" s="357"/>
      <c r="E2521" s="357"/>
      <c r="F2521" s="357"/>
      <c r="G2521" s="357"/>
      <c r="H2521" s="357"/>
      <c r="I2521" s="357"/>
      <c r="J2521" s="357"/>
      <c r="K2521" s="357"/>
      <c r="L2521" s="357"/>
      <c r="M2521" s="357"/>
      <c r="N2521" s="357"/>
    </row>
    <row r="2522" spans="1:14" ht="24.95" customHeight="1" x14ac:dyDescent="0.2">
      <c r="A2522" s="357"/>
      <c r="B2522" s="357"/>
      <c r="C2522" s="357"/>
      <c r="D2522" s="357"/>
      <c r="E2522" s="357"/>
      <c r="F2522" s="357"/>
      <c r="G2522" s="357"/>
      <c r="H2522" s="357"/>
      <c r="I2522" s="357"/>
      <c r="J2522" s="357"/>
      <c r="K2522" s="357"/>
      <c r="L2522" s="357"/>
      <c r="M2522" s="357"/>
      <c r="N2522" s="357"/>
    </row>
    <row r="2523" spans="1:14" ht="24.95" customHeight="1" x14ac:dyDescent="0.2">
      <c r="A2523" s="357"/>
      <c r="B2523" s="357"/>
      <c r="C2523" s="357"/>
      <c r="D2523" s="357"/>
      <c r="E2523" s="357"/>
      <c r="F2523" s="357"/>
      <c r="G2523" s="357"/>
      <c r="H2523" s="357"/>
      <c r="I2523" s="357"/>
      <c r="J2523" s="357"/>
      <c r="K2523" s="357"/>
      <c r="L2523" s="357"/>
      <c r="M2523" s="357"/>
      <c r="N2523" s="357"/>
    </row>
    <row r="2524" spans="1:14" ht="24.95" customHeight="1" x14ac:dyDescent="0.2">
      <c r="A2524" s="357"/>
      <c r="B2524" s="357"/>
      <c r="C2524" s="357"/>
      <c r="D2524" s="357"/>
      <c r="E2524" s="357"/>
      <c r="F2524" s="357"/>
      <c r="G2524" s="357"/>
      <c r="H2524" s="357"/>
      <c r="I2524" s="357"/>
      <c r="J2524" s="357"/>
      <c r="K2524" s="357"/>
      <c r="L2524" s="357"/>
      <c r="M2524" s="357"/>
      <c r="N2524" s="357"/>
    </row>
    <row r="2525" spans="1:14" ht="24.95" customHeight="1" x14ac:dyDescent="0.2">
      <c r="A2525" s="357"/>
      <c r="B2525" s="357"/>
      <c r="C2525" s="357"/>
      <c r="D2525" s="357"/>
      <c r="E2525" s="357"/>
      <c r="F2525" s="357"/>
      <c r="G2525" s="357"/>
      <c r="H2525" s="357"/>
      <c r="I2525" s="357"/>
      <c r="J2525" s="357"/>
      <c r="K2525" s="357"/>
      <c r="L2525" s="357"/>
      <c r="M2525" s="357"/>
      <c r="N2525" s="357"/>
    </row>
    <row r="2526" spans="1:14" ht="24.95" customHeight="1" x14ac:dyDescent="0.2">
      <c r="A2526" s="357"/>
      <c r="B2526" s="357"/>
      <c r="C2526" s="357"/>
      <c r="D2526" s="357"/>
      <c r="E2526" s="357"/>
      <c r="F2526" s="357"/>
      <c r="G2526" s="357"/>
      <c r="H2526" s="357"/>
      <c r="I2526" s="357"/>
      <c r="J2526" s="357"/>
      <c r="K2526" s="357"/>
      <c r="L2526" s="357"/>
      <c r="M2526" s="357"/>
      <c r="N2526" s="357"/>
    </row>
    <row r="2527" spans="1:14" ht="24.95" customHeight="1" x14ac:dyDescent="0.2">
      <c r="A2527" s="357"/>
      <c r="B2527" s="357"/>
      <c r="C2527" s="357"/>
      <c r="D2527" s="357"/>
      <c r="E2527" s="357"/>
      <c r="F2527" s="357"/>
      <c r="G2527" s="357"/>
      <c r="H2527" s="357"/>
      <c r="I2527" s="357"/>
      <c r="J2527" s="357"/>
      <c r="K2527" s="357"/>
      <c r="L2527" s="357"/>
      <c r="M2527" s="357"/>
      <c r="N2527" s="357"/>
    </row>
    <row r="2528" spans="1:14" ht="24.95" customHeight="1" x14ac:dyDescent="0.2">
      <c r="A2528" s="357"/>
      <c r="B2528" s="357"/>
      <c r="C2528" s="357"/>
      <c r="D2528" s="357"/>
      <c r="E2528" s="357"/>
      <c r="F2528" s="357"/>
      <c r="G2528" s="357"/>
      <c r="H2528" s="357"/>
      <c r="I2528" s="357"/>
      <c r="J2528" s="357"/>
      <c r="K2528" s="357"/>
      <c r="L2528" s="357"/>
      <c r="M2528" s="357"/>
      <c r="N2528" s="357"/>
    </row>
    <row r="2529" spans="1:14" ht="24.95" customHeight="1" x14ac:dyDescent="0.2">
      <c r="A2529" s="357"/>
      <c r="B2529" s="357"/>
      <c r="C2529" s="357"/>
      <c r="D2529" s="357"/>
      <c r="E2529" s="357"/>
      <c r="F2529" s="357"/>
      <c r="G2529" s="357"/>
      <c r="H2529" s="357"/>
      <c r="I2529" s="357"/>
      <c r="J2529" s="357"/>
      <c r="K2529" s="357"/>
      <c r="L2529" s="357"/>
      <c r="M2529" s="357"/>
      <c r="N2529" s="357"/>
    </row>
    <row r="2530" spans="1:14" ht="24.95" customHeight="1" x14ac:dyDescent="0.2">
      <c r="A2530" s="357"/>
      <c r="B2530" s="357"/>
      <c r="C2530" s="357"/>
      <c r="D2530" s="357"/>
      <c r="E2530" s="357"/>
      <c r="F2530" s="357"/>
      <c r="G2530" s="357"/>
      <c r="H2530" s="357"/>
      <c r="I2530" s="357"/>
      <c r="J2530" s="357"/>
      <c r="K2530" s="357"/>
      <c r="L2530" s="357"/>
      <c r="M2530" s="357"/>
      <c r="N2530" s="357"/>
    </row>
    <row r="2531" spans="1:14" ht="24.95" customHeight="1" x14ac:dyDescent="0.2">
      <c r="A2531" s="357"/>
      <c r="B2531" s="357"/>
      <c r="C2531" s="357"/>
      <c r="D2531" s="357"/>
      <c r="E2531" s="357"/>
      <c r="F2531" s="357"/>
      <c r="G2531" s="357"/>
      <c r="H2531" s="357"/>
      <c r="I2531" s="357"/>
      <c r="J2531" s="357"/>
      <c r="K2531" s="357"/>
      <c r="L2531" s="357"/>
      <c r="M2531" s="357"/>
      <c r="N2531" s="357"/>
    </row>
    <row r="2532" spans="1:14" ht="24.95" customHeight="1" x14ac:dyDescent="0.2">
      <c r="A2532" s="357"/>
      <c r="B2532" s="357"/>
      <c r="C2532" s="357"/>
      <c r="D2532" s="357"/>
      <c r="E2532" s="357"/>
      <c r="F2532" s="357"/>
      <c r="G2532" s="357"/>
      <c r="H2532" s="357"/>
      <c r="I2532" s="357"/>
      <c r="J2532" s="357"/>
      <c r="K2532" s="357"/>
      <c r="L2532" s="357"/>
      <c r="M2532" s="357"/>
      <c r="N2532" s="357"/>
    </row>
    <row r="2533" spans="1:14" ht="24.95" customHeight="1" x14ac:dyDescent="0.2">
      <c r="A2533" s="357"/>
      <c r="B2533" s="357"/>
      <c r="C2533" s="357"/>
      <c r="D2533" s="357"/>
      <c r="E2533" s="357"/>
      <c r="F2533" s="357"/>
      <c r="G2533" s="357"/>
      <c r="H2533" s="357"/>
      <c r="I2533" s="357"/>
      <c r="J2533" s="357"/>
      <c r="K2533" s="357"/>
      <c r="L2533" s="357"/>
      <c r="M2533" s="357"/>
      <c r="N2533" s="357"/>
    </row>
    <row r="2534" spans="1:14" ht="24.95" customHeight="1" x14ac:dyDescent="0.2">
      <c r="A2534" s="357"/>
      <c r="B2534" s="357"/>
      <c r="C2534" s="357"/>
      <c r="D2534" s="357"/>
      <c r="E2534" s="357"/>
      <c r="F2534" s="357"/>
      <c r="G2534" s="357"/>
      <c r="H2534" s="357"/>
      <c r="I2534" s="357"/>
      <c r="J2534" s="357"/>
      <c r="K2534" s="357"/>
      <c r="L2534" s="357"/>
      <c r="M2534" s="357"/>
      <c r="N2534" s="357"/>
    </row>
    <row r="2535" spans="1:14" ht="24.95" customHeight="1" x14ac:dyDescent="0.2">
      <c r="A2535" s="357"/>
      <c r="B2535" s="357"/>
      <c r="C2535" s="357"/>
      <c r="D2535" s="357"/>
      <c r="E2535" s="357"/>
      <c r="F2535" s="357"/>
      <c r="G2535" s="357"/>
      <c r="H2535" s="357"/>
      <c r="I2535" s="357"/>
      <c r="J2535" s="357"/>
      <c r="K2535" s="357"/>
      <c r="L2535" s="357"/>
      <c r="M2535" s="357"/>
      <c r="N2535" s="357"/>
    </row>
    <row r="2536" spans="1:14" ht="24.95" customHeight="1" x14ac:dyDescent="0.2">
      <c r="A2536" s="357"/>
      <c r="B2536" s="357"/>
      <c r="C2536" s="357"/>
      <c r="D2536" s="357"/>
      <c r="E2536" s="357"/>
      <c r="F2536" s="357"/>
      <c r="G2536" s="357"/>
      <c r="H2536" s="357"/>
      <c r="I2536" s="357"/>
      <c r="J2536" s="357"/>
      <c r="K2536" s="357"/>
      <c r="L2536" s="357"/>
      <c r="M2536" s="357"/>
      <c r="N2536" s="4"/>
    </row>
    <row r="2537" spans="1:14" ht="51.75" customHeight="1" x14ac:dyDescent="0.2">
      <c r="A2537" s="753" t="s">
        <v>536</v>
      </c>
      <c r="B2537" s="776"/>
      <c r="C2537" s="776"/>
      <c r="D2537" s="776"/>
      <c r="E2537" s="776"/>
      <c r="F2537" s="776"/>
      <c r="G2537" s="776"/>
      <c r="H2537" s="776"/>
      <c r="I2537" s="776"/>
      <c r="J2537" s="776"/>
      <c r="K2537" s="776"/>
      <c r="L2537" s="776"/>
      <c r="M2537" s="776"/>
      <c r="N2537" s="776"/>
    </row>
    <row r="2538" spans="1:14" ht="24.95" customHeight="1" x14ac:dyDescent="0.2">
      <c r="A2538" s="357"/>
      <c r="B2538" s="357"/>
      <c r="C2538" s="357"/>
      <c r="D2538" s="357"/>
      <c r="E2538" s="357"/>
      <c r="F2538" s="357"/>
      <c r="G2538" s="357"/>
      <c r="H2538" s="357"/>
      <c r="I2538" s="357"/>
      <c r="J2538" s="357"/>
      <c r="K2538" s="357"/>
      <c r="L2538" s="357"/>
      <c r="M2538" s="357"/>
      <c r="N2538" s="357"/>
    </row>
    <row r="2539" spans="1:14" ht="39.950000000000003" customHeight="1" x14ac:dyDescent="0.2">
      <c r="A2539" s="725" t="s">
        <v>564</v>
      </c>
      <c r="B2539" s="725"/>
      <c r="C2539" s="725"/>
      <c r="D2539" s="725"/>
      <c r="E2539" s="725"/>
      <c r="F2539" s="725"/>
      <c r="G2539" s="725"/>
      <c r="H2539" s="725"/>
      <c r="I2539" s="725"/>
      <c r="J2539" s="725"/>
      <c r="K2539" s="725"/>
      <c r="L2539" s="725"/>
      <c r="M2539" s="725"/>
      <c r="N2539" s="725"/>
    </row>
    <row r="2540" spans="1:14" ht="24.95" customHeight="1" x14ac:dyDescent="0.2">
      <c r="A2540" s="357"/>
      <c r="B2540" s="357"/>
      <c r="C2540" s="357"/>
      <c r="D2540" s="357"/>
      <c r="E2540" s="357"/>
      <c r="F2540" s="357"/>
      <c r="G2540" s="357"/>
      <c r="H2540" s="357"/>
      <c r="I2540" s="357"/>
      <c r="J2540" s="357"/>
      <c r="K2540" s="357"/>
      <c r="L2540" s="357"/>
      <c r="M2540" s="357"/>
      <c r="N2540" s="357"/>
    </row>
    <row r="2541" spans="1:14" ht="45.75" customHeight="1" x14ac:dyDescent="0.2">
      <c r="A2541" s="475" t="s">
        <v>614</v>
      </c>
      <c r="B2541" s="476"/>
      <c r="C2541" s="476"/>
      <c r="D2541" s="517" t="s">
        <v>266</v>
      </c>
      <c r="E2541" s="518"/>
      <c r="F2541" s="357"/>
      <c r="G2541" s="357"/>
      <c r="H2541" s="357"/>
      <c r="I2541" s="357"/>
      <c r="J2541" s="357"/>
      <c r="K2541" s="357"/>
      <c r="L2541" s="357"/>
      <c r="M2541" s="357"/>
      <c r="N2541" s="357"/>
    </row>
    <row r="2542" spans="1:14" ht="24.95" customHeight="1" x14ac:dyDescent="0.2">
      <c r="A2542" s="507" t="s">
        <v>269</v>
      </c>
      <c r="B2542" s="478"/>
      <c r="C2542" s="478"/>
      <c r="D2542" s="478">
        <f>GASTO!B39</f>
        <v>650617597.75383902</v>
      </c>
      <c r="E2542" s="478"/>
      <c r="F2542" s="357"/>
      <c r="G2542" s="357"/>
      <c r="H2542" s="357"/>
      <c r="I2542" s="357"/>
      <c r="J2542" s="357"/>
      <c r="K2542" s="357"/>
      <c r="L2542" s="357"/>
      <c r="M2542" s="357"/>
      <c r="N2542" s="357"/>
    </row>
    <row r="2543" spans="1:14" ht="24.95" customHeight="1" x14ac:dyDescent="0.2">
      <c r="A2543" s="507" t="s">
        <v>271</v>
      </c>
      <c r="B2543" s="478"/>
      <c r="C2543" s="478"/>
      <c r="D2543" s="478">
        <f>GASTO!B40</f>
        <v>669947567.12539244</v>
      </c>
      <c r="E2543" s="478"/>
      <c r="F2543" s="357"/>
      <c r="G2543" s="357"/>
      <c r="H2543" s="357"/>
      <c r="I2543" s="357"/>
      <c r="J2543" s="357"/>
      <c r="K2543" s="357"/>
      <c r="L2543" s="357"/>
      <c r="M2543" s="357"/>
      <c r="N2543" s="357"/>
    </row>
    <row r="2544" spans="1:14" ht="24.95" customHeight="1" x14ac:dyDescent="0.2">
      <c r="A2544" s="507" t="s">
        <v>273</v>
      </c>
      <c r="B2544" s="478"/>
      <c r="C2544" s="478"/>
      <c r="D2544" s="478">
        <f>GASTO!B41</f>
        <v>517263643.15968823</v>
      </c>
      <c r="E2544" s="478"/>
      <c r="F2544" s="357"/>
      <c r="G2544" s="357"/>
      <c r="H2544" s="357"/>
      <c r="I2544" s="357"/>
      <c r="J2544" s="357"/>
      <c r="K2544" s="357"/>
      <c r="L2544" s="357"/>
      <c r="M2544" s="357"/>
      <c r="N2544" s="357"/>
    </row>
    <row r="2545" spans="1:14" ht="24.95" customHeight="1" x14ac:dyDescent="0.2">
      <c r="A2545" s="507" t="s">
        <v>275</v>
      </c>
      <c r="B2545" s="478"/>
      <c r="C2545" s="478"/>
      <c r="D2545" s="478">
        <f>GASTO!B42</f>
        <v>252388898.46996754</v>
      </c>
      <c r="E2545" s="478"/>
      <c r="F2545" s="357"/>
      <c r="G2545" s="357"/>
      <c r="H2545" s="357"/>
      <c r="I2545" s="357"/>
      <c r="J2545" s="357"/>
      <c r="K2545" s="357"/>
      <c r="L2545" s="357"/>
      <c r="M2545" s="357"/>
      <c r="N2545" s="357"/>
    </row>
    <row r="2546" spans="1:14" ht="24.95" customHeight="1" x14ac:dyDescent="0.2">
      <c r="A2546" s="507" t="s">
        <v>276</v>
      </c>
      <c r="B2546" s="478"/>
      <c r="C2546" s="478"/>
      <c r="D2546" s="478">
        <f>GASTO!B43</f>
        <v>211110236.34433794</v>
      </c>
      <c r="E2546" s="478"/>
      <c r="F2546" s="357"/>
      <c r="G2546" s="357"/>
      <c r="H2546" s="357"/>
      <c r="I2546" s="357"/>
      <c r="J2546" s="357"/>
      <c r="K2546" s="357"/>
      <c r="L2546" s="357"/>
      <c r="M2546" s="357"/>
      <c r="N2546" s="357"/>
    </row>
    <row r="2547" spans="1:14" ht="24.95" customHeight="1" x14ac:dyDescent="0.2">
      <c r="A2547" s="507" t="s">
        <v>278</v>
      </c>
      <c r="B2547" s="478"/>
      <c r="C2547" s="478"/>
      <c r="D2547" s="478">
        <f>GASTO!B44</f>
        <v>168314664.53937972</v>
      </c>
      <c r="E2547" s="478"/>
      <c r="F2547" s="357"/>
      <c r="G2547" s="357"/>
      <c r="H2547" s="357"/>
      <c r="I2547" s="357"/>
      <c r="J2547" s="357"/>
      <c r="K2547" s="357"/>
      <c r="L2547" s="357"/>
      <c r="M2547" s="357"/>
      <c r="N2547" s="357"/>
    </row>
    <row r="2548" spans="1:14" ht="24.95" customHeight="1" x14ac:dyDescent="0.2">
      <c r="A2548" s="507" t="s">
        <v>279</v>
      </c>
      <c r="B2548" s="478"/>
      <c r="C2548" s="478"/>
      <c r="D2548" s="478">
        <f>GASTO!B45</f>
        <v>21675139.933050338</v>
      </c>
      <c r="E2548" s="478"/>
      <c r="F2548" s="357"/>
      <c r="G2548" s="357"/>
      <c r="H2548" s="357"/>
      <c r="I2548" s="357"/>
      <c r="J2548" s="357"/>
      <c r="K2548" s="357"/>
      <c r="L2548" s="357"/>
      <c r="M2548" s="357"/>
      <c r="N2548" s="357"/>
    </row>
    <row r="2549" spans="1:14" ht="24.95" customHeight="1" x14ac:dyDescent="0.2">
      <c r="A2549" s="420" t="s">
        <v>266</v>
      </c>
      <c r="B2549" s="484"/>
      <c r="C2549" s="484"/>
      <c r="D2549" s="484">
        <f>GASTO!B46</f>
        <v>2491317747.325655</v>
      </c>
      <c r="E2549" s="484"/>
      <c r="F2549" s="357"/>
      <c r="G2549" s="357"/>
      <c r="H2549" s="357"/>
      <c r="I2549" s="357"/>
      <c r="J2549" s="357"/>
      <c r="K2549" s="357"/>
      <c r="L2549" s="357"/>
      <c r="M2549" s="357"/>
      <c r="N2549" s="357"/>
    </row>
    <row r="2550" spans="1:14" ht="24.95" customHeight="1" x14ac:dyDescent="0.2">
      <c r="A2550" s="357"/>
      <c r="B2550" s="357"/>
      <c r="C2550" s="357"/>
      <c r="D2550" s="357"/>
      <c r="E2550" s="357"/>
      <c r="F2550" s="357"/>
      <c r="G2550" s="357"/>
      <c r="H2550" s="357"/>
      <c r="I2550" s="357"/>
      <c r="J2550" s="357"/>
      <c r="K2550" s="357"/>
      <c r="L2550" s="357"/>
      <c r="M2550" s="357"/>
      <c r="N2550" s="357"/>
    </row>
    <row r="2551" spans="1:14" ht="24.95" customHeight="1" x14ac:dyDescent="0.2">
      <c r="A2551" s="357"/>
      <c r="B2551" s="357"/>
      <c r="C2551" s="357"/>
      <c r="D2551" s="357"/>
      <c r="E2551" s="357"/>
      <c r="F2551" s="357"/>
      <c r="G2551" s="357"/>
      <c r="H2551" s="357"/>
      <c r="I2551" s="357"/>
      <c r="J2551" s="357"/>
      <c r="K2551" s="357"/>
      <c r="L2551" s="357"/>
      <c r="M2551" s="357"/>
      <c r="N2551" s="357"/>
    </row>
    <row r="2552" spans="1:14" ht="24.95" customHeight="1" x14ac:dyDescent="0.2">
      <c r="A2552" s="357"/>
      <c r="B2552" s="357"/>
      <c r="C2552" s="357"/>
      <c r="D2552" s="357"/>
      <c r="E2552" s="357"/>
      <c r="F2552" s="357"/>
      <c r="G2552" s="357"/>
      <c r="H2552" s="357"/>
      <c r="I2552" s="357"/>
      <c r="J2552" s="357"/>
      <c r="K2552" s="357"/>
      <c r="L2552" s="357"/>
      <c r="M2552" s="357"/>
      <c r="N2552" s="357"/>
    </row>
    <row r="2553" spans="1:14" ht="24.95" customHeight="1" x14ac:dyDescent="0.2">
      <c r="A2553" s="357"/>
      <c r="B2553" s="357"/>
      <c r="C2553" s="357"/>
      <c r="D2553" s="357"/>
      <c r="E2553" s="357"/>
      <c r="F2553" s="357"/>
      <c r="G2553" s="357"/>
      <c r="H2553" s="357"/>
      <c r="I2553" s="357"/>
      <c r="J2553" s="357"/>
      <c r="K2553" s="357"/>
      <c r="L2553" s="357"/>
      <c r="M2553" s="357"/>
      <c r="N2553" s="357"/>
    </row>
    <row r="2554" spans="1:14" ht="39.950000000000003" customHeight="1" x14ac:dyDescent="0.2">
      <c r="A2554" s="725" t="s">
        <v>565</v>
      </c>
      <c r="B2554" s="725"/>
      <c r="C2554" s="725"/>
      <c r="D2554" s="725"/>
      <c r="E2554" s="725"/>
      <c r="F2554" s="725"/>
      <c r="G2554" s="725"/>
      <c r="H2554" s="725"/>
      <c r="I2554" s="725"/>
      <c r="J2554" s="725"/>
      <c r="K2554" s="725"/>
      <c r="L2554" s="725"/>
      <c r="M2554" s="725"/>
      <c r="N2554" s="725"/>
    </row>
    <row r="2555" spans="1:14" ht="24.95" customHeight="1" x14ac:dyDescent="0.2">
      <c r="A2555" s="357"/>
      <c r="B2555" s="357"/>
      <c r="C2555" s="357"/>
      <c r="D2555" s="357"/>
      <c r="E2555" s="357"/>
      <c r="F2555" s="357"/>
      <c r="G2555" s="357"/>
      <c r="H2555" s="357"/>
      <c r="I2555" s="357"/>
      <c r="J2555" s="357"/>
      <c r="K2555" s="357"/>
      <c r="L2555" s="357"/>
      <c r="M2555" s="357"/>
      <c r="N2555" s="357"/>
    </row>
    <row r="2556" spans="1:14" ht="45.75" customHeight="1" x14ac:dyDescent="0.2">
      <c r="A2556" s="475" t="s">
        <v>614</v>
      </c>
      <c r="B2556" s="476"/>
      <c r="C2556" s="476"/>
      <c r="D2556" s="517" t="s">
        <v>266</v>
      </c>
      <c r="E2556" s="518"/>
      <c r="F2556" s="743" t="s">
        <v>267</v>
      </c>
      <c r="G2556" s="743"/>
      <c r="H2556" s="357"/>
      <c r="I2556" s="357"/>
      <c r="J2556" s="357"/>
      <c r="K2556" s="357"/>
      <c r="L2556" s="357"/>
      <c r="M2556" s="357"/>
      <c r="N2556" s="357"/>
    </row>
    <row r="2557" spans="1:14" ht="24.95" customHeight="1" x14ac:dyDescent="0.2">
      <c r="A2557" s="507" t="s">
        <v>269</v>
      </c>
      <c r="B2557" s="478"/>
      <c r="C2557" s="478"/>
      <c r="D2557" s="478">
        <f>GASTO!B8</f>
        <v>616375416.11160827</v>
      </c>
      <c r="E2557" s="478"/>
      <c r="F2557" s="728">
        <f>GASTO!C8</f>
        <v>43.638545902761848</v>
      </c>
      <c r="G2557" s="728"/>
      <c r="H2557" s="357"/>
      <c r="I2557" s="357"/>
      <c r="J2557" s="357"/>
      <c r="K2557" s="357"/>
      <c r="L2557" s="357"/>
      <c r="M2557" s="357"/>
      <c r="N2557" s="357"/>
    </row>
    <row r="2558" spans="1:14" ht="24.95" customHeight="1" x14ac:dyDescent="0.2">
      <c r="A2558" s="507" t="s">
        <v>271</v>
      </c>
      <c r="B2558" s="478"/>
      <c r="C2558" s="478"/>
      <c r="D2558" s="478">
        <f>GASTO!B9</f>
        <v>409037424.76422828</v>
      </c>
      <c r="E2558" s="478"/>
      <c r="F2558" s="729">
        <f>GASTO!C9</f>
        <v>44.935055186604899</v>
      </c>
      <c r="G2558" s="729"/>
      <c r="H2558" s="357"/>
      <c r="I2558" s="357"/>
      <c r="J2558" s="357"/>
      <c r="K2558" s="357"/>
      <c r="L2558" s="357"/>
      <c r="M2558" s="357"/>
      <c r="N2558" s="357"/>
    </row>
    <row r="2559" spans="1:14" ht="24.95" customHeight="1" x14ac:dyDescent="0.2">
      <c r="A2559" s="507" t="s">
        <v>273</v>
      </c>
      <c r="B2559" s="478"/>
      <c r="C2559" s="478"/>
      <c r="D2559" s="478">
        <f>GASTO!B12</f>
        <v>95462149.931128129</v>
      </c>
      <c r="E2559" s="478"/>
      <c r="F2559" s="729">
        <f>GASTO!C12</f>
        <v>14.159690378895743</v>
      </c>
      <c r="G2559" s="729"/>
      <c r="H2559" s="357"/>
      <c r="I2559" s="357"/>
      <c r="J2559" s="357"/>
      <c r="K2559" s="357"/>
      <c r="L2559" s="357"/>
      <c r="M2559" s="357"/>
      <c r="N2559" s="357"/>
    </row>
    <row r="2560" spans="1:14" ht="24.95" customHeight="1" x14ac:dyDescent="0.2">
      <c r="A2560" s="507" t="s">
        <v>275</v>
      </c>
      <c r="B2560" s="478"/>
      <c r="C2560" s="478"/>
      <c r="D2560" s="478">
        <f>GASTO!B10</f>
        <v>245224541.3457219</v>
      </c>
      <c r="E2560" s="478"/>
      <c r="F2560" s="729">
        <f>GASTO!C10</f>
        <v>34.694163382273331</v>
      </c>
      <c r="G2560" s="729"/>
      <c r="H2560" s="357"/>
      <c r="I2560" s="357"/>
      <c r="J2560" s="357"/>
      <c r="K2560" s="357"/>
      <c r="L2560" s="357"/>
      <c r="M2560" s="357"/>
      <c r="N2560" s="357"/>
    </row>
    <row r="2561" spans="1:14" ht="24.95" customHeight="1" x14ac:dyDescent="0.2">
      <c r="A2561" s="507" t="s">
        <v>276</v>
      </c>
      <c r="B2561" s="478"/>
      <c r="C2561" s="478"/>
      <c r="D2561" s="478">
        <f>GASTO!B11</f>
        <v>132916857.86068138</v>
      </c>
      <c r="E2561" s="478"/>
      <c r="F2561" s="729">
        <f>GASTO!C11</f>
        <v>16.928353258892759</v>
      </c>
      <c r="G2561" s="729"/>
      <c r="H2561" s="357"/>
      <c r="I2561" s="357"/>
      <c r="J2561" s="357"/>
      <c r="K2561" s="357"/>
      <c r="L2561" s="357"/>
      <c r="M2561" s="357"/>
      <c r="N2561" s="357"/>
    </row>
    <row r="2562" spans="1:14" ht="24.95" customHeight="1" x14ac:dyDescent="0.2">
      <c r="A2562" s="507" t="s">
        <v>278</v>
      </c>
      <c r="B2562" s="478"/>
      <c r="C2562" s="478"/>
      <c r="D2562" s="478">
        <f>GASTO!B13</f>
        <v>70239962.107119054</v>
      </c>
      <c r="E2562" s="478"/>
      <c r="F2562" s="729">
        <f>GASTO!C13</f>
        <v>11.289284581245935</v>
      </c>
      <c r="G2562" s="729"/>
      <c r="H2562" s="357"/>
      <c r="I2562" s="357"/>
      <c r="J2562" s="357"/>
      <c r="K2562" s="357"/>
      <c r="L2562" s="357"/>
      <c r="M2562" s="357"/>
      <c r="N2562" s="357"/>
    </row>
    <row r="2563" spans="1:14" ht="24.95" customHeight="1" x14ac:dyDescent="0.2">
      <c r="A2563" s="507" t="s">
        <v>279</v>
      </c>
      <c r="B2563" s="478"/>
      <c r="C2563" s="478"/>
      <c r="D2563" s="478">
        <f>GASTO!B14</f>
        <v>8101439.8893555142</v>
      </c>
      <c r="E2563" s="478"/>
      <c r="F2563" s="729">
        <f>GASTO!C14</f>
        <v>1.4538057257945147</v>
      </c>
      <c r="G2563" s="729"/>
      <c r="H2563" s="357"/>
      <c r="I2563" s="357"/>
      <c r="J2563" s="357"/>
      <c r="K2563" s="357"/>
      <c r="L2563" s="357"/>
      <c r="M2563" s="357"/>
      <c r="N2563" s="357"/>
    </row>
    <row r="2564" spans="1:14" ht="24.95" customHeight="1" x14ac:dyDescent="0.2">
      <c r="A2564" s="420" t="s">
        <v>266</v>
      </c>
      <c r="B2564" s="484"/>
      <c r="C2564" s="484"/>
      <c r="D2564" s="484">
        <f>GASTO!B15</f>
        <v>1577357792.0098424</v>
      </c>
      <c r="E2564" s="484"/>
      <c r="F2564" s="723">
        <f>SUM(F2557:F2563)</f>
        <v>167.09889841646904</v>
      </c>
      <c r="G2564" s="723"/>
      <c r="H2564" s="357"/>
      <c r="I2564" s="357"/>
      <c r="J2564" s="357"/>
      <c r="K2564" s="357"/>
      <c r="L2564" s="357"/>
      <c r="M2564" s="357"/>
      <c r="N2564" s="357"/>
    </row>
    <row r="2565" spans="1:14" ht="24.95" customHeight="1" x14ac:dyDescent="0.2">
      <c r="A2565" s="357"/>
      <c r="B2565" s="357"/>
      <c r="C2565" s="357"/>
      <c r="D2565" s="357"/>
      <c r="E2565" s="357"/>
      <c r="F2565" s="357"/>
      <c r="G2565" s="357"/>
      <c r="H2565" s="357"/>
      <c r="I2565" s="357"/>
      <c r="J2565" s="357"/>
      <c r="K2565" s="357"/>
      <c r="L2565" s="357"/>
      <c r="M2565" s="357"/>
      <c r="N2565" s="357"/>
    </row>
    <row r="2566" spans="1:14" ht="24.95" customHeight="1" x14ac:dyDescent="0.2">
      <c r="A2566" s="357"/>
      <c r="B2566" s="357"/>
      <c r="C2566" s="357"/>
      <c r="D2566" s="357"/>
      <c r="E2566" s="357"/>
      <c r="F2566" s="357"/>
      <c r="G2566" s="357"/>
      <c r="H2566" s="357"/>
      <c r="I2566" s="357"/>
      <c r="J2566" s="357"/>
      <c r="K2566" s="357"/>
      <c r="L2566" s="357"/>
      <c r="M2566" s="357"/>
      <c r="N2566" s="357"/>
    </row>
    <row r="2567" spans="1:14" ht="24.95" customHeight="1" x14ac:dyDescent="0.2">
      <c r="A2567" s="357"/>
      <c r="B2567" s="357"/>
      <c r="C2567" s="357"/>
      <c r="D2567" s="357"/>
      <c r="E2567" s="357"/>
      <c r="F2567" s="357"/>
      <c r="G2567" s="357"/>
      <c r="H2567" s="357"/>
      <c r="I2567" s="357"/>
      <c r="J2567" s="357"/>
      <c r="K2567" s="357"/>
      <c r="L2567" s="357"/>
      <c r="M2567" s="357"/>
      <c r="N2567" s="357"/>
    </row>
    <row r="2568" spans="1:14" ht="24.95" customHeight="1" x14ac:dyDescent="0.2">
      <c r="A2568" s="357"/>
      <c r="B2568" s="357"/>
      <c r="C2568" s="357"/>
      <c r="D2568" s="357"/>
      <c r="E2568" s="357"/>
      <c r="F2568" s="357"/>
      <c r="G2568" s="357"/>
      <c r="H2568" s="357"/>
      <c r="I2568" s="357"/>
      <c r="J2568" s="357"/>
      <c r="K2568" s="357"/>
      <c r="L2568" s="357"/>
      <c r="M2568" s="357"/>
      <c r="N2568" s="4"/>
    </row>
    <row r="2569" spans="1:14" ht="39.950000000000003" customHeight="1" x14ac:dyDescent="0.2">
      <c r="A2569" s="724" t="s">
        <v>567</v>
      </c>
      <c r="B2569" s="724"/>
      <c r="C2569" s="724"/>
      <c r="D2569" s="724"/>
      <c r="E2569" s="724"/>
      <c r="F2569" s="724"/>
      <c r="G2569" s="724"/>
      <c r="H2569" s="724"/>
      <c r="I2569" s="724"/>
      <c r="J2569" s="724"/>
      <c r="K2569" s="724"/>
      <c r="L2569" s="724"/>
      <c r="M2569" s="724"/>
      <c r="N2569" s="724"/>
    </row>
    <row r="2570" spans="1:14" ht="24.95" customHeight="1" x14ac:dyDescent="0.2">
      <c r="A2570" s="724"/>
      <c r="B2570" s="724"/>
      <c r="C2570" s="724"/>
      <c r="D2570" s="724"/>
      <c r="E2570" s="724"/>
      <c r="F2570" s="724"/>
      <c r="G2570" s="724"/>
      <c r="H2570" s="724"/>
      <c r="I2570" s="724"/>
      <c r="J2570" s="724"/>
      <c r="K2570" s="724"/>
      <c r="L2570" s="724"/>
      <c r="M2570" s="724"/>
      <c r="N2570" s="724"/>
    </row>
    <row r="2571" spans="1:14" ht="24.95" customHeight="1" x14ac:dyDescent="0.2">
      <c r="A2571" s="357"/>
      <c r="B2571" s="357"/>
      <c r="C2571" s="357"/>
      <c r="D2571" s="357"/>
      <c r="E2571" s="357"/>
      <c r="F2571" s="357"/>
      <c r="G2571" s="357"/>
      <c r="H2571" s="357"/>
      <c r="I2571" s="357"/>
      <c r="J2571" s="357"/>
      <c r="K2571" s="357"/>
      <c r="L2571" s="357"/>
      <c r="M2571" s="357"/>
      <c r="N2571" s="357"/>
    </row>
    <row r="2572" spans="1:14" ht="24.95" customHeight="1" x14ac:dyDescent="0.2">
      <c r="A2572" s="357"/>
      <c r="B2572" s="357"/>
      <c r="C2572" s="357"/>
      <c r="D2572" s="357"/>
      <c r="E2572" s="357"/>
      <c r="F2572" s="357"/>
      <c r="G2572" s="357"/>
      <c r="H2572" s="357"/>
      <c r="I2572" s="357"/>
      <c r="J2572" s="357"/>
      <c r="K2572" s="357"/>
      <c r="L2572" s="357"/>
      <c r="M2572" s="357"/>
      <c r="N2572" s="357"/>
    </row>
    <row r="2573" spans="1:14" ht="24.95" customHeight="1" x14ac:dyDescent="0.2">
      <c r="A2573" s="357"/>
      <c r="B2573" s="357"/>
      <c r="C2573" s="357"/>
      <c r="D2573" s="357"/>
      <c r="E2573" s="357"/>
      <c r="F2573" s="357"/>
      <c r="G2573" s="357"/>
      <c r="H2573" s="357"/>
      <c r="I2573" s="357"/>
      <c r="J2573" s="357"/>
      <c r="K2573" s="357"/>
      <c r="L2573" s="357"/>
      <c r="M2573" s="357"/>
      <c r="N2573" s="357"/>
    </row>
    <row r="2574" spans="1:14" ht="24.95" customHeight="1" x14ac:dyDescent="0.2">
      <c r="A2574" s="357"/>
      <c r="B2574" s="357"/>
      <c r="C2574" s="357"/>
      <c r="D2574" s="357"/>
      <c r="E2574" s="357"/>
      <c r="F2574" s="357"/>
      <c r="G2574" s="357"/>
      <c r="H2574" s="357"/>
      <c r="I2574" s="357"/>
      <c r="J2574" s="357"/>
      <c r="K2574" s="357"/>
      <c r="L2574" s="357"/>
      <c r="M2574" s="357"/>
      <c r="N2574" s="357"/>
    </row>
    <row r="2575" spans="1:14" ht="24.95" customHeight="1" x14ac:dyDescent="0.2">
      <c r="A2575" s="357"/>
      <c r="B2575" s="357"/>
      <c r="C2575" s="357"/>
      <c r="D2575" s="357"/>
      <c r="E2575" s="357"/>
      <c r="F2575" s="357"/>
      <c r="G2575" s="357"/>
      <c r="H2575" s="357"/>
      <c r="I2575" s="357"/>
      <c r="J2575" s="357"/>
      <c r="K2575" s="357"/>
      <c r="L2575" s="357"/>
      <c r="M2575" s="357"/>
      <c r="N2575" s="357"/>
    </row>
    <row r="2576" spans="1:14" ht="24.95" customHeight="1" x14ac:dyDescent="0.2">
      <c r="A2576" s="357"/>
      <c r="B2576" s="357"/>
      <c r="C2576" s="357"/>
      <c r="D2576" s="357"/>
      <c r="E2576" s="357"/>
      <c r="F2576" s="357"/>
      <c r="G2576" s="357"/>
      <c r="H2576" s="357"/>
      <c r="I2576" s="357"/>
      <c r="J2576" s="357"/>
      <c r="K2576" s="357"/>
      <c r="L2576" s="357"/>
      <c r="M2576" s="357"/>
      <c r="N2576" s="357"/>
    </row>
    <row r="2577" spans="1:14" ht="24.95" customHeight="1" x14ac:dyDescent="0.2">
      <c r="A2577" s="357"/>
      <c r="B2577" s="357"/>
      <c r="C2577" s="357"/>
      <c r="D2577" s="357"/>
      <c r="E2577" s="357"/>
      <c r="F2577" s="357"/>
      <c r="G2577" s="357"/>
      <c r="H2577" s="357"/>
      <c r="I2577" s="357"/>
      <c r="J2577" s="357"/>
      <c r="K2577" s="357"/>
      <c r="L2577" s="357"/>
      <c r="M2577" s="357"/>
      <c r="N2577" s="357"/>
    </row>
    <row r="2578" spans="1:14" ht="24.95" customHeight="1" x14ac:dyDescent="0.2">
      <c r="A2578" s="357"/>
      <c r="B2578" s="357"/>
      <c r="C2578" s="357"/>
      <c r="D2578" s="357"/>
      <c r="E2578" s="357"/>
      <c r="F2578" s="357"/>
      <c r="G2578" s="357"/>
      <c r="H2578" s="357"/>
      <c r="I2578" s="357"/>
      <c r="J2578" s="357"/>
      <c r="K2578" s="357"/>
      <c r="L2578" s="357"/>
      <c r="M2578" s="357"/>
      <c r="N2578" s="357"/>
    </row>
    <row r="2579" spans="1:14" ht="24.95" customHeight="1" x14ac:dyDescent="0.2">
      <c r="A2579" s="357"/>
      <c r="B2579" s="357"/>
      <c r="C2579" s="357"/>
      <c r="D2579" s="357"/>
      <c r="E2579" s="357"/>
      <c r="F2579" s="357"/>
      <c r="G2579" s="357"/>
      <c r="H2579" s="357"/>
      <c r="I2579" s="357"/>
      <c r="J2579" s="357"/>
      <c r="K2579" s="357"/>
      <c r="L2579" s="357"/>
      <c r="M2579" s="357"/>
      <c r="N2579" s="357"/>
    </row>
    <row r="2580" spans="1:14" ht="24.95" customHeight="1" x14ac:dyDescent="0.2">
      <c r="A2580" s="357"/>
      <c r="B2580" s="357"/>
      <c r="C2580" s="357"/>
      <c r="D2580" s="357"/>
      <c r="E2580" s="357"/>
      <c r="F2580" s="357"/>
      <c r="G2580" s="357"/>
      <c r="H2580" s="357"/>
      <c r="I2580" s="357"/>
      <c r="J2580" s="357"/>
      <c r="K2580" s="357"/>
      <c r="L2580" s="357"/>
      <c r="M2580" s="357"/>
      <c r="N2580" s="357"/>
    </row>
    <row r="2581" spans="1:14" ht="24.95" customHeight="1" x14ac:dyDescent="0.2">
      <c r="A2581" s="357"/>
      <c r="B2581" s="357"/>
      <c r="C2581" s="357"/>
      <c r="D2581" s="357"/>
      <c r="E2581" s="357"/>
      <c r="F2581" s="357"/>
      <c r="G2581" s="357"/>
      <c r="H2581" s="357"/>
      <c r="I2581" s="357"/>
      <c r="J2581" s="357"/>
      <c r="K2581" s="357"/>
      <c r="L2581" s="357"/>
      <c r="M2581" s="357"/>
      <c r="N2581" s="357"/>
    </row>
    <row r="2582" spans="1:14" ht="24.95" customHeight="1" x14ac:dyDescent="0.2">
      <c r="A2582" s="357"/>
      <c r="B2582" s="357"/>
      <c r="C2582" s="357"/>
      <c r="D2582" s="357"/>
      <c r="E2582" s="357"/>
      <c r="F2582" s="357"/>
      <c r="G2582" s="357"/>
      <c r="H2582" s="357"/>
      <c r="I2582" s="357"/>
      <c r="J2582" s="357"/>
      <c r="K2582" s="357"/>
      <c r="L2582" s="357"/>
      <c r="M2582" s="357"/>
      <c r="N2582" s="357"/>
    </row>
    <row r="2583" spans="1:14" ht="24.95" customHeight="1" x14ac:dyDescent="0.2">
      <c r="A2583" s="357"/>
      <c r="B2583" s="357"/>
      <c r="C2583" s="357"/>
      <c r="D2583" s="357"/>
      <c r="E2583" s="357"/>
      <c r="F2583" s="357"/>
      <c r="G2583" s="357"/>
      <c r="H2583" s="357"/>
      <c r="I2583" s="357"/>
      <c r="J2583" s="357"/>
      <c r="K2583" s="357"/>
      <c r="L2583" s="357"/>
      <c r="M2583" s="357"/>
      <c r="N2583" s="357"/>
    </row>
    <row r="2584" spans="1:14" ht="24.95" customHeight="1" x14ac:dyDescent="0.2">
      <c r="A2584" s="357"/>
      <c r="B2584" s="357"/>
      <c r="C2584" s="357"/>
      <c r="D2584" s="357"/>
      <c r="E2584" s="357"/>
      <c r="F2584" s="357"/>
      <c r="G2584" s="357"/>
      <c r="H2584" s="357"/>
      <c r="I2584" s="357"/>
      <c r="J2584" s="357"/>
      <c r="K2584" s="357"/>
      <c r="L2584" s="357"/>
      <c r="M2584" s="357"/>
      <c r="N2584" s="357"/>
    </row>
    <row r="2585" spans="1:14" ht="24.95" customHeight="1" x14ac:dyDescent="0.2">
      <c r="A2585" s="357"/>
      <c r="B2585" s="357"/>
      <c r="C2585" s="357"/>
      <c r="D2585" s="357"/>
      <c r="E2585" s="357"/>
      <c r="F2585" s="357"/>
      <c r="G2585" s="357"/>
      <c r="H2585" s="357"/>
      <c r="I2585" s="357"/>
      <c r="J2585" s="357"/>
      <c r="K2585" s="357"/>
      <c r="L2585" s="357"/>
      <c r="M2585" s="357"/>
      <c r="N2585" s="357"/>
    </row>
    <row r="2586" spans="1:14" ht="24.95" customHeight="1" x14ac:dyDescent="0.2">
      <c r="A2586" s="357"/>
      <c r="B2586" s="357"/>
      <c r="C2586" s="357"/>
      <c r="D2586" s="357"/>
      <c r="E2586" s="357"/>
      <c r="F2586" s="357"/>
      <c r="G2586" s="357"/>
      <c r="H2586" s="357"/>
      <c r="I2586" s="357"/>
      <c r="J2586" s="357"/>
      <c r="K2586" s="357"/>
      <c r="L2586" s="357"/>
      <c r="M2586" s="357"/>
      <c r="N2586" s="357"/>
    </row>
    <row r="2587" spans="1:14" ht="24.95" customHeight="1" x14ac:dyDescent="0.2">
      <c r="A2587" s="357"/>
      <c r="B2587" s="357"/>
      <c r="C2587" s="357"/>
      <c r="D2587" s="357"/>
      <c r="E2587" s="357"/>
      <c r="F2587" s="357"/>
      <c r="G2587" s="357"/>
      <c r="H2587" s="357"/>
      <c r="I2587" s="357"/>
      <c r="J2587" s="357"/>
      <c r="K2587" s="357"/>
      <c r="L2587" s="357"/>
      <c r="M2587" s="357"/>
      <c r="N2587" s="357"/>
    </row>
    <row r="2588" spans="1:14" ht="24.95" customHeight="1" x14ac:dyDescent="0.2">
      <c r="A2588" s="357"/>
      <c r="B2588" s="357"/>
      <c r="C2588" s="357"/>
      <c r="D2588" s="357"/>
      <c r="E2588" s="357"/>
      <c r="F2588" s="357"/>
      <c r="G2588" s="357"/>
      <c r="H2588" s="357"/>
      <c r="I2588" s="357"/>
      <c r="J2588" s="357"/>
      <c r="K2588" s="357"/>
      <c r="L2588" s="357"/>
      <c r="M2588" s="357"/>
      <c r="N2588" s="357"/>
    </row>
    <row r="2589" spans="1:14" ht="24.95" customHeight="1" x14ac:dyDescent="0.2">
      <c r="A2589" s="357"/>
      <c r="B2589" s="357"/>
      <c r="C2589" s="357"/>
      <c r="D2589" s="357"/>
      <c r="E2589" s="357"/>
      <c r="F2589" s="357"/>
      <c r="G2589" s="357"/>
      <c r="H2589" s="357"/>
      <c r="I2589" s="357"/>
      <c r="J2589" s="357"/>
      <c r="K2589" s="357"/>
      <c r="L2589" s="357"/>
      <c r="M2589" s="357"/>
      <c r="N2589" s="357"/>
    </row>
    <row r="2590" spans="1:14" ht="24.95" customHeight="1" x14ac:dyDescent="0.2">
      <c r="A2590" s="357"/>
      <c r="B2590" s="357"/>
      <c r="C2590" s="357"/>
      <c r="D2590" s="357"/>
      <c r="E2590" s="357"/>
      <c r="F2590" s="357"/>
      <c r="G2590" s="357"/>
      <c r="H2590" s="357"/>
      <c r="I2590" s="357"/>
      <c r="J2590" s="357"/>
      <c r="K2590" s="357"/>
      <c r="L2590" s="357"/>
      <c r="M2590" s="357"/>
      <c r="N2590" s="357"/>
    </row>
    <row r="2591" spans="1:14" ht="24.95" customHeight="1" x14ac:dyDescent="0.2">
      <c r="A2591" s="275"/>
      <c r="B2591" s="437" t="s">
        <v>5</v>
      </c>
      <c r="C2591" s="437" t="s">
        <v>6</v>
      </c>
      <c r="D2591" s="437" t="s">
        <v>64</v>
      </c>
      <c r="E2591" s="437" t="s">
        <v>7</v>
      </c>
      <c r="F2591" s="437" t="s">
        <v>8</v>
      </c>
      <c r="G2591" s="437" t="s">
        <v>9</v>
      </c>
      <c r="H2591" s="437" t="s">
        <v>10</v>
      </c>
      <c r="I2591" s="437" t="s">
        <v>11</v>
      </c>
      <c r="J2591" s="437" t="s">
        <v>12</v>
      </c>
      <c r="K2591" s="437" t="s">
        <v>13</v>
      </c>
      <c r="L2591" s="357"/>
      <c r="M2591" s="357"/>
      <c r="N2591" s="357"/>
    </row>
    <row r="2592" spans="1:14" ht="24.95" customHeight="1" x14ac:dyDescent="0.2">
      <c r="A2592" s="452" t="str">
        <f>'GASTO X PROV'!A141</f>
        <v>GASTO EN ALOJAMIENTO</v>
      </c>
      <c r="B2592" s="453">
        <f>'GASTO X PROV'!B141</f>
        <v>58058196.92524951</v>
      </c>
      <c r="C2592" s="453">
        <f>'GASTO X PROV'!C141</f>
        <v>103073057.08432689</v>
      </c>
      <c r="D2592" s="453">
        <f>'GASTO X PROV'!D141</f>
        <v>92653994.98378773</v>
      </c>
      <c r="E2592" s="453">
        <f>'GASTO X PROV'!E141</f>
        <v>22606593.96371527</v>
      </c>
      <c r="F2592" s="453">
        <f>'GASTO X PROV'!F141</f>
        <v>145373244.78369799</v>
      </c>
      <c r="G2592" s="453">
        <f>'GASTO X PROV'!G141</f>
        <v>70239031.193640366</v>
      </c>
      <c r="H2592" s="453">
        <f>'GASTO X PROV'!H141</f>
        <v>36914433.204939537</v>
      </c>
      <c r="I2592" s="453">
        <f>'GASTO X PROV'!I141</f>
        <v>60867893.54101558</v>
      </c>
      <c r="J2592" s="453">
        <f>'GASTO X PROV'!J141</f>
        <v>26588970.431235436</v>
      </c>
      <c r="K2592" s="521">
        <f>SUM(B2592:J2592)</f>
        <v>616375416.11160827</v>
      </c>
      <c r="L2592" s="357"/>
      <c r="M2592" s="357"/>
      <c r="N2592" s="357"/>
    </row>
    <row r="2593" spans="1:14" ht="24.95" customHeight="1" x14ac:dyDescent="0.2">
      <c r="A2593" s="452" t="str">
        <f>'GASTO X PROV'!A142</f>
        <v>GASTO EN RESTAURANTES</v>
      </c>
      <c r="B2593" s="453">
        <f>'GASTO X PROV'!B142</f>
        <v>33850660.310896151</v>
      </c>
      <c r="C2593" s="453">
        <f>'GASTO X PROV'!C142</f>
        <v>67464819.172417432</v>
      </c>
      <c r="D2593" s="453">
        <f>'GASTO X PROV'!D142</f>
        <v>69419088.455798864</v>
      </c>
      <c r="E2593" s="453">
        <f>'GASTO X PROV'!E142</f>
        <v>21839365.911439452</v>
      </c>
      <c r="F2593" s="453">
        <f>'GASTO X PROV'!F142</f>
        <v>63470807.948468059</v>
      </c>
      <c r="G2593" s="453">
        <f>'GASTO X PROV'!G142</f>
        <v>57456927.944505796</v>
      </c>
      <c r="H2593" s="453">
        <f>'GASTO X PROV'!H142</f>
        <v>22317126.686158381</v>
      </c>
      <c r="I2593" s="453">
        <f>'GASTO X PROV'!I142</f>
        <v>55581475.654960543</v>
      </c>
      <c r="J2593" s="453">
        <f>'GASTO X PROV'!J142</f>
        <v>17637152.679583576</v>
      </c>
      <c r="K2593" s="521">
        <f t="shared" ref="K2593:K2597" si="111">SUM(B2593:J2593)</f>
        <v>409037424.76422822</v>
      </c>
      <c r="L2593" s="357"/>
      <c r="M2593" s="357"/>
      <c r="N2593" s="357"/>
    </row>
    <row r="2594" spans="1:14" ht="24.95" customHeight="1" x14ac:dyDescent="0.2">
      <c r="A2594" s="452" t="str">
        <f>'GASTO X PROV'!A143</f>
        <v>GASTO EN ALIMENTACIÓN FUERA DE RESTAURANTES</v>
      </c>
      <c r="B2594" s="453">
        <f>'GASTO X PROV'!B143</f>
        <v>18868128.062169217</v>
      </c>
      <c r="C2594" s="453">
        <f>'GASTO X PROV'!C143</f>
        <v>12960992.893522387</v>
      </c>
      <c r="D2594" s="453">
        <f>'GASTO X PROV'!D143</f>
        <v>20943310.205677629</v>
      </c>
      <c r="E2594" s="453">
        <f>'GASTO X PROV'!E143</f>
        <v>6613889.8914146787</v>
      </c>
      <c r="F2594" s="453">
        <f>'GASTO X PROV'!F143</f>
        <v>15816737.217594985</v>
      </c>
      <c r="G2594" s="453">
        <f>'GASTO X PROV'!G143</f>
        <v>5933725.9071903285</v>
      </c>
      <c r="H2594" s="453">
        <f>'GASTO X PROV'!H143</f>
        <v>6275447.1809720127</v>
      </c>
      <c r="I2594" s="453">
        <f>'GASTO X PROV'!I143</f>
        <v>4896369.3686892493</v>
      </c>
      <c r="J2594" s="453">
        <f>'GASTO X PROV'!J143</f>
        <v>3153549.2038976569</v>
      </c>
      <c r="K2594" s="521">
        <f t="shared" si="111"/>
        <v>95462149.931128144</v>
      </c>
      <c r="L2594" s="357"/>
      <c r="M2594" s="357"/>
      <c r="N2594" s="357"/>
    </row>
    <row r="2595" spans="1:14" ht="24.95" customHeight="1" x14ac:dyDescent="0.2">
      <c r="A2595" s="452" t="str">
        <f>'GASTO X PROV'!A144</f>
        <v>GASTO EN DESPLAZAMIENTOS / TRANSPORTE</v>
      </c>
      <c r="B2595" s="453">
        <f>'GASTO X PROV'!B144</f>
        <v>21105013.637364604</v>
      </c>
      <c r="C2595" s="453">
        <f>'GASTO X PROV'!C144</f>
        <v>24153351.550835494</v>
      </c>
      <c r="D2595" s="453">
        <f>'GASTO X PROV'!D144</f>
        <v>33790009.73563946</v>
      </c>
      <c r="E2595" s="453">
        <f>'GASTO X PROV'!E144</f>
        <v>17327803.158581603</v>
      </c>
      <c r="F2595" s="453">
        <f>'GASTO X PROV'!F144</f>
        <v>41828599.04518158</v>
      </c>
      <c r="G2595" s="453">
        <f>'GASTO X PROV'!G144</f>
        <v>34301514.044348039</v>
      </c>
      <c r="H2595" s="453">
        <f>'GASTO X PROV'!H144</f>
        <v>17273530.103139933</v>
      </c>
      <c r="I2595" s="453">
        <f>'GASTO X PROV'!I144</f>
        <v>46193684.256112978</v>
      </c>
      <c r="J2595" s="453">
        <f>'GASTO X PROV'!J144</f>
        <v>9251035.8145182133</v>
      </c>
      <c r="K2595" s="521">
        <f t="shared" si="111"/>
        <v>245224541.3457219</v>
      </c>
      <c r="L2595" s="357"/>
      <c r="M2595" s="357"/>
      <c r="N2595" s="357"/>
    </row>
    <row r="2596" spans="1:14" ht="24.95" customHeight="1" x14ac:dyDescent="0.2">
      <c r="A2596" s="452" t="str">
        <f>'GASTO X PROV'!A145</f>
        <v>GASTO EN CULTURA Y OCIO</v>
      </c>
      <c r="B2596" s="453">
        <f>'GASTO X PROV'!B145</f>
        <v>13122915.358111499</v>
      </c>
      <c r="C2596" s="453">
        <f>'GASTO X PROV'!C145</f>
        <v>21862009.551600277</v>
      </c>
      <c r="D2596" s="453">
        <f>'GASTO X PROV'!D145</f>
        <v>14105452.326205876</v>
      </c>
      <c r="E2596" s="453">
        <f>'GASTO X PROV'!E145</f>
        <v>9828302.9051455762</v>
      </c>
      <c r="F2596" s="453">
        <f>'GASTO X PROV'!F145</f>
        <v>21184873.460135806</v>
      </c>
      <c r="G2596" s="453">
        <f>'GASTO X PROV'!G145</f>
        <v>16881962.682784576</v>
      </c>
      <c r="H2596" s="453">
        <f>'GASTO X PROV'!H145</f>
        <v>5126477.3807220887</v>
      </c>
      <c r="I2596" s="453">
        <f>'GASTO X PROV'!I145</f>
        <v>24043999.986310117</v>
      </c>
      <c r="J2596" s="453">
        <f>'GASTO X PROV'!J145</f>
        <v>6760864.2096655872</v>
      </c>
      <c r="K2596" s="521">
        <f t="shared" si="111"/>
        <v>132916857.8606814</v>
      </c>
      <c r="L2596" s="357"/>
      <c r="M2596" s="357"/>
      <c r="N2596" s="357"/>
    </row>
    <row r="2597" spans="1:14" ht="24.95" customHeight="1" x14ac:dyDescent="0.2">
      <c r="A2597" s="452" t="str">
        <f>'GASTO X PROV'!A146</f>
        <v>GASTO EN COMPRAS</v>
      </c>
      <c r="B2597" s="453">
        <f>'GASTO X PROV'!B146</f>
        <v>6991047.8202770706</v>
      </c>
      <c r="C2597" s="453">
        <f>'GASTO X PROV'!C146</f>
        <v>7615593.478562193</v>
      </c>
      <c r="D2597" s="453">
        <f>'GASTO X PROV'!D146</f>
        <v>15641942.222421234</v>
      </c>
      <c r="E2597" s="453">
        <f>'GASTO X PROV'!E146</f>
        <v>2638987.846812522</v>
      </c>
      <c r="F2597" s="453">
        <f>'GASTO X PROV'!F146</f>
        <v>21082634.812947739</v>
      </c>
      <c r="G2597" s="453">
        <f>'GASTO X PROV'!G146</f>
        <v>7349764.4951528925</v>
      </c>
      <c r="H2597" s="453">
        <f>'GASTO X PROV'!H146</f>
        <v>3218259.4542746823</v>
      </c>
      <c r="I2597" s="453">
        <f>'GASTO X PROV'!I146</f>
        <v>3515345.9043216482</v>
      </c>
      <c r="J2597" s="453">
        <f>'GASTO X PROV'!J146</f>
        <v>2186386.0723490696</v>
      </c>
      <c r="K2597" s="521">
        <f t="shared" si="111"/>
        <v>70239962.107119054</v>
      </c>
      <c r="L2597" s="357"/>
      <c r="M2597" s="357"/>
      <c r="N2597" s="357"/>
    </row>
    <row r="2598" spans="1:14" ht="24.95" customHeight="1" x14ac:dyDescent="0.2">
      <c r="A2598" s="455" t="str">
        <f>'GASTO X PROV'!A147</f>
        <v>OTROS GASTOS</v>
      </c>
      <c r="B2598" s="456">
        <f>'GASTO X PROV'!B147</f>
        <v>557342.07089858898</v>
      </c>
      <c r="C2598" s="456">
        <f>'GASTO X PROV'!C147</f>
        <v>2403080.0524783907</v>
      </c>
      <c r="D2598" s="456">
        <f>'GASTO X PROV'!D147</f>
        <v>634136.95767702267</v>
      </c>
      <c r="E2598" s="456">
        <f>'GASTO X PROV'!E147</f>
        <v>227064.9124822056</v>
      </c>
      <c r="F2598" s="456">
        <f>'GASTO X PROV'!F147</f>
        <v>2116623.1291572694</v>
      </c>
      <c r="G2598" s="456">
        <f>'GASTO X PROV'!G147</f>
        <v>243197.79850001491</v>
      </c>
      <c r="H2598" s="456">
        <f>'GASTO X PROV'!H147</f>
        <v>773447.65710522118</v>
      </c>
      <c r="I2598" s="456">
        <f>'GASTO X PROV'!I147</f>
        <v>266482.59141009499</v>
      </c>
      <c r="J2598" s="456">
        <f>'GASTO X PROV'!J147</f>
        <v>880064.71964670543</v>
      </c>
      <c r="K2598" s="522">
        <f t="shared" ref="K2598" si="112">SUM(B2598:J2598)</f>
        <v>8101439.8893555133</v>
      </c>
      <c r="L2598" s="357"/>
      <c r="M2598" s="357"/>
      <c r="N2598" s="357"/>
    </row>
    <row r="2599" spans="1:14" ht="24.95" customHeight="1" x14ac:dyDescent="0.2">
      <c r="A2599" s="438" t="s">
        <v>266</v>
      </c>
      <c r="B2599" s="523">
        <f>SUM(B2592:B2598)</f>
        <v>152553304.18496662</v>
      </c>
      <c r="C2599" s="523">
        <f t="shared" ref="C2599:J2599" si="113">SUM(C2592:C2598)</f>
        <v>239532903.78374308</v>
      </c>
      <c r="D2599" s="523">
        <f t="shared" si="113"/>
        <v>247187934.88720781</v>
      </c>
      <c r="E2599" s="523">
        <f t="shared" si="113"/>
        <v>81082008.589591295</v>
      </c>
      <c r="F2599" s="523">
        <f t="shared" si="113"/>
        <v>310873520.39718342</v>
      </c>
      <c r="G2599" s="523">
        <f t="shared" si="113"/>
        <v>192406124.066122</v>
      </c>
      <c r="H2599" s="523">
        <f t="shared" si="113"/>
        <v>91898721.667311862</v>
      </c>
      <c r="I2599" s="523">
        <f t="shared" si="113"/>
        <v>195365251.30282024</v>
      </c>
      <c r="J2599" s="523">
        <f t="shared" si="113"/>
        <v>66458023.130896248</v>
      </c>
      <c r="K2599" s="523">
        <f>SUM(K2592:K2598)</f>
        <v>1577357792.0098424</v>
      </c>
      <c r="L2599" s="357"/>
      <c r="M2599" s="357"/>
      <c r="N2599" s="357"/>
    </row>
    <row r="2600" spans="1:14" ht="24.95" customHeight="1" x14ac:dyDescent="0.2">
      <c r="A2600" s="357"/>
      <c r="B2600" s="357"/>
      <c r="C2600" s="357"/>
      <c r="D2600" s="357"/>
      <c r="E2600" s="357"/>
      <c r="F2600" s="357"/>
      <c r="G2600" s="357"/>
      <c r="H2600" s="357"/>
      <c r="I2600" s="357"/>
      <c r="J2600" s="357"/>
      <c r="K2600" s="357"/>
      <c r="L2600" s="357"/>
      <c r="M2600" s="357"/>
      <c r="N2600" s="357"/>
    </row>
    <row r="2601" spans="1:14" ht="24.95" customHeight="1" x14ac:dyDescent="0.2">
      <c r="A2601" s="357"/>
      <c r="B2601" s="357"/>
      <c r="C2601" s="357"/>
      <c r="D2601" s="357"/>
      <c r="E2601" s="357"/>
      <c r="F2601" s="357"/>
      <c r="G2601" s="357"/>
      <c r="H2601" s="357"/>
      <c r="I2601" s="357"/>
      <c r="J2601" s="357"/>
      <c r="K2601" s="357"/>
      <c r="L2601" s="357"/>
      <c r="M2601" s="357"/>
      <c r="N2601" s="357"/>
    </row>
    <row r="2602" spans="1:14" ht="24.95" customHeight="1" x14ac:dyDescent="0.2">
      <c r="A2602" s="357"/>
      <c r="B2602" s="357"/>
      <c r="C2602" s="357"/>
      <c r="D2602" s="357"/>
      <c r="E2602" s="357"/>
      <c r="F2602" s="357"/>
      <c r="G2602" s="357"/>
      <c r="H2602" s="357"/>
      <c r="I2602" s="357"/>
      <c r="J2602" s="357"/>
      <c r="K2602" s="357"/>
      <c r="L2602" s="357"/>
      <c r="M2602" s="357"/>
      <c r="N2602" s="357"/>
    </row>
    <row r="2603" spans="1:14" ht="24.95" customHeight="1" x14ac:dyDescent="0.2">
      <c r="A2603" s="357"/>
      <c r="B2603" s="357"/>
      <c r="C2603" s="357"/>
      <c r="D2603" s="357"/>
      <c r="E2603" s="357"/>
      <c r="F2603" s="357"/>
      <c r="G2603" s="357"/>
      <c r="H2603" s="357"/>
      <c r="I2603" s="357"/>
      <c r="J2603" s="357"/>
      <c r="K2603" s="357"/>
      <c r="L2603" s="357"/>
      <c r="M2603" s="357"/>
      <c r="N2603" s="357"/>
    </row>
    <row r="2604" spans="1:14" ht="24.95" customHeight="1" x14ac:dyDescent="0.2">
      <c r="A2604" s="357"/>
      <c r="B2604" s="357"/>
      <c r="C2604" s="357"/>
      <c r="D2604" s="357"/>
      <c r="E2604" s="357"/>
      <c r="F2604" s="357"/>
      <c r="G2604" s="357"/>
      <c r="H2604" s="357"/>
      <c r="I2604" s="357"/>
      <c r="J2604" s="357"/>
      <c r="K2604" s="357"/>
      <c r="L2604" s="357"/>
      <c r="M2604" s="357"/>
      <c r="N2604" s="357"/>
    </row>
    <row r="2605" spans="1:14" ht="24.95" customHeight="1" x14ac:dyDescent="0.2">
      <c r="A2605" s="357"/>
      <c r="B2605" s="357"/>
      <c r="C2605" s="357"/>
      <c r="D2605" s="357"/>
      <c r="E2605" s="357"/>
      <c r="F2605" s="357"/>
      <c r="G2605" s="357"/>
      <c r="H2605" s="357"/>
      <c r="I2605" s="357"/>
      <c r="J2605" s="357"/>
      <c r="K2605" s="357"/>
      <c r="L2605" s="357"/>
      <c r="M2605" s="357"/>
      <c r="N2605" s="357"/>
    </row>
    <row r="2606" spans="1:14" ht="24.95" customHeight="1" x14ac:dyDescent="0.2">
      <c r="A2606" s="357"/>
      <c r="B2606" s="357"/>
      <c r="C2606" s="357"/>
      <c r="D2606" s="357"/>
      <c r="E2606" s="357"/>
      <c r="F2606" s="357"/>
      <c r="G2606" s="357"/>
      <c r="H2606" s="357"/>
      <c r="I2606" s="357"/>
      <c r="J2606" s="357"/>
      <c r="K2606" s="357"/>
      <c r="L2606" s="357"/>
      <c r="M2606" s="357"/>
      <c r="N2606" s="357"/>
    </row>
    <row r="2607" spans="1:14" ht="24.95" customHeight="1" x14ac:dyDescent="0.2">
      <c r="A2607" s="357"/>
      <c r="B2607" s="357"/>
      <c r="C2607" s="357"/>
      <c r="D2607" s="357"/>
      <c r="E2607" s="357"/>
      <c r="F2607" s="357"/>
      <c r="G2607" s="357"/>
      <c r="H2607" s="357"/>
      <c r="I2607" s="357"/>
      <c r="J2607" s="357"/>
      <c r="K2607" s="357"/>
      <c r="L2607" s="357"/>
      <c r="M2607" s="357"/>
      <c r="N2607" s="357"/>
    </row>
    <row r="2608" spans="1:14" ht="24.95" customHeight="1" x14ac:dyDescent="0.2">
      <c r="A2608" s="357"/>
      <c r="B2608" s="357"/>
      <c r="C2608" s="357"/>
      <c r="D2608" s="357"/>
      <c r="E2608" s="357"/>
      <c r="F2608" s="357"/>
      <c r="G2608" s="357"/>
      <c r="H2608" s="357"/>
      <c r="I2608" s="357"/>
      <c r="J2608" s="357"/>
      <c r="K2608" s="357"/>
      <c r="L2608" s="357"/>
      <c r="M2608" s="357"/>
      <c r="N2608" s="357"/>
    </row>
    <row r="2609" spans="1:14" ht="24.95" customHeight="1" x14ac:dyDescent="0.2">
      <c r="A2609" s="357"/>
      <c r="B2609" s="357"/>
      <c r="C2609" s="357"/>
      <c r="D2609" s="357"/>
      <c r="E2609" s="357"/>
      <c r="F2609" s="357"/>
      <c r="G2609" s="357"/>
      <c r="H2609" s="357"/>
      <c r="I2609" s="357"/>
      <c r="J2609" s="357"/>
      <c r="K2609" s="357"/>
      <c r="L2609" s="357"/>
      <c r="M2609" s="357"/>
      <c r="N2609" s="357"/>
    </row>
    <row r="2610" spans="1:14" ht="24.95" customHeight="1" x14ac:dyDescent="0.2">
      <c r="A2610" s="357"/>
      <c r="B2610" s="357"/>
      <c r="C2610" s="357"/>
      <c r="D2610" s="357"/>
      <c r="E2610" s="357"/>
      <c r="F2610" s="357"/>
      <c r="G2610" s="357"/>
      <c r="H2610" s="357"/>
      <c r="I2610" s="357"/>
      <c r="J2610" s="357"/>
      <c r="K2610" s="357"/>
      <c r="L2610" s="357"/>
      <c r="M2610" s="357"/>
      <c r="N2610" s="357"/>
    </row>
    <row r="2611" spans="1:14" ht="24.95" customHeight="1" x14ac:dyDescent="0.2">
      <c r="A2611" s="357"/>
      <c r="B2611" s="357"/>
      <c r="C2611" s="357"/>
      <c r="D2611" s="357"/>
      <c r="E2611" s="357"/>
      <c r="F2611" s="357"/>
      <c r="G2611" s="357"/>
      <c r="H2611" s="357"/>
      <c r="I2611" s="357"/>
      <c r="J2611" s="357"/>
      <c r="K2611" s="357"/>
      <c r="L2611" s="357"/>
      <c r="M2611" s="357"/>
      <c r="N2611" s="357"/>
    </row>
    <row r="2612" spans="1:14" ht="24.95" customHeight="1" x14ac:dyDescent="0.2">
      <c r="A2612" s="357"/>
      <c r="B2612" s="357"/>
      <c r="C2612" s="357"/>
      <c r="D2612" s="357"/>
      <c r="E2612" s="357"/>
      <c r="F2612" s="357"/>
      <c r="G2612" s="357"/>
      <c r="H2612" s="357"/>
      <c r="I2612" s="357"/>
      <c r="J2612" s="357"/>
      <c r="K2612" s="357"/>
      <c r="L2612" s="357"/>
      <c r="M2612" s="357"/>
      <c r="N2612" s="357"/>
    </row>
    <row r="2613" spans="1:14" ht="24.95" customHeight="1" x14ac:dyDescent="0.2">
      <c r="A2613" s="357"/>
      <c r="B2613" s="357"/>
      <c r="C2613" s="357"/>
      <c r="D2613" s="357"/>
      <c r="E2613" s="357"/>
      <c r="F2613" s="357"/>
      <c r="G2613" s="357"/>
      <c r="H2613" s="357"/>
      <c r="I2613" s="357"/>
      <c r="J2613" s="357"/>
      <c r="K2613" s="357"/>
      <c r="L2613" s="357"/>
      <c r="M2613" s="357"/>
      <c r="N2613" s="357"/>
    </row>
    <row r="2614" spans="1:14" ht="24.95" customHeight="1" x14ac:dyDescent="0.2">
      <c r="A2614" s="357"/>
      <c r="B2614" s="357"/>
      <c r="C2614" s="357"/>
      <c r="D2614" s="357"/>
      <c r="E2614" s="357"/>
      <c r="F2614" s="357"/>
      <c r="G2614" s="357"/>
      <c r="H2614" s="357"/>
      <c r="I2614" s="357"/>
      <c r="J2614" s="357"/>
      <c r="K2614" s="357"/>
      <c r="L2614" s="357"/>
      <c r="M2614" s="357"/>
      <c r="N2614" s="357"/>
    </row>
    <row r="2615" spans="1:14" ht="24.95" customHeight="1" x14ac:dyDescent="0.2">
      <c r="A2615" s="357"/>
      <c r="B2615" s="357"/>
      <c r="C2615" s="357"/>
      <c r="D2615" s="357"/>
      <c r="E2615" s="357"/>
      <c r="F2615" s="357"/>
      <c r="G2615" s="357"/>
      <c r="H2615" s="357"/>
      <c r="I2615" s="357"/>
      <c r="J2615" s="357"/>
      <c r="K2615" s="357"/>
      <c r="L2615" s="357"/>
      <c r="M2615" s="357"/>
      <c r="N2615" s="357"/>
    </row>
    <row r="2616" spans="1:14" ht="24.95" customHeight="1" x14ac:dyDescent="0.2">
      <c r="A2616" s="357"/>
      <c r="B2616" s="357"/>
      <c r="C2616" s="357"/>
      <c r="D2616" s="357"/>
      <c r="E2616" s="357"/>
      <c r="F2616" s="357"/>
      <c r="G2616" s="357"/>
      <c r="H2616" s="357"/>
      <c r="I2616" s="357"/>
      <c r="J2616" s="357"/>
      <c r="K2616" s="357"/>
      <c r="L2616" s="357"/>
      <c r="M2616" s="357"/>
      <c r="N2616" s="357"/>
    </row>
    <row r="2617" spans="1:14" ht="24.95" customHeight="1" x14ac:dyDescent="0.2">
      <c r="A2617" s="357"/>
      <c r="B2617" s="357"/>
      <c r="C2617" s="357"/>
      <c r="D2617" s="357"/>
      <c r="E2617" s="357"/>
      <c r="F2617" s="357"/>
      <c r="G2617" s="357"/>
      <c r="H2617" s="357"/>
      <c r="I2617" s="357"/>
      <c r="J2617" s="357"/>
      <c r="K2617" s="357"/>
      <c r="L2617" s="357"/>
      <c r="M2617" s="357"/>
      <c r="N2617" s="4"/>
    </row>
    <row r="2618" spans="1:14" ht="24.95" customHeight="1" x14ac:dyDescent="0.2">
      <c r="A2618" s="357"/>
      <c r="B2618" s="357"/>
      <c r="C2618" s="357"/>
      <c r="D2618" s="357"/>
      <c r="E2618" s="357"/>
      <c r="F2618" s="357"/>
      <c r="G2618" s="357"/>
      <c r="H2618" s="357"/>
      <c r="I2618" s="357"/>
      <c r="J2618" s="357"/>
      <c r="K2618" s="357"/>
      <c r="L2618" s="357"/>
      <c r="M2618" s="357"/>
      <c r="N2618" s="357"/>
    </row>
    <row r="2619" spans="1:14" ht="45.75" customHeight="1" x14ac:dyDescent="0.2">
      <c r="A2619" s="357"/>
      <c r="B2619" s="357"/>
      <c r="C2619" s="357"/>
      <c r="D2619" s="357"/>
      <c r="E2619" s="357"/>
      <c r="F2619" s="357"/>
      <c r="G2619" s="357"/>
      <c r="H2619" s="357"/>
      <c r="I2619" s="357"/>
      <c r="J2619" s="357"/>
      <c r="K2619" s="357"/>
      <c r="L2619" s="357"/>
      <c r="M2619" s="357"/>
      <c r="N2619" s="357"/>
    </row>
    <row r="2620" spans="1:14" ht="24.95" customHeight="1" x14ac:dyDescent="0.2">
      <c r="A2620" s="357"/>
      <c r="B2620" s="357"/>
      <c r="C2620" s="357"/>
      <c r="D2620" s="357"/>
      <c r="E2620" s="357"/>
      <c r="F2620" s="357"/>
      <c r="G2620" s="357"/>
      <c r="H2620" s="357"/>
      <c r="I2620" s="357"/>
      <c r="J2620" s="357"/>
      <c r="K2620" s="357"/>
      <c r="L2620" s="357"/>
      <c r="M2620" s="357"/>
      <c r="N2620" s="357"/>
    </row>
    <row r="2621" spans="1:14" ht="24.95" customHeight="1" x14ac:dyDescent="0.2">
      <c r="A2621" s="357"/>
      <c r="B2621" s="357"/>
      <c r="C2621" s="357"/>
      <c r="D2621" s="357"/>
      <c r="E2621" s="357"/>
      <c r="F2621" s="357"/>
      <c r="G2621" s="357"/>
      <c r="H2621" s="357"/>
      <c r="I2621" s="357"/>
      <c r="J2621" s="357"/>
      <c r="K2621" s="357"/>
      <c r="L2621" s="357"/>
      <c r="M2621" s="357"/>
      <c r="N2621" s="357"/>
    </row>
    <row r="2622" spans="1:14" ht="24.95" customHeight="1" x14ac:dyDescent="0.2">
      <c r="A2622" s="357"/>
      <c r="B2622" s="357"/>
      <c r="C2622" s="357"/>
      <c r="D2622" s="357"/>
      <c r="E2622" s="357"/>
      <c r="F2622" s="357"/>
      <c r="G2622" s="357"/>
      <c r="H2622" s="357"/>
      <c r="I2622" s="357"/>
      <c r="J2622" s="357"/>
      <c r="K2622" s="357"/>
      <c r="L2622" s="357"/>
      <c r="M2622" s="357"/>
      <c r="N2622" s="357"/>
    </row>
    <row r="2623" spans="1:14" ht="24.95" customHeight="1" x14ac:dyDescent="0.2">
      <c r="A2623" s="357"/>
      <c r="B2623" s="357"/>
      <c r="C2623" s="357"/>
      <c r="D2623" s="357"/>
      <c r="E2623" s="357"/>
      <c r="F2623" s="357"/>
      <c r="G2623" s="357"/>
      <c r="H2623" s="357"/>
      <c r="I2623" s="357"/>
      <c r="J2623" s="357"/>
      <c r="K2623" s="357"/>
      <c r="L2623" s="357"/>
      <c r="M2623" s="357"/>
      <c r="N2623" s="357"/>
    </row>
    <row r="2624" spans="1:14" ht="24.95" customHeight="1" x14ac:dyDescent="0.2">
      <c r="A2624" s="357"/>
      <c r="B2624" s="357"/>
      <c r="C2624" s="357"/>
      <c r="D2624" s="357"/>
      <c r="E2624" s="357"/>
      <c r="F2624" s="357"/>
      <c r="G2624" s="357"/>
      <c r="H2624" s="357"/>
      <c r="I2624" s="357"/>
      <c r="J2624" s="357"/>
      <c r="K2624" s="357"/>
      <c r="L2624" s="357"/>
      <c r="M2624" s="357"/>
      <c r="N2624" s="357"/>
    </row>
    <row r="2625" spans="1:14" ht="24.95" customHeight="1" x14ac:dyDescent="0.2">
      <c r="A2625" s="357"/>
      <c r="B2625" s="357"/>
      <c r="C2625" s="357"/>
      <c r="D2625" s="357"/>
      <c r="E2625" s="357"/>
      <c r="F2625" s="357"/>
      <c r="G2625" s="357"/>
      <c r="H2625" s="357"/>
      <c r="I2625" s="357"/>
      <c r="J2625" s="357"/>
      <c r="K2625" s="357"/>
      <c r="L2625" s="357"/>
      <c r="M2625" s="357"/>
      <c r="N2625" s="357"/>
    </row>
    <row r="2626" spans="1:14" ht="24.95" customHeight="1" x14ac:dyDescent="0.2">
      <c r="A2626" s="357"/>
      <c r="B2626" s="357"/>
      <c r="C2626" s="357"/>
      <c r="D2626" s="357"/>
      <c r="E2626" s="357"/>
      <c r="F2626" s="357"/>
      <c r="G2626" s="357"/>
      <c r="H2626" s="357"/>
      <c r="I2626" s="357"/>
      <c r="J2626" s="357"/>
      <c r="K2626" s="357"/>
      <c r="L2626" s="357"/>
      <c r="M2626" s="357"/>
      <c r="N2626" s="357"/>
    </row>
    <row r="2627" spans="1:14" ht="24.95" customHeight="1" x14ac:dyDescent="0.2">
      <c r="A2627" s="357"/>
      <c r="B2627" s="357"/>
      <c r="C2627" s="357"/>
      <c r="D2627" s="357"/>
      <c r="E2627" s="357"/>
      <c r="F2627" s="357"/>
      <c r="G2627" s="357"/>
      <c r="H2627" s="357"/>
      <c r="I2627" s="357"/>
      <c r="J2627" s="357"/>
      <c r="K2627" s="357"/>
      <c r="L2627" s="357"/>
      <c r="M2627" s="357"/>
      <c r="N2627" s="357"/>
    </row>
    <row r="2628" spans="1:14" ht="24.95" customHeight="1" x14ac:dyDescent="0.2">
      <c r="A2628" s="357"/>
      <c r="B2628" s="357"/>
      <c r="C2628" s="357"/>
      <c r="D2628" s="357"/>
      <c r="E2628" s="357"/>
      <c r="F2628" s="357"/>
      <c r="G2628" s="357"/>
      <c r="H2628" s="357"/>
      <c r="I2628" s="357"/>
      <c r="J2628" s="357"/>
      <c r="K2628" s="357"/>
      <c r="L2628" s="357"/>
      <c r="M2628" s="357"/>
      <c r="N2628" s="357"/>
    </row>
    <row r="2629" spans="1:14" ht="24.95" customHeight="1" x14ac:dyDescent="0.2">
      <c r="A2629" s="357"/>
      <c r="B2629" s="357"/>
      <c r="C2629" s="357"/>
      <c r="D2629" s="357"/>
      <c r="E2629" s="357"/>
      <c r="F2629" s="357"/>
      <c r="G2629" s="357"/>
      <c r="H2629" s="357"/>
      <c r="I2629" s="357"/>
      <c r="J2629" s="357"/>
      <c r="K2629" s="357"/>
      <c r="L2629" s="357"/>
      <c r="M2629" s="357"/>
      <c r="N2629" s="357"/>
    </row>
    <row r="2630" spans="1:14" ht="24.95" customHeight="1" x14ac:dyDescent="0.2">
      <c r="A2630" s="357"/>
      <c r="B2630" s="357"/>
      <c r="C2630" s="357"/>
      <c r="D2630" s="357"/>
      <c r="E2630" s="357"/>
      <c r="F2630" s="357"/>
      <c r="G2630" s="357"/>
      <c r="H2630" s="357"/>
      <c r="I2630" s="357"/>
      <c r="J2630" s="357"/>
      <c r="K2630" s="357"/>
      <c r="L2630" s="357"/>
      <c r="M2630" s="357"/>
      <c r="N2630" s="357"/>
    </row>
    <row r="2631" spans="1:14" ht="24.95" customHeight="1" x14ac:dyDescent="0.2">
      <c r="A2631" s="357"/>
      <c r="B2631" s="357"/>
      <c r="C2631" s="357"/>
      <c r="D2631" s="357"/>
      <c r="E2631" s="357"/>
      <c r="F2631" s="357"/>
      <c r="G2631" s="357"/>
      <c r="H2631" s="357"/>
      <c r="I2631" s="357"/>
      <c r="J2631" s="357"/>
      <c r="K2631" s="357"/>
      <c r="L2631" s="357"/>
      <c r="M2631" s="357"/>
      <c r="N2631" s="357"/>
    </row>
    <row r="2632" spans="1:14" ht="24.95" customHeight="1" x14ac:dyDescent="0.2">
      <c r="A2632" s="357"/>
      <c r="B2632" s="357"/>
      <c r="C2632" s="357"/>
      <c r="D2632" s="357"/>
      <c r="E2632" s="357"/>
      <c r="F2632" s="357"/>
      <c r="G2632" s="357"/>
      <c r="H2632" s="357"/>
      <c r="I2632" s="357"/>
      <c r="J2632" s="357"/>
      <c r="K2632" s="357"/>
      <c r="L2632" s="357"/>
      <c r="M2632" s="357"/>
      <c r="N2632" s="4"/>
    </row>
    <row r="2633" spans="1:14" ht="39.950000000000003" customHeight="1" x14ac:dyDescent="0.2">
      <c r="A2633" s="724" t="s">
        <v>566</v>
      </c>
      <c r="B2633" s="724"/>
      <c r="C2633" s="724"/>
      <c r="D2633" s="724"/>
      <c r="E2633" s="724"/>
      <c r="F2633" s="724"/>
      <c r="G2633" s="724"/>
      <c r="H2633" s="724"/>
      <c r="I2633" s="724"/>
      <c r="J2633" s="724"/>
      <c r="K2633" s="724"/>
      <c r="L2633" s="724"/>
      <c r="M2633" s="724"/>
      <c r="N2633" s="724"/>
    </row>
    <row r="2634" spans="1:14" ht="24.95" customHeight="1" x14ac:dyDescent="0.2">
      <c r="A2634" s="724"/>
      <c r="B2634" s="724"/>
      <c r="C2634" s="724"/>
      <c r="D2634" s="724"/>
      <c r="E2634" s="724"/>
      <c r="F2634" s="724"/>
      <c r="G2634" s="724"/>
      <c r="H2634" s="724"/>
      <c r="I2634" s="724"/>
      <c r="J2634" s="724"/>
      <c r="K2634" s="724"/>
      <c r="L2634" s="724"/>
      <c r="M2634" s="724"/>
      <c r="N2634" s="724"/>
    </row>
    <row r="2635" spans="1:14" ht="24.95" customHeight="1" x14ac:dyDescent="0.2">
      <c r="A2635" s="357"/>
      <c r="B2635" s="357"/>
      <c r="C2635" s="357"/>
      <c r="D2635" s="357"/>
      <c r="E2635" s="357"/>
      <c r="F2635" s="357"/>
      <c r="G2635" s="357"/>
      <c r="H2635" s="357"/>
      <c r="I2635" s="357"/>
      <c r="J2635" s="357"/>
      <c r="K2635" s="357"/>
      <c r="L2635" s="357"/>
      <c r="M2635" s="357"/>
      <c r="N2635" s="357"/>
    </row>
    <row r="2636" spans="1:14" ht="24.95" customHeight="1" x14ac:dyDescent="0.2">
      <c r="A2636" s="357"/>
      <c r="B2636" s="357"/>
      <c r="C2636" s="357"/>
      <c r="D2636" s="357"/>
      <c r="E2636" s="357"/>
      <c r="F2636" s="357"/>
      <c r="G2636" s="357"/>
      <c r="H2636" s="357"/>
      <c r="I2636" s="357"/>
      <c r="J2636" s="357"/>
      <c r="K2636" s="357"/>
      <c r="L2636" s="357"/>
      <c r="M2636" s="357"/>
      <c r="N2636" s="357"/>
    </row>
    <row r="2637" spans="1:14" ht="24.95" customHeight="1" x14ac:dyDescent="0.2">
      <c r="A2637" s="357"/>
      <c r="B2637" s="357"/>
      <c r="C2637" s="357"/>
      <c r="D2637" s="357"/>
      <c r="E2637" s="357"/>
      <c r="F2637" s="357"/>
      <c r="G2637" s="357"/>
      <c r="H2637" s="357"/>
      <c r="I2637" s="357"/>
      <c r="J2637" s="357"/>
      <c r="K2637" s="357"/>
      <c r="L2637" s="357"/>
      <c r="M2637" s="357"/>
      <c r="N2637" s="357"/>
    </row>
    <row r="2638" spans="1:14" ht="24.95" customHeight="1" x14ac:dyDescent="0.2">
      <c r="A2638" s="357"/>
      <c r="B2638" s="357"/>
      <c r="C2638" s="357"/>
      <c r="D2638" s="357"/>
      <c r="E2638" s="357"/>
      <c r="F2638" s="357"/>
      <c r="G2638" s="357"/>
      <c r="H2638" s="357"/>
      <c r="I2638" s="357"/>
      <c r="J2638" s="357"/>
      <c r="K2638" s="357"/>
      <c r="L2638" s="357"/>
      <c r="M2638" s="357"/>
      <c r="N2638" s="357"/>
    </row>
    <row r="2639" spans="1:14" ht="24.95" customHeight="1" x14ac:dyDescent="0.2">
      <c r="A2639" s="357"/>
      <c r="B2639" s="357"/>
      <c r="C2639" s="357"/>
      <c r="D2639" s="357"/>
      <c r="E2639" s="357"/>
      <c r="F2639" s="357"/>
      <c r="G2639" s="357"/>
      <c r="H2639" s="357"/>
      <c r="I2639" s="357"/>
      <c r="J2639" s="357"/>
      <c r="K2639" s="357"/>
      <c r="L2639" s="357"/>
      <c r="M2639" s="357"/>
      <c r="N2639" s="357"/>
    </row>
    <row r="2640" spans="1:14" ht="24.95" customHeight="1" x14ac:dyDescent="0.2">
      <c r="A2640" s="357"/>
      <c r="B2640" s="357"/>
      <c r="C2640" s="357"/>
      <c r="D2640" s="357"/>
      <c r="E2640" s="357"/>
      <c r="F2640" s="357"/>
      <c r="G2640" s="357"/>
      <c r="H2640" s="357"/>
      <c r="I2640" s="357"/>
      <c r="J2640" s="357"/>
      <c r="K2640" s="357"/>
      <c r="L2640" s="357"/>
      <c r="M2640" s="357"/>
      <c r="N2640" s="357"/>
    </row>
    <row r="2641" spans="1:14" ht="24.95" customHeight="1" x14ac:dyDescent="0.2">
      <c r="A2641" s="357"/>
      <c r="B2641" s="357"/>
      <c r="C2641" s="357"/>
      <c r="D2641" s="357"/>
      <c r="E2641" s="357"/>
      <c r="F2641" s="357"/>
      <c r="G2641" s="357"/>
      <c r="H2641" s="357"/>
      <c r="I2641" s="357"/>
      <c r="J2641" s="357"/>
      <c r="K2641" s="357"/>
      <c r="L2641" s="357"/>
      <c r="M2641" s="357"/>
      <c r="N2641" s="357"/>
    </row>
    <row r="2642" spans="1:14" ht="24.95" customHeight="1" x14ac:dyDescent="0.2">
      <c r="A2642" s="357"/>
      <c r="B2642" s="357"/>
      <c r="C2642" s="357"/>
      <c r="D2642" s="357"/>
      <c r="E2642" s="357"/>
      <c r="F2642" s="357"/>
      <c r="G2642" s="357"/>
      <c r="H2642" s="357"/>
      <c r="I2642" s="357"/>
      <c r="J2642" s="357"/>
      <c r="K2642" s="357"/>
      <c r="L2642" s="357"/>
      <c r="M2642" s="357"/>
      <c r="N2642" s="357"/>
    </row>
    <row r="2643" spans="1:14" ht="24.95" customHeight="1" x14ac:dyDescent="0.2">
      <c r="A2643" s="357"/>
      <c r="B2643" s="357"/>
      <c r="C2643" s="357"/>
      <c r="D2643" s="357"/>
      <c r="E2643" s="357"/>
      <c r="F2643" s="357"/>
      <c r="G2643" s="357"/>
      <c r="H2643" s="357"/>
      <c r="I2643" s="357"/>
      <c r="J2643" s="357"/>
      <c r="K2643" s="357"/>
      <c r="L2643" s="357"/>
      <c r="M2643" s="357"/>
      <c r="N2643" s="357"/>
    </row>
    <row r="2644" spans="1:14" ht="24.95" customHeight="1" x14ac:dyDescent="0.2">
      <c r="A2644" s="357"/>
      <c r="B2644" s="357"/>
      <c r="C2644" s="357"/>
      <c r="D2644" s="357"/>
      <c r="E2644" s="357"/>
      <c r="F2644" s="357"/>
      <c r="G2644" s="357"/>
      <c r="H2644" s="357"/>
      <c r="I2644" s="357"/>
      <c r="J2644" s="357"/>
      <c r="K2644" s="357"/>
      <c r="L2644" s="357"/>
      <c r="M2644" s="357"/>
      <c r="N2644" s="357"/>
    </row>
    <row r="2645" spans="1:14" ht="24.95" customHeight="1" x14ac:dyDescent="0.2">
      <c r="A2645" s="357"/>
      <c r="B2645" s="357"/>
      <c r="C2645" s="357"/>
      <c r="D2645" s="357"/>
      <c r="E2645" s="357"/>
      <c r="F2645" s="357"/>
      <c r="G2645" s="357"/>
      <c r="H2645" s="357"/>
      <c r="I2645" s="357"/>
      <c r="J2645" s="357"/>
      <c r="K2645" s="357"/>
      <c r="L2645" s="357"/>
      <c r="M2645" s="357"/>
      <c r="N2645" s="357"/>
    </row>
    <row r="2646" spans="1:14" ht="24.95" customHeight="1" x14ac:dyDescent="0.2">
      <c r="A2646" s="357"/>
      <c r="B2646" s="357"/>
      <c r="C2646" s="357"/>
      <c r="D2646" s="357"/>
      <c r="E2646" s="357"/>
      <c r="F2646" s="357"/>
      <c r="G2646" s="357"/>
      <c r="H2646" s="357"/>
      <c r="I2646" s="357"/>
      <c r="J2646" s="357"/>
      <c r="K2646" s="357"/>
      <c r="L2646" s="357"/>
      <c r="M2646" s="357"/>
      <c r="N2646" s="357"/>
    </row>
    <row r="2647" spans="1:14" ht="24.95" customHeight="1" x14ac:dyDescent="0.2">
      <c r="A2647" s="357"/>
      <c r="B2647" s="357"/>
      <c r="C2647" s="357"/>
      <c r="D2647" s="357"/>
      <c r="E2647" s="357"/>
      <c r="F2647" s="357"/>
      <c r="G2647" s="357"/>
      <c r="H2647" s="357"/>
      <c r="I2647" s="357"/>
      <c r="J2647" s="357"/>
      <c r="K2647" s="357"/>
      <c r="L2647" s="357"/>
      <c r="M2647" s="357"/>
      <c r="N2647" s="357"/>
    </row>
    <row r="2648" spans="1:14" ht="24.95" customHeight="1" x14ac:dyDescent="0.2">
      <c r="A2648" s="357"/>
      <c r="B2648" s="357"/>
      <c r="C2648" s="357"/>
      <c r="D2648" s="357"/>
      <c r="E2648" s="357"/>
      <c r="F2648" s="357"/>
      <c r="G2648" s="357"/>
      <c r="H2648" s="357"/>
      <c r="I2648" s="357"/>
      <c r="J2648" s="357"/>
      <c r="K2648" s="357"/>
      <c r="L2648" s="357"/>
      <c r="M2648" s="357"/>
      <c r="N2648" s="357"/>
    </row>
    <row r="2649" spans="1:14" ht="24.95" customHeight="1" x14ac:dyDescent="0.2">
      <c r="A2649" s="357"/>
      <c r="B2649" s="357"/>
      <c r="C2649" s="357"/>
      <c r="D2649" s="357"/>
      <c r="E2649" s="357"/>
      <c r="F2649" s="357"/>
      <c r="G2649" s="357"/>
      <c r="H2649" s="357"/>
      <c r="I2649" s="357"/>
      <c r="J2649" s="357"/>
      <c r="K2649" s="357"/>
      <c r="L2649" s="357"/>
      <c r="M2649" s="357"/>
      <c r="N2649" s="357"/>
    </row>
    <row r="2650" spans="1:14" ht="24.95" customHeight="1" x14ac:dyDescent="0.2">
      <c r="A2650" s="357"/>
      <c r="B2650" s="357"/>
      <c r="C2650" s="357"/>
      <c r="D2650" s="357"/>
      <c r="E2650" s="357"/>
      <c r="F2650" s="357"/>
      <c r="G2650" s="357"/>
      <c r="H2650" s="357"/>
      <c r="I2650" s="357"/>
      <c r="J2650" s="357"/>
      <c r="K2650" s="357"/>
      <c r="L2650" s="357"/>
      <c r="M2650" s="357"/>
      <c r="N2650" s="357"/>
    </row>
    <row r="2651" spans="1:14" ht="24.95" customHeight="1" x14ac:dyDescent="0.2">
      <c r="A2651" s="357"/>
      <c r="B2651" s="357"/>
      <c r="C2651" s="357"/>
      <c r="D2651" s="357"/>
      <c r="E2651" s="357"/>
      <c r="F2651" s="357"/>
      <c r="G2651" s="357"/>
      <c r="H2651" s="357"/>
      <c r="I2651" s="357"/>
      <c r="J2651" s="357"/>
      <c r="K2651" s="357"/>
      <c r="L2651" s="357"/>
      <c r="M2651" s="357"/>
      <c r="N2651" s="357"/>
    </row>
    <row r="2652" spans="1:14" ht="24.95" customHeight="1" x14ac:dyDescent="0.2">
      <c r="A2652" s="357"/>
      <c r="B2652" s="357"/>
      <c r="C2652" s="357"/>
      <c r="D2652" s="357"/>
      <c r="E2652" s="357"/>
      <c r="F2652" s="357"/>
      <c r="G2652" s="357"/>
      <c r="H2652" s="357"/>
      <c r="I2652" s="357"/>
      <c r="J2652" s="357"/>
      <c r="K2652" s="357"/>
      <c r="L2652" s="357"/>
      <c r="M2652" s="357"/>
      <c r="N2652" s="357"/>
    </row>
    <row r="2653" spans="1:14" ht="24.95" customHeight="1" x14ac:dyDescent="0.2">
      <c r="A2653" s="357"/>
      <c r="B2653" s="357"/>
      <c r="C2653" s="357"/>
      <c r="D2653" s="357"/>
      <c r="E2653" s="357"/>
      <c r="F2653" s="357"/>
      <c r="G2653" s="357"/>
      <c r="H2653" s="357"/>
      <c r="I2653" s="357"/>
      <c r="J2653" s="357"/>
      <c r="K2653" s="357"/>
      <c r="L2653" s="357"/>
      <c r="M2653" s="357"/>
      <c r="N2653" s="357"/>
    </row>
    <row r="2654" spans="1:14" ht="24.95" customHeight="1" x14ac:dyDescent="0.2">
      <c r="A2654" s="357"/>
      <c r="B2654" s="357"/>
      <c r="C2654" s="357"/>
      <c r="D2654" s="357"/>
      <c r="E2654" s="357"/>
      <c r="F2654" s="357"/>
      <c r="G2654" s="357"/>
      <c r="H2654" s="357"/>
      <c r="I2654" s="357"/>
      <c r="J2654" s="357"/>
      <c r="K2654" s="357"/>
      <c r="L2654" s="357"/>
      <c r="M2654" s="357"/>
      <c r="N2654" s="357"/>
    </row>
    <row r="2655" spans="1:14" ht="24.95" customHeight="1" x14ac:dyDescent="0.2">
      <c r="A2655" s="275"/>
      <c r="B2655" s="437" t="s">
        <v>5</v>
      </c>
      <c r="C2655" s="437" t="s">
        <v>6</v>
      </c>
      <c r="D2655" s="437" t="s">
        <v>64</v>
      </c>
      <c r="E2655" s="437" t="s">
        <v>7</v>
      </c>
      <c r="F2655" s="437" t="s">
        <v>8</v>
      </c>
      <c r="G2655" s="437" t="s">
        <v>9</v>
      </c>
      <c r="H2655" s="437" t="s">
        <v>10</v>
      </c>
      <c r="I2655" s="437" t="s">
        <v>11</v>
      </c>
      <c r="J2655" s="437" t="s">
        <v>12</v>
      </c>
      <c r="K2655" s="437" t="s">
        <v>13</v>
      </c>
      <c r="L2655" s="357"/>
      <c r="M2655" s="357"/>
      <c r="N2655" s="357"/>
    </row>
    <row r="2656" spans="1:14" ht="24.95" customHeight="1" x14ac:dyDescent="0.2">
      <c r="A2656" s="452" t="str">
        <f>'GASTO X PROV'!A49</f>
        <v>GASTO EN RESTAURANTES</v>
      </c>
      <c r="B2656" s="453">
        <f>'GASTO X PROV'!B49</f>
        <v>51799624.933063626</v>
      </c>
      <c r="C2656" s="453">
        <f>'GASTO X PROV'!C49</f>
        <v>100912474.64984909</v>
      </c>
      <c r="D2656" s="453">
        <f>'GASTO X PROV'!D49</f>
        <v>120167672.42750788</v>
      </c>
      <c r="E2656" s="453">
        <f>'GASTO X PROV'!E49</f>
        <v>33722596.053762294</v>
      </c>
      <c r="F2656" s="453">
        <f>'GASTO X PROV'!F49</f>
        <v>99389506.852087498</v>
      </c>
      <c r="G2656" s="453">
        <f>'GASTO X PROV'!G49</f>
        <v>113621612.33028464</v>
      </c>
      <c r="H2656" s="453">
        <f>'GASTO X PROV'!H49</f>
        <v>30755843.014892455</v>
      </c>
      <c r="I2656" s="453">
        <f>'GASTO X PROV'!I49</f>
        <v>89091566.453362972</v>
      </c>
      <c r="J2656" s="453">
        <f>'GASTO X PROV'!J49</f>
        <v>30486670.410581969</v>
      </c>
      <c r="K2656" s="521">
        <f>SUM(B2656:J2656)</f>
        <v>669947567.12539232</v>
      </c>
      <c r="L2656" s="357"/>
      <c r="M2656" s="357"/>
      <c r="N2656" s="357"/>
    </row>
    <row r="2657" spans="1:14" ht="24.95" customHeight="1" x14ac:dyDescent="0.2">
      <c r="A2657" s="452" t="str">
        <f>'GASTO X PROV'!A50</f>
        <v>GASTO EN ALOJAMIENTO</v>
      </c>
      <c r="B2657" s="453">
        <f>'GASTO X PROV'!B50</f>
        <v>59536176.095514879</v>
      </c>
      <c r="C2657" s="453">
        <f>'GASTO X PROV'!C50</f>
        <v>118409429.04447609</v>
      </c>
      <c r="D2657" s="453">
        <f>'GASTO X PROV'!D50</f>
        <v>100836982.43623072</v>
      </c>
      <c r="E2657" s="453">
        <f>'GASTO X PROV'!E50</f>
        <v>23323284.834773071</v>
      </c>
      <c r="F2657" s="453">
        <f>'GASTO X PROV'!F50</f>
        <v>147038710.49085319</v>
      </c>
      <c r="G2657" s="453">
        <f>'GASTO X PROV'!G50</f>
        <v>71278441.878304929</v>
      </c>
      <c r="H2657" s="453">
        <f>'GASTO X PROV'!H50</f>
        <v>37020659.477460526</v>
      </c>
      <c r="I2657" s="453">
        <f>'GASTO X PROV'!I50</f>
        <v>65963065.9897888</v>
      </c>
      <c r="J2657" s="453">
        <f>'GASTO X PROV'!J50</f>
        <v>27210847.506436683</v>
      </c>
      <c r="K2657" s="521">
        <f t="shared" ref="K2657:K2662" si="114">SUM(B2657:J2657)</f>
        <v>650617597.7538389</v>
      </c>
      <c r="L2657" s="357"/>
      <c r="M2657" s="357"/>
      <c r="N2657" s="357"/>
    </row>
    <row r="2658" spans="1:14" ht="24.95" customHeight="1" x14ac:dyDescent="0.2">
      <c r="A2658" s="452" t="str">
        <f>'GASTO X PROV'!A51</f>
        <v>GASTO EN DESPLAZAMIENTOS / TRANSPORTE</v>
      </c>
      <c r="B2658" s="453">
        <f>'GASTO X PROV'!B51</f>
        <v>46935871.913385324</v>
      </c>
      <c r="C2658" s="453">
        <f>'GASTO X PROV'!C51</f>
        <v>49978180.371417232</v>
      </c>
      <c r="D2658" s="453">
        <f>'GASTO X PROV'!D51</f>
        <v>65506968.184664972</v>
      </c>
      <c r="E2658" s="453">
        <f>'GASTO X PROV'!E51</f>
        <v>28973557.130580202</v>
      </c>
      <c r="F2658" s="453">
        <f>'GASTO X PROV'!F51</f>
        <v>107573369.7025619</v>
      </c>
      <c r="G2658" s="453">
        <f>'GASTO X PROV'!G51</f>
        <v>78162127.214102268</v>
      </c>
      <c r="H2658" s="453">
        <f>'GASTO X PROV'!H51</f>
        <v>36923226.853093311</v>
      </c>
      <c r="I2658" s="453">
        <f>'GASTO X PROV'!I51</f>
        <v>83268153.549540699</v>
      </c>
      <c r="J2658" s="453">
        <f>'GASTO X PROV'!J51</f>
        <v>19942188.240342364</v>
      </c>
      <c r="K2658" s="521">
        <f t="shared" si="114"/>
        <v>517263643.15968829</v>
      </c>
      <c r="L2658" s="357"/>
      <c r="M2658" s="357"/>
      <c r="N2658" s="357"/>
    </row>
    <row r="2659" spans="1:14" ht="24.95" customHeight="1" x14ac:dyDescent="0.2">
      <c r="A2659" s="452" t="str">
        <f>'GASTO X PROV'!A52</f>
        <v>GASTO EN CULTURA Y OCIO</v>
      </c>
      <c r="B2659" s="453">
        <f>'GASTO X PROV'!B52</f>
        <v>22382867.203062095</v>
      </c>
      <c r="C2659" s="453">
        <f>'GASTO X PROV'!C52</f>
        <v>36552922.914636448</v>
      </c>
      <c r="D2659" s="453">
        <f>'GASTO X PROV'!D52</f>
        <v>29901953.662788488</v>
      </c>
      <c r="E2659" s="453">
        <f>'GASTO X PROV'!E52</f>
        <v>19565714.837279234</v>
      </c>
      <c r="F2659" s="453">
        <f>'GASTO X PROV'!F52</f>
        <v>47937238.753385879</v>
      </c>
      <c r="G2659" s="453">
        <f>'GASTO X PROV'!G52</f>
        <v>35739518.372293137</v>
      </c>
      <c r="H2659" s="453">
        <f>'GASTO X PROV'!H52</f>
        <v>10017577.128272381</v>
      </c>
      <c r="I2659" s="453">
        <f>'GASTO X PROV'!I52</f>
        <v>36816518.362274766</v>
      </c>
      <c r="J2659" s="453">
        <f>'GASTO X PROV'!J52</f>
        <v>13474587.235975148</v>
      </c>
      <c r="K2659" s="521">
        <f t="shared" si="114"/>
        <v>252388898.46996757</v>
      </c>
      <c r="L2659" s="357"/>
      <c r="M2659" s="357"/>
      <c r="N2659" s="357"/>
    </row>
    <row r="2660" spans="1:14" ht="24.95" customHeight="1" x14ac:dyDescent="0.2">
      <c r="A2660" s="452" t="str">
        <f>'GASTO X PROV'!A53</f>
        <v>GASTO EN ALIMENTACIÓN FUERA DE RESTAURANTES</v>
      </c>
      <c r="B2660" s="453">
        <f>'GASTO X PROV'!B53</f>
        <v>27494695.513916764</v>
      </c>
      <c r="C2660" s="453">
        <f>'GASTO X PROV'!C53</f>
        <v>33182861.410393577</v>
      </c>
      <c r="D2660" s="453">
        <f>'GASTO X PROV'!D53</f>
        <v>45974000.097955465</v>
      </c>
      <c r="E2660" s="453">
        <f>'GASTO X PROV'!E53</f>
        <v>12971842.465895941</v>
      </c>
      <c r="F2660" s="453">
        <f>'GASTO X PROV'!F53</f>
        <v>43810535.820935011</v>
      </c>
      <c r="G2660" s="453">
        <f>'GASTO X PROV'!G53</f>
        <v>14022839.76874518</v>
      </c>
      <c r="H2660" s="453">
        <f>'GASTO X PROV'!H53</f>
        <v>16495003.290466506</v>
      </c>
      <c r="I2660" s="453">
        <f>'GASTO X PROV'!I53</f>
        <v>8600840.2255197614</v>
      </c>
      <c r="J2660" s="453">
        <f>'GASTO X PROV'!J53</f>
        <v>8557617.7505097203</v>
      </c>
      <c r="K2660" s="521">
        <f t="shared" si="114"/>
        <v>211110236.34433791</v>
      </c>
      <c r="L2660" s="357"/>
      <c r="M2660" s="357"/>
      <c r="N2660" s="357"/>
    </row>
    <row r="2661" spans="1:14" ht="24.95" customHeight="1" x14ac:dyDescent="0.2">
      <c r="A2661" s="452" t="str">
        <f>'GASTO X PROV'!A54</f>
        <v>GASTO EN COMPRAS</v>
      </c>
      <c r="B2661" s="453">
        <f>'GASTO X PROV'!B54</f>
        <v>19584467.326616917</v>
      </c>
      <c r="C2661" s="453">
        <f>'GASTO X PROV'!C54</f>
        <v>17917098.058509432</v>
      </c>
      <c r="D2661" s="453">
        <f>'GASTO X PROV'!D54</f>
        <v>36481322.910095319</v>
      </c>
      <c r="E2661" s="453">
        <f>'GASTO X PROV'!E54</f>
        <v>5088733.4830989605</v>
      </c>
      <c r="F2661" s="453">
        <f>'GASTO X PROV'!F54</f>
        <v>45037506.259068698</v>
      </c>
      <c r="G2661" s="453">
        <f>'GASTO X PROV'!G54</f>
        <v>20821419.278180975</v>
      </c>
      <c r="H2661" s="453">
        <f>'GASTO X PROV'!H54</f>
        <v>8251970.2427661549</v>
      </c>
      <c r="I2661" s="453">
        <f>'GASTO X PROV'!I54</f>
        <v>9602911.564657839</v>
      </c>
      <c r="J2661" s="453">
        <f>'GASTO X PROV'!J54</f>
        <v>5529235.4163854448</v>
      </c>
      <c r="K2661" s="521">
        <f t="shared" si="114"/>
        <v>168314664.53937972</v>
      </c>
      <c r="L2661" s="357"/>
      <c r="M2661" s="357"/>
      <c r="N2661" s="357"/>
    </row>
    <row r="2662" spans="1:14" ht="24.95" customHeight="1" x14ac:dyDescent="0.2">
      <c r="A2662" s="452" t="str">
        <f>'GASTO X PROV'!A55</f>
        <v>OTROS GASTOS</v>
      </c>
      <c r="B2662" s="456">
        <f>'GASTO X PROV'!B55</f>
        <v>3837093.4818612449</v>
      </c>
      <c r="C2662" s="456">
        <f>'GASTO X PROV'!C55</f>
        <v>7639012.2199090319</v>
      </c>
      <c r="D2662" s="456">
        <f>'GASTO X PROV'!D55</f>
        <v>2822032.5657477127</v>
      </c>
      <c r="E2662" s="456">
        <f>'GASTO X PROV'!E55</f>
        <v>582597.68389854173</v>
      </c>
      <c r="F2662" s="456">
        <f>'GASTO X PROV'!F55</f>
        <v>3527390.9529727409</v>
      </c>
      <c r="G2662" s="456">
        <f>'GASTO X PROV'!G55</f>
        <v>860522.89954317361</v>
      </c>
      <c r="H2662" s="456">
        <f>'GASTO X PROV'!H55</f>
        <v>874996.40649451874</v>
      </c>
      <c r="I2662" s="456">
        <f>'GASTO X PROV'!I55</f>
        <v>266482.59141009499</v>
      </c>
      <c r="J2662" s="456">
        <f>'GASTO X PROV'!J55</f>
        <v>1265011.1312132799</v>
      </c>
      <c r="K2662" s="457">
        <f t="shared" si="114"/>
        <v>21675139.933050342</v>
      </c>
      <c r="L2662" s="357"/>
      <c r="M2662" s="357"/>
      <c r="N2662" s="357"/>
    </row>
    <row r="2663" spans="1:14" ht="24.95" customHeight="1" x14ac:dyDescent="0.2">
      <c r="A2663" s="438" t="s">
        <v>266</v>
      </c>
      <c r="B2663" s="523">
        <f>SUM(B2656:B2662)</f>
        <v>231570796.46742082</v>
      </c>
      <c r="C2663" s="523">
        <f t="shared" ref="C2663:K2663" si="115">SUM(C2656:C2662)</f>
        <v>364591978.66919088</v>
      </c>
      <c r="D2663" s="523">
        <f t="shared" si="115"/>
        <v>401690932.28499061</v>
      </c>
      <c r="E2663" s="523">
        <f t="shared" si="115"/>
        <v>124228326.48928823</v>
      </c>
      <c r="F2663" s="523">
        <f t="shared" si="115"/>
        <v>494314258.83186495</v>
      </c>
      <c r="G2663" s="523">
        <f t="shared" si="115"/>
        <v>334506481.74145424</v>
      </c>
      <c r="H2663" s="523">
        <f t="shared" si="115"/>
        <v>140339276.41344586</v>
      </c>
      <c r="I2663" s="523">
        <f t="shared" si="115"/>
        <v>293609538.73655498</v>
      </c>
      <c r="J2663" s="523">
        <f t="shared" si="115"/>
        <v>106466157.69144461</v>
      </c>
      <c r="K2663" s="523">
        <f t="shared" si="115"/>
        <v>2491317747.3256545</v>
      </c>
      <c r="L2663" s="357"/>
      <c r="M2663" s="357"/>
      <c r="N2663" s="357"/>
    </row>
    <row r="2664" spans="1:14" ht="24.95" customHeight="1" x14ac:dyDescent="0.2">
      <c r="A2664" s="459" t="s">
        <v>267</v>
      </c>
      <c r="B2664" s="524">
        <f>'GASTO X PROV'!B57</f>
        <v>104.02245839871387</v>
      </c>
      <c r="C2664" s="524">
        <f>'GASTO X PROV'!C57</f>
        <v>94.632563504243691</v>
      </c>
      <c r="D2664" s="524">
        <f>'GASTO X PROV'!D57</f>
        <v>102.16032303051065</v>
      </c>
      <c r="E2664" s="524">
        <f>'GASTO X PROV'!E57</f>
        <v>101.48101106725302</v>
      </c>
      <c r="F2664" s="524">
        <f>'GASTO X PROV'!F57</f>
        <v>119.62682809025742</v>
      </c>
      <c r="G2664" s="524">
        <f>'GASTO X PROV'!G57</f>
        <v>118.40216567290904</v>
      </c>
      <c r="H2664" s="524">
        <f>'GASTO X PROV'!H57</f>
        <v>103.79098944718034</v>
      </c>
      <c r="I2664" s="524">
        <f>'GASTO X PROV'!I57</f>
        <v>110.68451416085776</v>
      </c>
      <c r="J2664" s="524">
        <f>'GASTO X PROV'!J57</f>
        <v>104.61826912047241</v>
      </c>
      <c r="K2664" s="524">
        <f>'GASTO X PROV'!K57</f>
        <v>107.11547117806691</v>
      </c>
      <c r="L2664" s="357"/>
      <c r="M2664" s="357"/>
      <c r="N2664" s="357"/>
    </row>
    <row r="2665" spans="1:14" ht="24.95" customHeight="1" x14ac:dyDescent="0.2">
      <c r="A2665" s="357"/>
      <c r="B2665" s="357"/>
      <c r="C2665" s="357"/>
      <c r="D2665" s="357"/>
      <c r="E2665" s="357"/>
      <c r="F2665" s="357"/>
      <c r="G2665" s="357"/>
      <c r="H2665" s="357"/>
      <c r="I2665" s="357"/>
      <c r="J2665" s="357"/>
      <c r="K2665" s="357"/>
      <c r="L2665" s="357"/>
      <c r="M2665" s="357"/>
      <c r="N2665" s="357"/>
    </row>
    <row r="2666" spans="1:14" ht="24.95" customHeight="1" x14ac:dyDescent="0.2">
      <c r="A2666" s="357"/>
      <c r="B2666" s="357"/>
      <c r="C2666" s="357"/>
      <c r="D2666" s="357"/>
      <c r="E2666" s="357"/>
      <c r="F2666" s="357"/>
      <c r="G2666" s="357"/>
      <c r="H2666" s="357"/>
      <c r="I2666" s="357"/>
      <c r="J2666" s="357"/>
      <c r="K2666" s="357"/>
      <c r="L2666" s="357"/>
      <c r="M2666" s="357"/>
      <c r="N2666" s="357"/>
    </row>
    <row r="2667" spans="1:14" ht="24.95" customHeight="1" x14ac:dyDescent="0.2">
      <c r="A2667" s="357"/>
      <c r="B2667" s="357"/>
      <c r="C2667" s="357"/>
      <c r="D2667" s="357"/>
      <c r="E2667" s="357"/>
      <c r="F2667" s="357"/>
      <c r="G2667" s="357"/>
      <c r="H2667" s="357"/>
      <c r="I2667" s="357"/>
      <c r="J2667" s="357"/>
      <c r="K2667" s="357"/>
      <c r="L2667" s="357"/>
      <c r="M2667" s="357"/>
      <c r="N2667" s="357"/>
    </row>
    <row r="2668" spans="1:14" ht="24.95" customHeight="1" x14ac:dyDescent="0.2">
      <c r="A2668" s="357"/>
      <c r="B2668" s="357"/>
      <c r="C2668" s="357"/>
      <c r="D2668" s="357"/>
      <c r="E2668" s="357"/>
      <c r="F2668" s="357"/>
      <c r="G2668" s="357"/>
      <c r="H2668" s="357"/>
      <c r="I2668" s="357"/>
      <c r="J2668" s="357"/>
      <c r="K2668" s="357"/>
      <c r="L2668" s="357"/>
      <c r="M2668" s="357"/>
      <c r="N2668" s="357"/>
    </row>
    <row r="2669" spans="1:14" ht="24.95" customHeight="1" x14ac:dyDescent="0.2">
      <c r="A2669" s="357"/>
      <c r="B2669" s="357"/>
      <c r="C2669" s="357"/>
      <c r="D2669" s="357"/>
      <c r="E2669" s="357"/>
      <c r="F2669" s="357"/>
      <c r="G2669" s="357"/>
      <c r="H2669" s="357"/>
      <c r="I2669" s="357"/>
      <c r="J2669" s="357"/>
      <c r="K2669" s="357"/>
      <c r="L2669" s="357"/>
      <c r="M2669" s="357"/>
      <c r="N2669" s="357"/>
    </row>
    <row r="2670" spans="1:14" ht="24.95" customHeight="1" x14ac:dyDescent="0.2">
      <c r="A2670" s="357"/>
      <c r="B2670" s="357"/>
      <c r="C2670" s="357"/>
      <c r="D2670" s="357"/>
      <c r="E2670" s="357"/>
      <c r="F2670" s="357"/>
      <c r="G2670" s="357"/>
      <c r="H2670" s="357"/>
      <c r="I2670" s="357"/>
      <c r="J2670" s="357"/>
      <c r="K2670" s="357"/>
      <c r="L2670" s="357"/>
      <c r="M2670" s="357"/>
      <c r="N2670" s="357"/>
    </row>
    <row r="2671" spans="1:14" ht="24.95" customHeight="1" x14ac:dyDescent="0.2">
      <c r="A2671" s="357"/>
      <c r="B2671" s="357"/>
      <c r="C2671" s="357"/>
      <c r="D2671" s="357"/>
      <c r="E2671" s="357"/>
      <c r="F2671" s="357"/>
      <c r="G2671" s="357"/>
      <c r="H2671" s="357"/>
      <c r="I2671" s="357"/>
      <c r="J2671" s="357"/>
      <c r="K2671" s="357"/>
      <c r="L2671" s="357"/>
      <c r="M2671" s="357"/>
      <c r="N2671" s="357"/>
    </row>
    <row r="2672" spans="1:14" ht="24.95" customHeight="1" x14ac:dyDescent="0.2">
      <c r="A2672" s="357"/>
      <c r="B2672" s="357"/>
      <c r="C2672" s="357"/>
      <c r="D2672" s="357"/>
      <c r="E2672" s="357"/>
      <c r="F2672" s="357"/>
      <c r="G2672" s="357"/>
      <c r="H2672" s="357"/>
      <c r="I2672" s="357"/>
      <c r="J2672" s="357"/>
      <c r="K2672" s="357"/>
      <c r="L2672" s="357"/>
      <c r="M2672" s="357"/>
      <c r="N2672" s="357"/>
    </row>
    <row r="2673" spans="1:14" ht="24.95" customHeight="1" x14ac:dyDescent="0.2">
      <c r="A2673" s="357"/>
      <c r="B2673" s="357"/>
      <c r="C2673" s="357"/>
      <c r="D2673" s="357"/>
      <c r="E2673" s="357"/>
      <c r="F2673" s="357"/>
      <c r="G2673" s="357"/>
      <c r="H2673" s="357"/>
      <c r="I2673" s="357"/>
      <c r="J2673" s="357"/>
      <c r="K2673" s="357"/>
      <c r="L2673" s="357"/>
      <c r="M2673" s="357"/>
      <c r="N2673" s="357"/>
    </row>
    <row r="2674" spans="1:14" ht="24.95" customHeight="1" x14ac:dyDescent="0.2">
      <c r="A2674" s="357"/>
      <c r="B2674" s="357"/>
      <c r="C2674" s="357"/>
      <c r="D2674" s="357"/>
      <c r="E2674" s="357"/>
      <c r="F2674" s="357"/>
      <c r="G2674" s="357"/>
      <c r="H2674" s="357"/>
      <c r="I2674" s="357"/>
      <c r="J2674" s="357"/>
      <c r="K2674" s="357"/>
      <c r="L2674" s="357"/>
      <c r="M2674" s="357"/>
      <c r="N2674" s="357"/>
    </row>
    <row r="2675" spans="1:14" ht="24.95" customHeight="1" x14ac:dyDescent="0.2">
      <c r="A2675" s="357"/>
      <c r="B2675" s="357"/>
      <c r="C2675" s="357"/>
      <c r="D2675" s="357"/>
      <c r="E2675" s="357"/>
      <c r="F2675" s="357"/>
      <c r="G2675" s="357"/>
      <c r="H2675" s="357"/>
      <c r="I2675" s="357"/>
      <c r="J2675" s="357"/>
      <c r="K2675" s="357"/>
      <c r="L2675" s="357"/>
      <c r="M2675" s="357"/>
      <c r="N2675" s="357"/>
    </row>
    <row r="2676" spans="1:14" ht="24.95" customHeight="1" x14ac:dyDescent="0.2">
      <c r="A2676" s="357"/>
      <c r="B2676" s="357"/>
      <c r="C2676" s="357"/>
      <c r="D2676" s="357"/>
      <c r="E2676" s="357"/>
      <c r="F2676" s="357"/>
      <c r="G2676" s="357"/>
      <c r="H2676" s="357"/>
      <c r="I2676" s="357"/>
      <c r="J2676" s="357"/>
      <c r="K2676" s="357"/>
      <c r="L2676" s="357"/>
      <c r="M2676" s="357"/>
      <c r="N2676" s="357"/>
    </row>
    <row r="2677" spans="1:14" ht="24.95" customHeight="1" x14ac:dyDescent="0.2">
      <c r="A2677" s="357"/>
      <c r="B2677" s="357"/>
      <c r="C2677" s="357"/>
      <c r="D2677" s="357"/>
      <c r="E2677" s="357"/>
      <c r="F2677" s="357"/>
      <c r="G2677" s="357"/>
      <c r="H2677" s="357"/>
      <c r="I2677" s="357"/>
      <c r="J2677" s="357"/>
      <c r="K2677" s="357"/>
      <c r="L2677" s="357"/>
      <c r="M2677" s="357"/>
      <c r="N2677" s="357"/>
    </row>
    <row r="2678" spans="1:14" ht="24.95" customHeight="1" x14ac:dyDescent="0.2">
      <c r="A2678" s="357"/>
      <c r="B2678" s="357"/>
      <c r="C2678" s="357"/>
      <c r="D2678" s="357"/>
      <c r="E2678" s="357"/>
      <c r="F2678" s="357"/>
      <c r="G2678" s="357"/>
      <c r="H2678" s="357"/>
      <c r="I2678" s="357"/>
      <c r="J2678" s="357"/>
      <c r="K2678" s="357"/>
      <c r="L2678" s="357"/>
      <c r="M2678" s="357"/>
      <c r="N2678" s="357"/>
    </row>
    <row r="2679" spans="1:14" ht="24.95" customHeight="1" x14ac:dyDescent="0.2">
      <c r="A2679" s="357"/>
      <c r="B2679" s="357"/>
      <c r="C2679" s="357"/>
      <c r="D2679" s="357"/>
      <c r="E2679" s="357"/>
      <c r="F2679" s="357"/>
      <c r="G2679" s="357"/>
      <c r="H2679" s="357"/>
      <c r="I2679" s="357"/>
      <c r="J2679" s="357"/>
      <c r="K2679" s="357"/>
      <c r="L2679" s="357"/>
      <c r="M2679" s="357"/>
      <c r="N2679" s="4"/>
    </row>
    <row r="2680" spans="1:14" ht="24.95" customHeight="1" x14ac:dyDescent="0.2">
      <c r="A2680" s="357"/>
      <c r="B2680" s="357"/>
      <c r="C2680" s="357"/>
      <c r="D2680" s="357"/>
      <c r="E2680" s="357"/>
      <c r="F2680" s="357"/>
      <c r="G2680" s="357"/>
      <c r="H2680" s="357"/>
      <c r="I2680" s="357"/>
      <c r="J2680" s="357"/>
      <c r="K2680" s="357"/>
      <c r="L2680" s="357"/>
      <c r="M2680" s="357"/>
      <c r="N2680" s="357"/>
    </row>
    <row r="2681" spans="1:14" ht="45.75" customHeight="1" x14ac:dyDescent="0.2">
      <c r="A2681" s="357"/>
      <c r="B2681" s="357"/>
      <c r="C2681" s="357"/>
      <c r="D2681" s="357"/>
      <c r="E2681" s="357"/>
      <c r="F2681" s="357"/>
      <c r="G2681" s="357"/>
      <c r="H2681" s="357"/>
      <c r="I2681" s="357"/>
      <c r="J2681" s="357"/>
      <c r="K2681" s="357"/>
      <c r="L2681" s="357"/>
      <c r="M2681" s="357"/>
      <c r="N2681" s="357"/>
    </row>
    <row r="2682" spans="1:14" ht="24.95" customHeight="1" x14ac:dyDescent="0.2">
      <c r="A2682" s="357"/>
      <c r="B2682" s="357"/>
      <c r="C2682" s="357"/>
      <c r="D2682" s="357"/>
      <c r="E2682" s="357"/>
      <c r="F2682" s="357"/>
      <c r="G2682" s="357"/>
      <c r="H2682" s="357"/>
      <c r="I2682" s="357"/>
      <c r="J2682" s="357"/>
      <c r="K2682" s="357"/>
      <c r="L2682" s="357"/>
      <c r="M2682" s="357"/>
      <c r="N2682" s="357"/>
    </row>
    <row r="2683" spans="1:14" ht="24.95" customHeight="1" x14ac:dyDescent="0.2">
      <c r="A2683" s="357"/>
      <c r="B2683" s="357"/>
      <c r="C2683" s="357"/>
      <c r="D2683" s="357"/>
      <c r="E2683" s="357"/>
      <c r="F2683" s="357"/>
      <c r="G2683" s="357"/>
      <c r="H2683" s="357"/>
      <c r="I2683" s="357"/>
      <c r="J2683" s="357"/>
      <c r="K2683" s="357"/>
      <c r="L2683" s="357"/>
      <c r="M2683" s="357"/>
      <c r="N2683" s="357"/>
    </row>
    <row r="2684" spans="1:14" ht="24.95" customHeight="1" x14ac:dyDescent="0.2">
      <c r="A2684" s="357"/>
      <c r="B2684" s="357"/>
      <c r="C2684" s="357"/>
      <c r="D2684" s="357"/>
      <c r="E2684" s="357"/>
      <c r="F2684" s="357"/>
      <c r="G2684" s="357"/>
      <c r="H2684" s="357"/>
      <c r="I2684" s="357"/>
      <c r="J2684" s="357"/>
      <c r="K2684" s="357"/>
      <c r="L2684" s="357"/>
      <c r="M2684" s="357"/>
      <c r="N2684" s="357"/>
    </row>
    <row r="2685" spans="1:14" ht="24.95" customHeight="1" x14ac:dyDescent="0.2">
      <c r="A2685" s="357"/>
      <c r="B2685" s="357"/>
      <c r="C2685" s="357"/>
      <c r="D2685" s="357"/>
      <c r="E2685" s="357"/>
      <c r="F2685" s="357"/>
      <c r="G2685" s="357"/>
      <c r="H2685" s="357"/>
      <c r="I2685" s="357"/>
      <c r="J2685" s="357"/>
      <c r="K2685" s="357"/>
      <c r="L2685" s="357"/>
      <c r="M2685" s="357"/>
      <c r="N2685" s="357"/>
    </row>
    <row r="2686" spans="1:14" ht="24.95" customHeight="1" x14ac:dyDescent="0.2">
      <c r="A2686" s="357"/>
      <c r="B2686" s="357"/>
      <c r="C2686" s="357"/>
      <c r="D2686" s="357"/>
      <c r="E2686" s="357"/>
      <c r="F2686" s="357"/>
      <c r="G2686" s="357"/>
      <c r="H2686" s="357"/>
      <c r="I2686" s="357"/>
      <c r="J2686" s="357"/>
      <c r="K2686" s="357"/>
      <c r="L2686" s="357"/>
      <c r="M2686" s="357"/>
      <c r="N2686" s="357"/>
    </row>
    <row r="2687" spans="1:14" ht="24.95" customHeight="1" x14ac:dyDescent="0.2">
      <c r="A2687" s="357"/>
      <c r="B2687" s="357"/>
      <c r="C2687" s="357"/>
      <c r="D2687" s="357"/>
      <c r="E2687" s="357"/>
      <c r="F2687" s="357"/>
      <c r="G2687" s="357"/>
      <c r="H2687" s="357"/>
      <c r="I2687" s="357"/>
      <c r="J2687" s="357"/>
      <c r="K2687" s="357"/>
      <c r="L2687" s="357"/>
      <c r="M2687" s="357"/>
      <c r="N2687" s="357"/>
    </row>
    <row r="2688" spans="1:14" ht="24.95" customHeight="1" x14ac:dyDescent="0.2">
      <c r="A2688" s="357"/>
      <c r="B2688" s="357"/>
      <c r="C2688" s="357"/>
      <c r="D2688" s="357"/>
      <c r="E2688" s="357"/>
      <c r="F2688" s="357"/>
      <c r="G2688" s="357"/>
      <c r="H2688" s="357"/>
      <c r="I2688" s="357"/>
      <c r="J2688" s="357"/>
      <c r="K2688" s="357"/>
      <c r="L2688" s="357"/>
      <c r="M2688" s="357"/>
      <c r="N2688" s="357"/>
    </row>
    <row r="2689" spans="1:14" ht="24.95" customHeight="1" x14ac:dyDescent="0.2">
      <c r="A2689" s="357"/>
      <c r="B2689" s="357"/>
      <c r="C2689" s="357"/>
      <c r="D2689" s="357"/>
      <c r="E2689" s="357"/>
      <c r="F2689" s="357"/>
      <c r="G2689" s="357"/>
      <c r="H2689" s="357"/>
      <c r="I2689" s="357"/>
      <c r="J2689" s="357"/>
      <c r="K2689" s="357"/>
      <c r="L2689" s="357"/>
      <c r="M2689" s="357"/>
      <c r="N2689" s="357"/>
    </row>
    <row r="2690" spans="1:14" ht="24.95" customHeight="1" x14ac:dyDescent="0.2">
      <c r="A2690" s="357"/>
      <c r="B2690" s="357"/>
      <c r="C2690" s="357"/>
      <c r="D2690" s="357"/>
      <c r="E2690" s="357"/>
      <c r="F2690" s="357"/>
      <c r="G2690" s="357"/>
      <c r="H2690" s="357"/>
      <c r="I2690" s="357"/>
      <c r="J2690" s="357"/>
      <c r="K2690" s="357"/>
      <c r="L2690" s="357"/>
      <c r="M2690" s="357"/>
      <c r="N2690" s="357"/>
    </row>
    <row r="2691" spans="1:14" ht="24.95" customHeight="1" x14ac:dyDescent="0.2">
      <c r="A2691" s="357"/>
      <c r="B2691" s="357"/>
      <c r="C2691" s="357"/>
      <c r="D2691" s="357"/>
      <c r="E2691" s="357"/>
      <c r="F2691" s="357"/>
      <c r="G2691" s="357"/>
      <c r="H2691" s="357"/>
      <c r="I2691" s="357"/>
      <c r="J2691" s="357"/>
      <c r="K2691" s="357"/>
      <c r="L2691" s="357"/>
      <c r="M2691" s="357"/>
      <c r="N2691" s="357"/>
    </row>
    <row r="2692" spans="1:14" ht="24.95" customHeight="1" x14ac:dyDescent="0.2">
      <c r="A2692" s="357"/>
      <c r="B2692" s="357"/>
      <c r="C2692" s="357"/>
      <c r="D2692" s="357"/>
      <c r="E2692" s="357"/>
      <c r="F2692" s="357"/>
      <c r="G2692" s="357"/>
      <c r="H2692" s="357"/>
      <c r="I2692" s="357"/>
      <c r="J2692" s="357"/>
      <c r="K2692" s="357"/>
      <c r="L2692" s="357"/>
      <c r="M2692" s="357"/>
      <c r="N2692" s="357"/>
    </row>
    <row r="2693" spans="1:14" ht="24.95" customHeight="1" x14ac:dyDescent="0.2">
      <c r="A2693" s="357"/>
      <c r="B2693" s="357"/>
      <c r="C2693" s="357"/>
      <c r="D2693" s="357"/>
      <c r="E2693" s="357"/>
      <c r="F2693" s="357"/>
      <c r="G2693" s="357"/>
      <c r="H2693" s="357"/>
      <c r="I2693" s="357"/>
      <c r="J2693" s="357"/>
      <c r="K2693" s="357"/>
      <c r="L2693" s="357"/>
      <c r="M2693" s="357"/>
      <c r="N2693" s="357"/>
    </row>
    <row r="2694" spans="1:14" ht="24.95" customHeight="1" x14ac:dyDescent="0.2">
      <c r="A2694" s="357"/>
      <c r="B2694" s="357"/>
      <c r="C2694" s="357"/>
      <c r="D2694" s="357"/>
      <c r="E2694" s="357"/>
      <c r="F2694" s="357"/>
      <c r="G2694" s="357"/>
      <c r="H2694" s="357"/>
      <c r="I2694" s="357"/>
      <c r="J2694" s="357"/>
      <c r="K2694" s="357"/>
      <c r="L2694" s="357"/>
      <c r="M2694" s="357"/>
      <c r="N2694" s="4"/>
    </row>
    <row r="2695" spans="1:14" ht="39.950000000000003" customHeight="1" x14ac:dyDescent="0.2">
      <c r="A2695" s="725" t="s">
        <v>569</v>
      </c>
      <c r="B2695" s="725"/>
      <c r="C2695" s="725"/>
      <c r="D2695" s="725"/>
      <c r="E2695" s="725"/>
      <c r="F2695" s="725"/>
      <c r="G2695" s="725"/>
      <c r="H2695" s="725"/>
      <c r="I2695" s="725"/>
      <c r="J2695" s="725"/>
      <c r="K2695" s="725"/>
      <c r="L2695" s="725"/>
      <c r="M2695" s="725"/>
      <c r="N2695" s="725"/>
    </row>
    <row r="2696" spans="1:14" ht="24.95" customHeight="1" x14ac:dyDescent="0.2">
      <c r="A2696" s="357"/>
      <c r="B2696" s="357"/>
      <c r="C2696" s="357"/>
      <c r="D2696" s="357"/>
      <c r="E2696" s="357"/>
      <c r="F2696" s="357"/>
      <c r="G2696" s="357"/>
      <c r="H2696" s="357"/>
      <c r="I2696" s="357"/>
      <c r="J2696" s="357"/>
      <c r="K2696" s="357"/>
      <c r="L2696" s="357"/>
      <c r="M2696" s="357"/>
      <c r="N2696" s="357"/>
    </row>
    <row r="2697" spans="1:14" ht="24.95" customHeight="1" x14ac:dyDescent="0.2">
      <c r="A2697" s="275"/>
      <c r="B2697" s="437" t="s">
        <v>41</v>
      </c>
      <c r="C2697" s="437" t="s">
        <v>42</v>
      </c>
      <c r="D2697" s="437" t="s">
        <v>43</v>
      </c>
      <c r="E2697" s="437" t="s">
        <v>44</v>
      </c>
      <c r="F2697" s="437" t="s">
        <v>45</v>
      </c>
      <c r="G2697" s="437" t="s">
        <v>46</v>
      </c>
      <c r="H2697" s="437" t="s">
        <v>47</v>
      </c>
      <c r="I2697" s="437" t="s">
        <v>57</v>
      </c>
      <c r="J2697" s="437" t="s">
        <v>49</v>
      </c>
      <c r="K2697" s="437" t="s">
        <v>50</v>
      </c>
      <c r="L2697" s="437" t="s">
        <v>51</v>
      </c>
      <c r="M2697" s="437" t="s">
        <v>52</v>
      </c>
      <c r="N2697" s="437" t="s">
        <v>13</v>
      </c>
    </row>
    <row r="2698" spans="1:14" ht="24.95" customHeight="1" x14ac:dyDescent="0.2">
      <c r="A2698" s="452" t="str">
        <f>'GASTO X MESES'!A132</f>
        <v>El lugar de alojamiento</v>
      </c>
      <c r="B2698" s="453">
        <f>'GASTO X MESES'!B132</f>
        <v>26699700.989698131</v>
      </c>
      <c r="C2698" s="453">
        <f>'GASTO X MESES'!C132</f>
        <v>30897478.803722247</v>
      </c>
      <c r="D2698" s="453">
        <f>'GASTO X MESES'!D132</f>
        <v>36301486.616354898</v>
      </c>
      <c r="E2698" s="453">
        <f>'GASTO X MESES'!E132</f>
        <v>61141066.010889806</v>
      </c>
      <c r="F2698" s="453">
        <f>'GASTO X MESES'!F132</f>
        <v>65415073.46252425</v>
      </c>
      <c r="G2698" s="453">
        <f>'GASTO X MESES'!G132</f>
        <v>61418414.07558462</v>
      </c>
      <c r="H2698" s="453">
        <f>'GASTO X MESES'!H132</f>
        <v>64210279.915561631</v>
      </c>
      <c r="I2698" s="453">
        <f>'GASTO X MESES'!I132</f>
        <v>87282885.715243295</v>
      </c>
      <c r="J2698" s="453">
        <f>'GASTO X MESES'!J132</f>
        <v>61195744.506390199</v>
      </c>
      <c r="K2698" s="453">
        <f>'GASTO X MESES'!K132</f>
        <v>60881687.205230825</v>
      </c>
      <c r="L2698" s="453">
        <f>'GASTO X MESES'!L132</f>
        <v>48428969.998882726</v>
      </c>
      <c r="M2698" s="453">
        <f>'GASTO X MESES'!M132</f>
        <v>46744810.45375628</v>
      </c>
      <c r="N2698" s="525">
        <f>SUM(B2698:M2698)</f>
        <v>650617597.75383902</v>
      </c>
    </row>
    <row r="2699" spans="1:14" ht="24.95" customHeight="1" x14ac:dyDescent="0.2">
      <c r="A2699" s="452" t="str">
        <f>'GASTO X MESES'!A133</f>
        <v>Restaurantes</v>
      </c>
      <c r="B2699" s="453">
        <f>'GASTO X MESES'!B133</f>
        <v>30185091.677579492</v>
      </c>
      <c r="C2699" s="453">
        <f>'GASTO X MESES'!C133</f>
        <v>35496663.593608245</v>
      </c>
      <c r="D2699" s="453">
        <f>'GASTO X MESES'!D133</f>
        <v>42278514.942150772</v>
      </c>
      <c r="E2699" s="453">
        <f>'GASTO X MESES'!E133</f>
        <v>51746057.343978785</v>
      </c>
      <c r="F2699" s="453">
        <f>'GASTO X MESES'!F133</f>
        <v>60406386.419573329</v>
      </c>
      <c r="G2699" s="453">
        <f>'GASTO X MESES'!G133</f>
        <v>56410315.615038723</v>
      </c>
      <c r="H2699" s="453">
        <f>'GASTO X MESES'!H133</f>
        <v>71559629.183482617</v>
      </c>
      <c r="I2699" s="453">
        <f>'GASTO X MESES'!I133</f>
        <v>95647558.388746917</v>
      </c>
      <c r="J2699" s="453">
        <f>'GASTO X MESES'!J133</f>
        <v>67568205.202612877</v>
      </c>
      <c r="K2699" s="453">
        <f>'GASTO X MESES'!K133</f>
        <v>62402280.990995683</v>
      </c>
      <c r="L2699" s="453">
        <f>'GASTO X MESES'!L133</f>
        <v>48754923.790975153</v>
      </c>
      <c r="M2699" s="453">
        <f>'GASTO X MESES'!M133</f>
        <v>47491939.976649791</v>
      </c>
      <c r="N2699" s="525">
        <f t="shared" ref="N2699:N2704" si="116">SUM(B2699:M2699)</f>
        <v>669947567.12539244</v>
      </c>
    </row>
    <row r="2700" spans="1:14" ht="24.95" customHeight="1" x14ac:dyDescent="0.2">
      <c r="A2700" s="452" t="str">
        <f>'GASTO X MESES'!A134</f>
        <v>Desplazamientos / transporte</v>
      </c>
      <c r="B2700" s="453">
        <f>'GASTO X MESES'!B134</f>
        <v>20090495.741126545</v>
      </c>
      <c r="C2700" s="453">
        <f>'GASTO X MESES'!C134</f>
        <v>23701449.041575663</v>
      </c>
      <c r="D2700" s="453">
        <f>'GASTO X MESES'!D134</f>
        <v>28024657.664591603</v>
      </c>
      <c r="E2700" s="453">
        <f>'GASTO X MESES'!E134</f>
        <v>35427458.696471848</v>
      </c>
      <c r="F2700" s="453">
        <f>'GASTO X MESES'!F134</f>
        <v>39807974.077652544</v>
      </c>
      <c r="G2700" s="453">
        <f>'GASTO X MESES'!G134</f>
        <v>37522124.395270467</v>
      </c>
      <c r="H2700" s="453">
        <f>'GASTO X MESES'!H134</f>
        <v>60750417.611965761</v>
      </c>
      <c r="I2700" s="453">
        <f>'GASTO X MESES'!I134</f>
        <v>83657883.558175907</v>
      </c>
      <c r="J2700" s="453">
        <f>'GASTO X MESES'!J134</f>
        <v>58333939.746596523</v>
      </c>
      <c r="K2700" s="453">
        <f>'GASTO X MESES'!K134</f>
        <v>52779101.60955029</v>
      </c>
      <c r="L2700" s="453">
        <f>'GASTO X MESES'!L134</f>
        <v>39243068.214357458</v>
      </c>
      <c r="M2700" s="453">
        <f>'GASTO X MESES'!M134</f>
        <v>37925072.802353695</v>
      </c>
      <c r="N2700" s="525">
        <f t="shared" si="116"/>
        <v>517263643.15968829</v>
      </c>
    </row>
    <row r="2701" spans="1:14" ht="24.95" customHeight="1" x14ac:dyDescent="0.2">
      <c r="A2701" s="452" t="str">
        <f>'GASTO X MESES'!A135</f>
        <v>Alimentación fuera de restaurantes</v>
      </c>
      <c r="B2701" s="453">
        <f>'GASTO X MESES'!B135</f>
        <v>6390730.936131171</v>
      </c>
      <c r="C2701" s="453">
        <f>'GASTO X MESES'!C135</f>
        <v>7861724.189368532</v>
      </c>
      <c r="D2701" s="453">
        <f>'GASTO X MESES'!D135</f>
        <v>9348038.8037430868</v>
      </c>
      <c r="E2701" s="453">
        <f>'GASTO X MESES'!E135</f>
        <v>22654750.229815792</v>
      </c>
      <c r="F2701" s="453">
        <f>'GASTO X MESES'!F135</f>
        <v>26007023.305856444</v>
      </c>
      <c r="G2701" s="453">
        <f>'GASTO X MESES'!G135</f>
        <v>23169173.431343496</v>
      </c>
      <c r="H2701" s="453">
        <f>'GASTO X MESES'!H135</f>
        <v>24483771.71648537</v>
      </c>
      <c r="I2701" s="453">
        <f>'GASTO X MESES'!I135</f>
        <v>33405628.337305956</v>
      </c>
      <c r="J2701" s="453">
        <f>'GASTO X MESES'!J135</f>
        <v>21232688.96428033</v>
      </c>
      <c r="K2701" s="453">
        <f>'GASTO X MESES'!K135</f>
        <v>15056678.006810328</v>
      </c>
      <c r="L2701" s="453">
        <f>'GASTO X MESES'!L135</f>
        <v>10615547.700638186</v>
      </c>
      <c r="M2701" s="453">
        <f>'GASTO X MESES'!M135</f>
        <v>10884480.722559253</v>
      </c>
      <c r="N2701" s="525">
        <f t="shared" si="116"/>
        <v>211110236.34433794</v>
      </c>
    </row>
    <row r="2702" spans="1:14" ht="24.95" customHeight="1" x14ac:dyDescent="0.2">
      <c r="A2702" s="452" t="str">
        <f>'GASTO X MESES'!A136</f>
        <v>Compras</v>
      </c>
      <c r="B2702" s="453">
        <f>'GASTO X MESES'!B136</f>
        <v>6142440.6559470147</v>
      </c>
      <c r="C2702" s="453">
        <f>'GASTO X MESES'!C136</f>
        <v>7052850.3196201399</v>
      </c>
      <c r="D2702" s="453">
        <f>'GASTO X MESES'!D136</f>
        <v>8792248.1069180891</v>
      </c>
      <c r="E2702" s="453">
        <f>'GASTO X MESES'!E136</f>
        <v>11927895.547607249</v>
      </c>
      <c r="F2702" s="453">
        <f>'GASTO X MESES'!F136</f>
        <v>13913470.267090607</v>
      </c>
      <c r="G2702" s="453">
        <f>'GASTO X MESES'!G136</f>
        <v>12559463.322545469</v>
      </c>
      <c r="H2702" s="453">
        <f>'GASTO X MESES'!H136</f>
        <v>20718626.738041297</v>
      </c>
      <c r="I2702" s="453">
        <f>'GASTO X MESES'!I136</f>
        <v>29238594.54837697</v>
      </c>
      <c r="J2702" s="453">
        <f>'GASTO X MESES'!J136</f>
        <v>20592921.085189916</v>
      </c>
      <c r="K2702" s="453">
        <f>'GASTO X MESES'!K136</f>
        <v>16047722.954370212</v>
      </c>
      <c r="L2702" s="453">
        <f>'GASTO X MESES'!L136</f>
        <v>10634100.819630351</v>
      </c>
      <c r="M2702" s="453">
        <f>'GASTO X MESES'!M136</f>
        <v>10694330.174042413</v>
      </c>
      <c r="N2702" s="525">
        <f t="shared" si="116"/>
        <v>168314664.53937972</v>
      </c>
    </row>
    <row r="2703" spans="1:14" ht="24.95" customHeight="1" x14ac:dyDescent="0.2">
      <c r="A2703" s="452" t="str">
        <f>'GASTO X MESES'!A137</f>
        <v>Cultura y ocio</v>
      </c>
      <c r="B2703" s="453">
        <f>'GASTO X MESES'!B137</f>
        <v>10707507.439042494</v>
      </c>
      <c r="C2703" s="453">
        <f>'GASTO X MESES'!C137</f>
        <v>12389398.064011697</v>
      </c>
      <c r="D2703" s="453">
        <f>'GASTO X MESES'!D137</f>
        <v>14834772.273415064</v>
      </c>
      <c r="E2703" s="453">
        <f>'GASTO X MESES'!E137</f>
        <v>14965168.879879724</v>
      </c>
      <c r="F2703" s="453">
        <f>'GASTO X MESES'!F137</f>
        <v>16821170.479444571</v>
      </c>
      <c r="G2703" s="453">
        <f>'GASTO X MESES'!G137</f>
        <v>15425953.969621822</v>
      </c>
      <c r="H2703" s="453">
        <f>'GASTO X MESES'!H137</f>
        <v>28095820.559618086</v>
      </c>
      <c r="I2703" s="453">
        <f>'GASTO X MESES'!I137</f>
        <v>38802492.494615801</v>
      </c>
      <c r="J2703" s="453">
        <f>'GASTO X MESES'!J137</f>
        <v>26830479.524094038</v>
      </c>
      <c r="K2703" s="453">
        <f>'GASTO X MESES'!K137</f>
        <v>29878819.822705511</v>
      </c>
      <c r="L2703" s="453">
        <f>'GASTO X MESES'!L137</f>
        <v>22065656.147458367</v>
      </c>
      <c r="M2703" s="453">
        <f>'GASTO X MESES'!M137</f>
        <v>21571658.816060401</v>
      </c>
      <c r="N2703" s="525">
        <f t="shared" si="116"/>
        <v>252388898.46996757</v>
      </c>
    </row>
    <row r="2704" spans="1:14" ht="24.95" customHeight="1" x14ac:dyDescent="0.2">
      <c r="A2704" s="452" t="str">
        <f>'GASTO X MESES'!A138</f>
        <v>Otros</v>
      </c>
      <c r="B2704" s="453">
        <f>'GASTO X MESES'!B138</f>
        <v>186890.32770910818</v>
      </c>
      <c r="C2704" s="453">
        <f>'GASTO X MESES'!C138</f>
        <v>291072.48706698319</v>
      </c>
      <c r="D2704" s="453">
        <f>'GASTO X MESES'!D138</f>
        <v>354348.79403106228</v>
      </c>
      <c r="E2704" s="453">
        <f>'GASTO X MESES'!E138</f>
        <v>325782.57925461367</v>
      </c>
      <c r="F2704" s="453">
        <f>'GASTO X MESES'!F138</f>
        <v>265150.95476038684</v>
      </c>
      <c r="G2704" s="453">
        <f>'GASTO X MESES'!G138</f>
        <v>270862.90909868869</v>
      </c>
      <c r="H2704" s="453">
        <f>'GASTO X MESES'!H138</f>
        <v>4375544.8635806646</v>
      </c>
      <c r="I2704" s="453">
        <f>'GASTO X MESES'!I138</f>
        <v>5453181.0677768672</v>
      </c>
      <c r="J2704" s="453">
        <f>'GASTO X MESES'!J138</f>
        <v>3771521.5264664912</v>
      </c>
      <c r="K2704" s="453">
        <f>'GASTO X MESES'!K138</f>
        <v>3064626.5986384451</v>
      </c>
      <c r="L2704" s="453">
        <f>'GASTO X MESES'!L138</f>
        <v>1652872.1481265335</v>
      </c>
      <c r="M2704" s="453">
        <f>'GASTO X MESES'!M138</f>
        <v>1663285.6765404942</v>
      </c>
      <c r="N2704" s="525">
        <f t="shared" si="116"/>
        <v>21675139.933050342</v>
      </c>
    </row>
    <row r="2705" spans="1:14" ht="24.95" customHeight="1" x14ac:dyDescent="0.2">
      <c r="A2705" s="438" t="s">
        <v>266</v>
      </c>
      <c r="B2705" s="526">
        <f>SUM(B2698:B2704)</f>
        <v>100402857.76723395</v>
      </c>
      <c r="C2705" s="526">
        <f t="shared" ref="C2705" si="117">SUM(C2698:C2704)</f>
        <v>117690636.49897352</v>
      </c>
      <c r="D2705" s="526">
        <f t="shared" ref="D2705" si="118">SUM(D2698:D2704)</f>
        <v>139934067.20120457</v>
      </c>
      <c r="E2705" s="526">
        <f t="shared" ref="E2705" si="119">SUM(E2698:E2704)</f>
        <v>198188179.2878978</v>
      </c>
      <c r="F2705" s="526">
        <f t="shared" ref="F2705" si="120">SUM(F2698:F2704)</f>
        <v>222636248.96690211</v>
      </c>
      <c r="G2705" s="526">
        <f t="shared" ref="G2705" si="121">SUM(G2698:G2704)</f>
        <v>206776307.7185033</v>
      </c>
      <c r="H2705" s="526">
        <f t="shared" ref="H2705" si="122">SUM(H2698:H2704)</f>
        <v>274194090.5887354</v>
      </c>
      <c r="I2705" s="526">
        <f t="shared" ref="I2705" si="123">SUM(I2698:I2704)</f>
        <v>373488224.11024171</v>
      </c>
      <c r="J2705" s="526">
        <f t="shared" ref="J2705" si="124">SUM(J2698:J2704)</f>
        <v>259525500.55563039</v>
      </c>
      <c r="K2705" s="526">
        <f t="shared" ref="K2705" si="125">SUM(K2698:K2704)</f>
        <v>240110917.1883013</v>
      </c>
      <c r="L2705" s="526">
        <f t="shared" ref="L2705" si="126">SUM(L2698:L2704)</f>
        <v>181395138.82006878</v>
      </c>
      <c r="M2705" s="526">
        <f t="shared" ref="M2705" si="127">SUM(M2698:M2704)</f>
        <v>176975578.62196231</v>
      </c>
      <c r="N2705" s="526">
        <f>SUM(N2698:N2704)</f>
        <v>2491317747.325655</v>
      </c>
    </row>
    <row r="2706" spans="1:14" ht="24.95" customHeight="1" x14ac:dyDescent="0.2">
      <c r="A2706" s="357"/>
      <c r="B2706" s="357"/>
      <c r="C2706" s="357"/>
      <c r="D2706" s="357"/>
      <c r="E2706" s="357"/>
      <c r="F2706" s="357"/>
      <c r="G2706" s="357"/>
      <c r="H2706" s="357"/>
      <c r="I2706" s="357"/>
      <c r="J2706" s="357"/>
      <c r="K2706" s="357"/>
      <c r="L2706" s="357"/>
      <c r="M2706" s="357"/>
      <c r="N2706" s="357"/>
    </row>
    <row r="2707" spans="1:14" ht="24.95" customHeight="1" x14ac:dyDescent="0.2">
      <c r="A2707" s="357"/>
      <c r="B2707" s="357"/>
      <c r="C2707" s="357"/>
      <c r="D2707" s="357"/>
      <c r="E2707" s="357"/>
      <c r="F2707" s="357"/>
      <c r="G2707" s="357"/>
      <c r="H2707" s="357"/>
      <c r="I2707" s="357"/>
      <c r="J2707" s="357"/>
      <c r="K2707" s="357"/>
      <c r="L2707" s="357"/>
      <c r="M2707" s="357"/>
      <c r="N2707" s="357"/>
    </row>
    <row r="2708" spans="1:14" ht="24.95" customHeight="1" x14ac:dyDescent="0.2">
      <c r="A2708" s="357"/>
      <c r="B2708" s="357"/>
      <c r="C2708" s="357"/>
      <c r="D2708" s="357"/>
      <c r="E2708" s="357"/>
      <c r="F2708" s="357"/>
      <c r="G2708" s="357"/>
      <c r="H2708" s="357"/>
      <c r="I2708" s="357"/>
      <c r="J2708" s="357"/>
      <c r="K2708" s="357"/>
      <c r="L2708" s="357"/>
      <c r="M2708" s="357"/>
      <c r="N2708" s="357"/>
    </row>
    <row r="2709" spans="1:14" ht="24.95" customHeight="1" x14ac:dyDescent="0.2">
      <c r="A2709" s="357"/>
      <c r="B2709" s="357"/>
      <c r="C2709" s="357"/>
      <c r="D2709" s="357"/>
      <c r="E2709" s="357"/>
      <c r="F2709" s="357"/>
      <c r="G2709" s="357"/>
      <c r="H2709" s="357"/>
      <c r="I2709" s="357"/>
      <c r="J2709" s="357"/>
      <c r="K2709" s="357"/>
      <c r="L2709" s="357"/>
      <c r="M2709" s="357"/>
      <c r="N2709" s="357"/>
    </row>
    <row r="2710" spans="1:14" ht="24.95" customHeight="1" x14ac:dyDescent="0.2">
      <c r="A2710" s="357"/>
      <c r="B2710" s="357"/>
      <c r="C2710" s="357"/>
      <c r="D2710" s="357"/>
      <c r="E2710" s="357"/>
      <c r="F2710" s="357"/>
      <c r="G2710" s="357"/>
      <c r="H2710" s="357"/>
      <c r="I2710" s="357"/>
      <c r="J2710" s="357"/>
      <c r="K2710" s="357"/>
      <c r="L2710" s="357"/>
      <c r="M2710" s="357"/>
      <c r="N2710" s="357"/>
    </row>
    <row r="2711" spans="1:14" ht="24.95" customHeight="1" x14ac:dyDescent="0.2">
      <c r="A2711" s="357"/>
      <c r="B2711" s="357"/>
      <c r="C2711" s="357"/>
      <c r="D2711" s="357"/>
      <c r="E2711" s="357"/>
      <c r="F2711" s="357"/>
      <c r="G2711" s="357"/>
      <c r="H2711" s="357"/>
      <c r="I2711" s="357"/>
      <c r="J2711" s="357"/>
      <c r="K2711" s="357"/>
      <c r="L2711" s="357"/>
      <c r="M2711" s="357"/>
      <c r="N2711" s="357"/>
    </row>
    <row r="2712" spans="1:14" ht="24.95" customHeight="1" x14ac:dyDescent="0.2">
      <c r="A2712" s="357"/>
      <c r="B2712" s="357"/>
      <c r="C2712" s="357"/>
      <c r="D2712" s="357"/>
      <c r="E2712" s="357"/>
      <c r="F2712" s="357"/>
      <c r="G2712" s="357"/>
      <c r="H2712" s="357"/>
      <c r="I2712" s="357"/>
      <c r="J2712" s="357"/>
      <c r="K2712" s="357"/>
      <c r="L2712" s="357"/>
      <c r="M2712" s="357"/>
      <c r="N2712" s="357"/>
    </row>
    <row r="2713" spans="1:14" ht="24.95" customHeight="1" x14ac:dyDescent="0.2">
      <c r="A2713" s="357"/>
      <c r="B2713" s="357"/>
      <c r="C2713" s="357"/>
      <c r="D2713" s="357"/>
      <c r="E2713" s="357"/>
      <c r="F2713" s="357"/>
      <c r="G2713" s="357"/>
      <c r="H2713" s="357"/>
      <c r="I2713" s="357"/>
      <c r="J2713" s="357"/>
      <c r="K2713" s="357"/>
      <c r="L2713" s="357"/>
      <c r="M2713" s="357"/>
      <c r="N2713" s="357"/>
    </row>
    <row r="2714" spans="1:14" ht="24.95" customHeight="1" x14ac:dyDescent="0.2">
      <c r="A2714" s="357"/>
      <c r="B2714" s="357"/>
      <c r="C2714" s="357"/>
      <c r="D2714" s="357"/>
      <c r="E2714" s="357"/>
      <c r="F2714" s="357"/>
      <c r="G2714" s="357"/>
      <c r="H2714" s="357"/>
      <c r="I2714" s="357"/>
      <c r="J2714" s="357"/>
      <c r="K2714" s="357"/>
      <c r="L2714" s="357"/>
      <c r="M2714" s="357"/>
      <c r="N2714" s="357"/>
    </row>
    <row r="2715" spans="1:14" ht="24.95" customHeight="1" x14ac:dyDescent="0.2">
      <c r="A2715" s="357"/>
      <c r="B2715" s="357"/>
      <c r="C2715" s="357"/>
      <c r="D2715" s="357"/>
      <c r="E2715" s="357"/>
      <c r="F2715" s="357"/>
      <c r="G2715" s="357"/>
      <c r="H2715" s="357"/>
      <c r="I2715" s="357"/>
      <c r="J2715" s="357"/>
      <c r="K2715" s="357"/>
      <c r="L2715" s="357"/>
      <c r="M2715" s="357"/>
      <c r="N2715" s="357"/>
    </row>
    <row r="2716" spans="1:14" ht="24.95" customHeight="1" x14ac:dyDescent="0.2">
      <c r="A2716" s="357"/>
      <c r="B2716" s="357"/>
      <c r="C2716" s="357"/>
      <c r="D2716" s="357"/>
      <c r="E2716" s="357"/>
      <c r="F2716" s="357"/>
      <c r="G2716" s="357"/>
      <c r="H2716" s="357"/>
      <c r="I2716" s="357"/>
      <c r="J2716" s="357"/>
      <c r="K2716" s="357"/>
      <c r="L2716" s="357"/>
      <c r="M2716" s="357"/>
      <c r="N2716" s="357"/>
    </row>
    <row r="2717" spans="1:14" ht="24.95" customHeight="1" x14ac:dyDescent="0.2">
      <c r="A2717" s="357"/>
      <c r="B2717" s="357"/>
      <c r="C2717" s="357"/>
      <c r="D2717" s="357"/>
      <c r="E2717" s="357"/>
      <c r="F2717" s="357"/>
      <c r="G2717" s="357"/>
      <c r="H2717" s="357"/>
      <c r="I2717" s="357"/>
      <c r="J2717" s="357"/>
      <c r="K2717" s="357"/>
      <c r="L2717" s="357"/>
      <c r="M2717" s="357"/>
      <c r="N2717" s="357"/>
    </row>
    <row r="2718" spans="1:14" ht="24.95" customHeight="1" x14ac:dyDescent="0.2">
      <c r="A2718" s="357"/>
      <c r="B2718" s="357"/>
      <c r="C2718" s="357"/>
      <c r="D2718" s="357"/>
      <c r="E2718" s="357"/>
      <c r="F2718" s="357"/>
      <c r="G2718" s="357"/>
      <c r="H2718" s="357"/>
      <c r="I2718" s="357"/>
      <c r="J2718" s="357"/>
      <c r="K2718" s="357"/>
      <c r="L2718" s="357"/>
      <c r="M2718" s="357"/>
      <c r="N2718" s="357"/>
    </row>
    <row r="2719" spans="1:14" ht="24.95" customHeight="1" x14ac:dyDescent="0.2">
      <c r="A2719" s="357"/>
      <c r="B2719" s="357"/>
      <c r="C2719" s="357"/>
      <c r="D2719" s="357"/>
      <c r="E2719" s="357"/>
      <c r="F2719" s="357"/>
      <c r="G2719" s="357"/>
      <c r="H2719" s="357"/>
      <c r="I2719" s="357"/>
      <c r="J2719" s="357"/>
      <c r="K2719" s="357"/>
      <c r="L2719" s="357"/>
      <c r="M2719" s="357"/>
      <c r="N2719" s="357"/>
    </row>
    <row r="2720" spans="1:14" ht="24.95" customHeight="1" x14ac:dyDescent="0.2">
      <c r="A2720" s="357"/>
      <c r="B2720" s="357"/>
      <c r="C2720" s="357"/>
      <c r="D2720" s="357"/>
      <c r="E2720" s="357"/>
      <c r="F2720" s="357"/>
      <c r="G2720" s="357"/>
      <c r="H2720" s="357"/>
      <c r="I2720" s="357"/>
      <c r="J2720" s="357"/>
      <c r="K2720" s="357"/>
      <c r="L2720" s="357"/>
      <c r="M2720" s="357"/>
      <c r="N2720" s="357"/>
    </row>
    <row r="2721" spans="1:14" ht="24.95" customHeight="1" x14ac:dyDescent="0.2">
      <c r="A2721" s="357"/>
      <c r="B2721" s="357"/>
      <c r="C2721" s="357"/>
      <c r="D2721" s="357"/>
      <c r="E2721" s="357"/>
      <c r="F2721" s="357"/>
      <c r="G2721" s="357"/>
      <c r="H2721" s="357"/>
      <c r="I2721" s="357"/>
      <c r="J2721" s="357"/>
      <c r="K2721" s="357"/>
      <c r="L2721" s="357"/>
      <c r="M2721" s="357"/>
      <c r="N2721" s="357"/>
    </row>
    <row r="2722" spans="1:14" ht="24.95" customHeight="1" x14ac:dyDescent="0.2">
      <c r="A2722" s="357"/>
      <c r="B2722" s="357"/>
      <c r="C2722" s="357"/>
      <c r="D2722" s="357"/>
      <c r="E2722" s="357"/>
      <c r="F2722" s="357"/>
      <c r="G2722" s="357"/>
      <c r="H2722" s="357"/>
      <c r="I2722" s="357"/>
      <c r="J2722" s="357"/>
      <c r="K2722" s="357"/>
      <c r="L2722" s="357"/>
      <c r="M2722" s="357"/>
      <c r="N2722" s="357"/>
    </row>
    <row r="2723" spans="1:14" ht="24.95" customHeight="1" x14ac:dyDescent="0.2">
      <c r="A2723" s="357"/>
      <c r="B2723" s="357"/>
      <c r="C2723" s="357"/>
      <c r="D2723" s="357"/>
      <c r="E2723" s="357"/>
      <c r="F2723" s="357"/>
      <c r="G2723" s="357"/>
      <c r="H2723" s="357"/>
      <c r="I2723" s="357"/>
      <c r="J2723" s="357"/>
      <c r="K2723" s="357"/>
      <c r="L2723" s="357"/>
      <c r="M2723" s="357"/>
      <c r="N2723" s="357"/>
    </row>
    <row r="2724" spans="1:14" ht="24.95" customHeight="1" x14ac:dyDescent="0.2">
      <c r="A2724" s="357"/>
      <c r="B2724" s="357"/>
      <c r="C2724" s="357"/>
      <c r="D2724" s="357"/>
      <c r="E2724" s="357"/>
      <c r="F2724" s="357"/>
      <c r="G2724" s="357"/>
      <c r="H2724" s="357"/>
      <c r="I2724" s="357"/>
      <c r="J2724" s="357"/>
      <c r="K2724" s="357"/>
      <c r="L2724" s="357"/>
      <c r="M2724" s="357"/>
      <c r="N2724" s="357"/>
    </row>
    <row r="2725" spans="1:14" ht="24.95" customHeight="1" x14ac:dyDescent="0.2">
      <c r="A2725" s="357"/>
      <c r="B2725" s="357"/>
      <c r="C2725" s="357"/>
      <c r="D2725" s="357"/>
      <c r="E2725" s="357"/>
      <c r="F2725" s="357"/>
      <c r="G2725" s="357"/>
      <c r="H2725" s="357"/>
      <c r="I2725" s="357"/>
      <c r="J2725" s="357"/>
      <c r="K2725" s="357"/>
      <c r="L2725" s="357"/>
      <c r="M2725" s="357"/>
      <c r="N2725" s="357"/>
    </row>
    <row r="2726" spans="1:14" ht="24.95" customHeight="1" x14ac:dyDescent="0.2">
      <c r="A2726" s="357"/>
      <c r="B2726" s="357"/>
      <c r="C2726" s="357"/>
      <c r="D2726" s="357"/>
      <c r="E2726" s="357"/>
      <c r="F2726" s="357"/>
      <c r="G2726" s="357"/>
      <c r="H2726" s="357"/>
      <c r="I2726" s="357"/>
      <c r="J2726" s="357"/>
      <c r="K2726" s="357"/>
      <c r="L2726" s="357"/>
      <c r="M2726" s="357"/>
      <c r="N2726" s="357"/>
    </row>
    <row r="2727" spans="1:14" ht="24.95" customHeight="1" x14ac:dyDescent="0.2">
      <c r="A2727" s="357"/>
      <c r="B2727" s="357"/>
      <c r="C2727" s="357"/>
      <c r="D2727" s="357"/>
      <c r="E2727" s="357"/>
      <c r="F2727" s="357"/>
      <c r="G2727" s="357"/>
      <c r="H2727" s="357"/>
      <c r="I2727" s="357"/>
      <c r="J2727" s="357"/>
      <c r="K2727" s="357"/>
      <c r="L2727" s="357"/>
      <c r="M2727" s="357"/>
      <c r="N2727" s="357"/>
    </row>
    <row r="2728" spans="1:14" ht="24.95" customHeight="1" x14ac:dyDescent="0.2">
      <c r="A2728" s="357"/>
      <c r="B2728" s="357"/>
      <c r="C2728" s="357"/>
      <c r="D2728" s="357"/>
      <c r="E2728" s="357"/>
      <c r="F2728" s="357"/>
      <c r="G2728" s="357"/>
      <c r="H2728" s="357"/>
      <c r="I2728" s="357"/>
      <c r="J2728" s="357"/>
      <c r="K2728" s="357"/>
      <c r="L2728" s="357"/>
      <c r="M2728" s="357"/>
      <c r="N2728" s="357"/>
    </row>
    <row r="2729" spans="1:14" ht="24.95" customHeight="1" x14ac:dyDescent="0.2">
      <c r="A2729" s="357"/>
      <c r="B2729" s="357"/>
      <c r="C2729" s="357"/>
      <c r="D2729" s="357"/>
      <c r="E2729" s="357"/>
      <c r="F2729" s="357"/>
      <c r="G2729" s="357"/>
      <c r="H2729" s="357"/>
      <c r="I2729" s="357"/>
      <c r="J2729" s="357"/>
      <c r="K2729" s="357"/>
      <c r="L2729" s="357"/>
      <c r="M2729" s="357"/>
      <c r="N2729" s="357"/>
    </row>
    <row r="2730" spans="1:14" ht="24.95" customHeight="1" x14ac:dyDescent="0.2">
      <c r="A2730" s="357"/>
      <c r="B2730" s="357"/>
      <c r="C2730" s="357"/>
      <c r="D2730" s="357"/>
      <c r="E2730" s="357"/>
      <c r="F2730" s="357"/>
      <c r="G2730" s="357"/>
      <c r="H2730" s="357"/>
      <c r="I2730" s="357"/>
      <c r="J2730" s="357"/>
      <c r="K2730" s="357"/>
      <c r="L2730" s="357"/>
      <c r="M2730" s="357"/>
      <c r="N2730" s="357"/>
    </row>
    <row r="2731" spans="1:14" ht="24.95" customHeight="1" x14ac:dyDescent="0.2">
      <c r="A2731" s="357"/>
      <c r="B2731" s="357"/>
      <c r="C2731" s="357"/>
      <c r="D2731" s="357"/>
      <c r="E2731" s="357"/>
      <c r="F2731" s="357"/>
      <c r="G2731" s="357"/>
      <c r="H2731" s="357"/>
      <c r="I2731" s="357"/>
      <c r="J2731" s="357"/>
      <c r="K2731" s="357"/>
      <c r="L2731" s="357"/>
      <c r="M2731" s="357"/>
      <c r="N2731" s="357"/>
    </row>
    <row r="2732" spans="1:14" ht="24.95" customHeight="1" x14ac:dyDescent="0.2">
      <c r="A2732" s="357"/>
      <c r="B2732" s="357"/>
      <c r="C2732" s="357"/>
      <c r="D2732" s="357"/>
      <c r="E2732" s="357"/>
      <c r="F2732" s="357"/>
      <c r="G2732" s="357"/>
      <c r="H2732" s="357"/>
      <c r="I2732" s="357"/>
      <c r="J2732" s="357"/>
      <c r="K2732" s="357"/>
      <c r="L2732" s="357"/>
      <c r="M2732" s="357"/>
      <c r="N2732" s="357"/>
    </row>
    <row r="2733" spans="1:14" ht="24.95" customHeight="1" x14ac:dyDescent="0.2">
      <c r="A2733" s="357"/>
      <c r="B2733" s="357"/>
      <c r="C2733" s="357"/>
      <c r="D2733" s="357"/>
      <c r="E2733" s="357"/>
      <c r="F2733" s="357"/>
      <c r="G2733" s="357"/>
      <c r="H2733" s="357"/>
      <c r="I2733" s="357"/>
      <c r="J2733" s="357"/>
      <c r="K2733" s="357"/>
      <c r="L2733" s="357"/>
      <c r="M2733" s="357"/>
      <c r="N2733" s="357"/>
    </row>
    <row r="2734" spans="1:14" ht="24.95" customHeight="1" x14ac:dyDescent="0.2">
      <c r="A2734" s="357"/>
      <c r="B2734" s="357"/>
      <c r="C2734" s="357"/>
      <c r="D2734" s="357"/>
      <c r="E2734" s="357"/>
      <c r="F2734" s="357"/>
      <c r="G2734" s="357"/>
      <c r="H2734" s="357"/>
      <c r="I2734" s="357"/>
      <c r="J2734" s="357"/>
      <c r="K2734" s="357"/>
      <c r="L2734" s="357"/>
      <c r="M2734" s="357"/>
      <c r="N2734" s="357"/>
    </row>
    <row r="2735" spans="1:14" ht="24.95" customHeight="1" x14ac:dyDescent="0.2">
      <c r="A2735" s="357"/>
      <c r="B2735" s="357"/>
      <c r="C2735" s="357"/>
      <c r="D2735" s="357"/>
      <c r="E2735" s="357"/>
      <c r="F2735" s="357"/>
      <c r="G2735" s="357"/>
      <c r="H2735" s="357"/>
      <c r="I2735" s="357"/>
      <c r="J2735" s="357"/>
      <c r="K2735" s="357"/>
      <c r="L2735" s="357"/>
      <c r="M2735" s="357"/>
      <c r="N2735" s="4"/>
    </row>
    <row r="2736" spans="1:14" ht="39.950000000000003" customHeight="1" x14ac:dyDescent="0.2">
      <c r="A2736" s="725" t="s">
        <v>568</v>
      </c>
      <c r="B2736" s="725"/>
      <c r="C2736" s="725"/>
      <c r="D2736" s="725"/>
      <c r="E2736" s="725"/>
      <c r="F2736" s="725"/>
      <c r="G2736" s="725"/>
      <c r="H2736" s="725"/>
      <c r="I2736" s="725"/>
      <c r="J2736" s="725"/>
      <c r="K2736" s="725"/>
      <c r="L2736" s="725"/>
      <c r="M2736" s="725"/>
      <c r="N2736" s="725"/>
    </row>
    <row r="2737" spans="1:14" ht="24.95" customHeight="1" x14ac:dyDescent="0.2">
      <c r="A2737" s="357"/>
      <c r="B2737" s="357"/>
      <c r="C2737" s="357"/>
      <c r="D2737" s="357"/>
      <c r="E2737" s="357"/>
      <c r="F2737" s="357"/>
      <c r="G2737" s="357"/>
      <c r="H2737" s="357"/>
      <c r="I2737" s="357"/>
      <c r="J2737" s="357"/>
      <c r="K2737" s="357"/>
      <c r="L2737" s="357"/>
      <c r="M2737" s="357"/>
      <c r="N2737" s="357"/>
    </row>
    <row r="2738" spans="1:14" ht="24.95" customHeight="1" x14ac:dyDescent="0.2">
      <c r="A2738" s="275"/>
      <c r="B2738" s="437" t="s">
        <v>41</v>
      </c>
      <c r="C2738" s="437" t="s">
        <v>42</v>
      </c>
      <c r="D2738" s="437" t="s">
        <v>43</v>
      </c>
      <c r="E2738" s="437" t="s">
        <v>44</v>
      </c>
      <c r="F2738" s="437" t="s">
        <v>45</v>
      </c>
      <c r="G2738" s="437" t="s">
        <v>46</v>
      </c>
      <c r="H2738" s="437" t="s">
        <v>47</v>
      </c>
      <c r="I2738" s="437" t="s">
        <v>57</v>
      </c>
      <c r="J2738" s="437" t="s">
        <v>49</v>
      </c>
      <c r="K2738" s="437" t="s">
        <v>50</v>
      </c>
      <c r="L2738" s="437" t="s">
        <v>51</v>
      </c>
      <c r="M2738" s="437" t="s">
        <v>52</v>
      </c>
      <c r="N2738" s="437" t="s">
        <v>13</v>
      </c>
    </row>
    <row r="2739" spans="1:14" ht="24.95" customHeight="1" x14ac:dyDescent="0.2">
      <c r="A2739" s="452" t="str">
        <f>'GASTO X MESES'!A78</f>
        <v>GASTO EN ALOJAMIENTO</v>
      </c>
      <c r="B2739" s="453">
        <f>'GASTO X MESES'!B78</f>
        <v>26699700.989698131</v>
      </c>
      <c r="C2739" s="453">
        <f>'GASTO X MESES'!C78</f>
        <v>30897478.803722247</v>
      </c>
      <c r="D2739" s="453">
        <f>'GASTO X MESES'!D78</f>
        <v>36301486.616354898</v>
      </c>
      <c r="E2739" s="453">
        <f>'GASTO X MESES'!E78</f>
        <v>61141066.010889806</v>
      </c>
      <c r="F2739" s="453">
        <f>'GASTO X MESES'!F78</f>
        <v>65415073.46252425</v>
      </c>
      <c r="G2739" s="453">
        <f>'GASTO X MESES'!G78</f>
        <v>61418414.07558462</v>
      </c>
      <c r="H2739" s="453">
        <f>'GASTO X MESES'!H78</f>
        <v>64210279.915561631</v>
      </c>
      <c r="I2739" s="453">
        <f>'GASTO X MESES'!I78</f>
        <v>87282885.715243295</v>
      </c>
      <c r="J2739" s="453">
        <f>'GASTO X MESES'!J78</f>
        <v>61195744.506390199</v>
      </c>
      <c r="K2739" s="453">
        <f>'GASTO X MESES'!K78</f>
        <v>60881687.205230825</v>
      </c>
      <c r="L2739" s="453">
        <f>'GASTO X MESES'!L78</f>
        <v>48428969.998882726</v>
      </c>
      <c r="M2739" s="453">
        <f>'GASTO X MESES'!M78</f>
        <v>46744810.45375628</v>
      </c>
      <c r="N2739" s="525">
        <f>SUM(B2739:M2739)</f>
        <v>650617597.75383902</v>
      </c>
    </row>
    <row r="2740" spans="1:14" ht="24.95" customHeight="1" x14ac:dyDescent="0.2">
      <c r="A2740" s="452" t="str">
        <f>'GASTO X MESES'!A79</f>
        <v>GASTO EN RESTAURANTES</v>
      </c>
      <c r="B2740" s="453">
        <f>'GASTO X MESES'!B79</f>
        <v>30185091.677579492</v>
      </c>
      <c r="C2740" s="453">
        <f>'GASTO X MESES'!C79</f>
        <v>35496663.593608245</v>
      </c>
      <c r="D2740" s="453">
        <f>'GASTO X MESES'!D79</f>
        <v>42278514.942150772</v>
      </c>
      <c r="E2740" s="453">
        <f>'GASTO X MESES'!E79</f>
        <v>51746057.343978785</v>
      </c>
      <c r="F2740" s="453">
        <f>'GASTO X MESES'!F79</f>
        <v>60406386.419573329</v>
      </c>
      <c r="G2740" s="453">
        <f>'GASTO X MESES'!G79</f>
        <v>56410315.615038723</v>
      </c>
      <c r="H2740" s="453">
        <f>'GASTO X MESES'!H79</f>
        <v>71559629.183482617</v>
      </c>
      <c r="I2740" s="453">
        <f>'GASTO X MESES'!I79</f>
        <v>95647558.388746917</v>
      </c>
      <c r="J2740" s="453">
        <f>'GASTO X MESES'!J79</f>
        <v>67568205.202612877</v>
      </c>
      <c r="K2740" s="453">
        <f>'GASTO X MESES'!K79</f>
        <v>62402280.990995683</v>
      </c>
      <c r="L2740" s="453">
        <f>'GASTO X MESES'!L79</f>
        <v>48754923.790975153</v>
      </c>
      <c r="M2740" s="453">
        <f>'GASTO X MESES'!M79</f>
        <v>47491939.976649791</v>
      </c>
      <c r="N2740" s="525">
        <f t="shared" ref="N2740:N2745" si="128">SUM(B2740:M2740)</f>
        <v>669947567.12539244</v>
      </c>
    </row>
    <row r="2741" spans="1:14" ht="24.95" customHeight="1" x14ac:dyDescent="0.2">
      <c r="A2741" s="452" t="str">
        <f>'GASTO X MESES'!A80</f>
        <v>GASTO EN DESPLAZAMIENTOS / TRANSPORTE</v>
      </c>
      <c r="B2741" s="453">
        <f>'GASTO X MESES'!B80</f>
        <v>20090495.741126545</v>
      </c>
      <c r="C2741" s="453">
        <f>'GASTO X MESES'!C80</f>
        <v>23701449.041575663</v>
      </c>
      <c r="D2741" s="453">
        <f>'GASTO X MESES'!D80</f>
        <v>28024657.664591603</v>
      </c>
      <c r="E2741" s="453">
        <f>'GASTO X MESES'!E80</f>
        <v>35427458.696471848</v>
      </c>
      <c r="F2741" s="453">
        <f>'GASTO X MESES'!F80</f>
        <v>39807974.077652544</v>
      </c>
      <c r="G2741" s="453">
        <f>'GASTO X MESES'!G80</f>
        <v>37522124.395270467</v>
      </c>
      <c r="H2741" s="453">
        <f>'GASTO X MESES'!H80</f>
        <v>60750417.611965761</v>
      </c>
      <c r="I2741" s="453">
        <f>'GASTO X MESES'!I80</f>
        <v>83657883.558175907</v>
      </c>
      <c r="J2741" s="453">
        <f>'GASTO X MESES'!J80</f>
        <v>58333939.746596523</v>
      </c>
      <c r="K2741" s="453">
        <f>'GASTO X MESES'!K80</f>
        <v>52779101.60955029</v>
      </c>
      <c r="L2741" s="453">
        <f>'GASTO X MESES'!L80</f>
        <v>39243068.214357458</v>
      </c>
      <c r="M2741" s="453">
        <f>'GASTO X MESES'!M80</f>
        <v>37925072.802353695</v>
      </c>
      <c r="N2741" s="525">
        <f t="shared" si="128"/>
        <v>517263643.15968829</v>
      </c>
    </row>
    <row r="2742" spans="1:14" ht="24.95" customHeight="1" x14ac:dyDescent="0.2">
      <c r="A2742" s="452" t="str">
        <f>'GASTO X MESES'!A81</f>
        <v>GASTO EN ALIMENTACIÓN FUERA DE RESTAURANTES</v>
      </c>
      <c r="B2742" s="453">
        <f>'GASTO X MESES'!B81</f>
        <v>6390730.936131171</v>
      </c>
      <c r="C2742" s="453">
        <f>'GASTO X MESES'!C81</f>
        <v>7861724.189368532</v>
      </c>
      <c r="D2742" s="453">
        <f>'GASTO X MESES'!D81</f>
        <v>9348038.8037430868</v>
      </c>
      <c r="E2742" s="453">
        <f>'GASTO X MESES'!E81</f>
        <v>22654750.229815792</v>
      </c>
      <c r="F2742" s="453">
        <f>'GASTO X MESES'!F81</f>
        <v>26007023.305856444</v>
      </c>
      <c r="G2742" s="453">
        <f>'GASTO X MESES'!G81</f>
        <v>23169173.431343496</v>
      </c>
      <c r="H2742" s="453">
        <f>'GASTO X MESES'!H81</f>
        <v>24483771.71648537</v>
      </c>
      <c r="I2742" s="453">
        <f>'GASTO X MESES'!I81</f>
        <v>33405628.337305956</v>
      </c>
      <c r="J2742" s="453">
        <f>'GASTO X MESES'!J81</f>
        <v>21232688.96428033</v>
      </c>
      <c r="K2742" s="453">
        <f>'GASTO X MESES'!K81</f>
        <v>15056678.006810328</v>
      </c>
      <c r="L2742" s="453">
        <f>'GASTO X MESES'!L81</f>
        <v>10615547.700638186</v>
      </c>
      <c r="M2742" s="453">
        <f>'GASTO X MESES'!M81</f>
        <v>10884480.722559253</v>
      </c>
      <c r="N2742" s="525">
        <f t="shared" si="128"/>
        <v>211110236.34433794</v>
      </c>
    </row>
    <row r="2743" spans="1:14" ht="24.95" customHeight="1" x14ac:dyDescent="0.2">
      <c r="A2743" s="452" t="str">
        <f>'GASTO X MESES'!A82</f>
        <v>GASTO EN COMPRAS</v>
      </c>
      <c r="B2743" s="453">
        <f>'GASTO X MESES'!B82</f>
        <v>6142440.6559470147</v>
      </c>
      <c r="C2743" s="453">
        <f>'GASTO X MESES'!C82</f>
        <v>7052850.3196201399</v>
      </c>
      <c r="D2743" s="453">
        <f>'GASTO X MESES'!D82</f>
        <v>8792248.1069180891</v>
      </c>
      <c r="E2743" s="453">
        <f>'GASTO X MESES'!E82</f>
        <v>11927895.547607249</v>
      </c>
      <c r="F2743" s="453">
        <f>'GASTO X MESES'!F82</f>
        <v>13913470.267090607</v>
      </c>
      <c r="G2743" s="453">
        <f>'GASTO X MESES'!G82</f>
        <v>12559463.322545469</v>
      </c>
      <c r="H2743" s="453">
        <f>'GASTO X MESES'!H82</f>
        <v>20718626.738041297</v>
      </c>
      <c r="I2743" s="453">
        <f>'GASTO X MESES'!I82</f>
        <v>29238594.54837697</v>
      </c>
      <c r="J2743" s="453">
        <f>'GASTO X MESES'!J82</f>
        <v>20592921.085189916</v>
      </c>
      <c r="K2743" s="453">
        <f>'GASTO X MESES'!K82</f>
        <v>16047722.954370212</v>
      </c>
      <c r="L2743" s="453">
        <f>'GASTO X MESES'!L82</f>
        <v>10634100.819630351</v>
      </c>
      <c r="M2743" s="453">
        <f>'GASTO X MESES'!M82</f>
        <v>10694330.174042413</v>
      </c>
      <c r="N2743" s="525">
        <f t="shared" si="128"/>
        <v>168314664.53937972</v>
      </c>
    </row>
    <row r="2744" spans="1:14" ht="24.95" customHeight="1" x14ac:dyDescent="0.2">
      <c r="A2744" s="452" t="str">
        <f>'GASTO X MESES'!A83</f>
        <v>GASTO EN CULTURA Y OCIO</v>
      </c>
      <c r="B2744" s="453">
        <f>'GASTO X MESES'!B83</f>
        <v>10707507.439042494</v>
      </c>
      <c r="C2744" s="453">
        <f>'GASTO X MESES'!C83</f>
        <v>12389398.064011697</v>
      </c>
      <c r="D2744" s="453">
        <f>'GASTO X MESES'!D83</f>
        <v>14834772.273415064</v>
      </c>
      <c r="E2744" s="453">
        <f>'GASTO X MESES'!E83</f>
        <v>14965168.879879724</v>
      </c>
      <c r="F2744" s="453">
        <f>'GASTO X MESES'!F83</f>
        <v>16821170.479444571</v>
      </c>
      <c r="G2744" s="453">
        <f>'GASTO X MESES'!G83</f>
        <v>15425953.969621822</v>
      </c>
      <c r="H2744" s="453">
        <f>'GASTO X MESES'!H83</f>
        <v>28095820.559618086</v>
      </c>
      <c r="I2744" s="453">
        <f>'GASTO X MESES'!I83</f>
        <v>38802492.494615801</v>
      </c>
      <c r="J2744" s="453">
        <f>'GASTO X MESES'!J83</f>
        <v>26830479.524094038</v>
      </c>
      <c r="K2744" s="453">
        <f>'GASTO X MESES'!K83</f>
        <v>29878819.822705511</v>
      </c>
      <c r="L2744" s="453">
        <f>'GASTO X MESES'!L83</f>
        <v>22065656.147458367</v>
      </c>
      <c r="M2744" s="453">
        <f>'GASTO X MESES'!M83</f>
        <v>21571658.816060401</v>
      </c>
      <c r="N2744" s="525">
        <f t="shared" si="128"/>
        <v>252388898.46996757</v>
      </c>
    </row>
    <row r="2745" spans="1:14" ht="24.95" customHeight="1" x14ac:dyDescent="0.2">
      <c r="A2745" s="452" t="str">
        <f>'GASTO X MESES'!A84</f>
        <v>OTROS GASTOS</v>
      </c>
      <c r="B2745" s="453">
        <f>'GASTO X MESES'!B84</f>
        <v>186890.32770910818</v>
      </c>
      <c r="C2745" s="453">
        <f>'GASTO X MESES'!C84</f>
        <v>291072.48706698319</v>
      </c>
      <c r="D2745" s="453">
        <f>'GASTO X MESES'!D84</f>
        <v>354348.79403106228</v>
      </c>
      <c r="E2745" s="453">
        <f>'GASTO X MESES'!E84</f>
        <v>325782.57925461367</v>
      </c>
      <c r="F2745" s="453">
        <f>'GASTO X MESES'!F84</f>
        <v>265150.95476038684</v>
      </c>
      <c r="G2745" s="453">
        <f>'GASTO X MESES'!G84</f>
        <v>270862.90909868869</v>
      </c>
      <c r="H2745" s="453">
        <f>'GASTO X MESES'!H84</f>
        <v>4375544.8635806646</v>
      </c>
      <c r="I2745" s="453">
        <f>'GASTO X MESES'!I84</f>
        <v>5453181.0677768672</v>
      </c>
      <c r="J2745" s="453">
        <f>'GASTO X MESES'!J84</f>
        <v>3771521.5264664912</v>
      </c>
      <c r="K2745" s="453">
        <f>'GASTO X MESES'!K84</f>
        <v>3064626.5986384451</v>
      </c>
      <c r="L2745" s="453">
        <f>'GASTO X MESES'!L84</f>
        <v>1652872.1481265335</v>
      </c>
      <c r="M2745" s="453">
        <f>'GASTO X MESES'!M84</f>
        <v>1663285.6765404942</v>
      </c>
      <c r="N2745" s="525">
        <f t="shared" si="128"/>
        <v>21675139.933050342</v>
      </c>
    </row>
    <row r="2746" spans="1:14" ht="24.95" customHeight="1" x14ac:dyDescent="0.2">
      <c r="A2746" s="438" t="s">
        <v>266</v>
      </c>
      <c r="B2746" s="526">
        <f>SUM(B2739:B2745)</f>
        <v>100402857.76723395</v>
      </c>
      <c r="C2746" s="526">
        <f t="shared" ref="C2746:N2746" si="129">SUM(C2739:C2745)</f>
        <v>117690636.49897352</v>
      </c>
      <c r="D2746" s="526">
        <f t="shared" si="129"/>
        <v>139934067.20120457</v>
      </c>
      <c r="E2746" s="526">
        <f t="shared" si="129"/>
        <v>198188179.2878978</v>
      </c>
      <c r="F2746" s="526">
        <f t="shared" si="129"/>
        <v>222636248.96690211</v>
      </c>
      <c r="G2746" s="526">
        <f t="shared" si="129"/>
        <v>206776307.7185033</v>
      </c>
      <c r="H2746" s="526">
        <f t="shared" si="129"/>
        <v>274194090.5887354</v>
      </c>
      <c r="I2746" s="526">
        <f t="shared" si="129"/>
        <v>373488224.11024171</v>
      </c>
      <c r="J2746" s="526">
        <f t="shared" si="129"/>
        <v>259525500.55563039</v>
      </c>
      <c r="K2746" s="526">
        <f t="shared" si="129"/>
        <v>240110917.1883013</v>
      </c>
      <c r="L2746" s="526">
        <f t="shared" si="129"/>
        <v>181395138.82006878</v>
      </c>
      <c r="M2746" s="526">
        <f t="shared" si="129"/>
        <v>176975578.62196231</v>
      </c>
      <c r="N2746" s="526">
        <f t="shared" si="129"/>
        <v>2491317747.325655</v>
      </c>
    </row>
    <row r="2747" spans="1:14" ht="24.95" customHeight="1" x14ac:dyDescent="0.2">
      <c r="A2747" s="357"/>
      <c r="B2747" s="357"/>
      <c r="C2747" s="357"/>
      <c r="D2747" s="357"/>
      <c r="E2747" s="357"/>
      <c r="F2747" s="357"/>
      <c r="G2747" s="357"/>
      <c r="H2747" s="357"/>
      <c r="I2747" s="357"/>
      <c r="J2747" s="357"/>
      <c r="K2747" s="357"/>
      <c r="L2747" s="357"/>
      <c r="M2747" s="357"/>
      <c r="N2747" s="357"/>
    </row>
    <row r="2748" spans="1:14" ht="24.95" customHeight="1" x14ac:dyDescent="0.2">
      <c r="A2748" s="357"/>
      <c r="B2748" s="357"/>
      <c r="C2748" s="357"/>
      <c r="D2748" s="357"/>
      <c r="E2748" s="357"/>
      <c r="F2748" s="357"/>
      <c r="G2748" s="357"/>
      <c r="H2748" s="357"/>
      <c r="I2748" s="357"/>
      <c r="J2748" s="357"/>
      <c r="K2748" s="357"/>
      <c r="L2748" s="357"/>
      <c r="M2748" s="357"/>
      <c r="N2748" s="357"/>
    </row>
    <row r="2749" spans="1:14" ht="24.95" customHeight="1" x14ac:dyDescent="0.2">
      <c r="A2749" s="357"/>
      <c r="B2749" s="357"/>
      <c r="C2749" s="357"/>
      <c r="D2749" s="357"/>
      <c r="E2749" s="357"/>
      <c r="F2749" s="357"/>
      <c r="G2749" s="357"/>
      <c r="H2749" s="357"/>
      <c r="I2749" s="357"/>
      <c r="J2749" s="357"/>
      <c r="K2749" s="357"/>
      <c r="L2749" s="357"/>
      <c r="M2749" s="357"/>
      <c r="N2749" s="357"/>
    </row>
    <row r="2750" spans="1:14" ht="24.95" customHeight="1" x14ac:dyDescent="0.2">
      <c r="A2750" s="357"/>
      <c r="B2750" s="357"/>
      <c r="C2750" s="357"/>
      <c r="D2750" s="357"/>
      <c r="E2750" s="357"/>
      <c r="F2750" s="357"/>
      <c r="G2750" s="357"/>
      <c r="H2750" s="357"/>
      <c r="I2750" s="357"/>
      <c r="J2750" s="357"/>
      <c r="K2750" s="357"/>
      <c r="L2750" s="357"/>
      <c r="M2750" s="357"/>
      <c r="N2750" s="357"/>
    </row>
    <row r="2751" spans="1:14" ht="24.95" customHeight="1" x14ac:dyDescent="0.2">
      <c r="A2751" s="357"/>
      <c r="B2751" s="357"/>
      <c r="C2751" s="357"/>
      <c r="D2751" s="357"/>
      <c r="E2751" s="357"/>
      <c r="F2751" s="357"/>
      <c r="G2751" s="357"/>
      <c r="H2751" s="357"/>
      <c r="I2751" s="357"/>
      <c r="J2751" s="357"/>
      <c r="K2751" s="357"/>
      <c r="L2751" s="357"/>
      <c r="M2751" s="357"/>
      <c r="N2751" s="357"/>
    </row>
    <row r="2752" spans="1:14" ht="24.95" customHeight="1" x14ac:dyDescent="0.2">
      <c r="A2752" s="357"/>
      <c r="B2752" s="357"/>
      <c r="C2752" s="357"/>
      <c r="D2752" s="357"/>
      <c r="E2752" s="357"/>
      <c r="F2752" s="357"/>
      <c r="G2752" s="357"/>
      <c r="H2752" s="357"/>
      <c r="I2752" s="357"/>
      <c r="J2752" s="357"/>
      <c r="K2752" s="357"/>
      <c r="L2752" s="357"/>
      <c r="M2752" s="357"/>
      <c r="N2752" s="357"/>
    </row>
    <row r="2753" spans="1:14" ht="24.95" customHeight="1" x14ac:dyDescent="0.2">
      <c r="A2753" s="357"/>
      <c r="B2753" s="357"/>
      <c r="C2753" s="357"/>
      <c r="D2753" s="357"/>
      <c r="E2753" s="357"/>
      <c r="F2753" s="357"/>
      <c r="G2753" s="357"/>
      <c r="H2753" s="357"/>
      <c r="I2753" s="357"/>
      <c r="J2753" s="357"/>
      <c r="K2753" s="357"/>
      <c r="L2753" s="357"/>
      <c r="M2753" s="357"/>
      <c r="N2753" s="357"/>
    </row>
    <row r="2754" spans="1:14" ht="24.95" customHeight="1" x14ac:dyDescent="0.2">
      <c r="A2754" s="357"/>
      <c r="B2754" s="357"/>
      <c r="C2754" s="357"/>
      <c r="D2754" s="357"/>
      <c r="E2754" s="357"/>
      <c r="F2754" s="357"/>
      <c r="G2754" s="357"/>
      <c r="H2754" s="357"/>
      <c r="I2754" s="357"/>
      <c r="J2754" s="357"/>
      <c r="K2754" s="357"/>
      <c r="L2754" s="357"/>
      <c r="M2754" s="357"/>
      <c r="N2754" s="357"/>
    </row>
    <row r="2755" spans="1:14" ht="24.95" customHeight="1" x14ac:dyDescent="0.2">
      <c r="A2755" s="357"/>
      <c r="B2755" s="357"/>
      <c r="C2755" s="357"/>
      <c r="D2755" s="357"/>
      <c r="E2755" s="357"/>
      <c r="F2755" s="357"/>
      <c r="G2755" s="357"/>
      <c r="H2755" s="357"/>
      <c r="I2755" s="357"/>
      <c r="J2755" s="357"/>
      <c r="K2755" s="357"/>
      <c r="L2755" s="357"/>
      <c r="M2755" s="357"/>
      <c r="N2755" s="357"/>
    </row>
    <row r="2756" spans="1:14" ht="24.95" customHeight="1" x14ac:dyDescent="0.2">
      <c r="A2756" s="357"/>
      <c r="B2756" s="357"/>
      <c r="C2756" s="357"/>
      <c r="D2756" s="357"/>
      <c r="E2756" s="357"/>
      <c r="F2756" s="357"/>
      <c r="G2756" s="357"/>
      <c r="H2756" s="357"/>
      <c r="I2756" s="357"/>
      <c r="J2756" s="357"/>
      <c r="K2756" s="357"/>
      <c r="L2756" s="357"/>
      <c r="M2756" s="357"/>
      <c r="N2756" s="357"/>
    </row>
    <row r="2757" spans="1:14" ht="24.95" customHeight="1" x14ac:dyDescent="0.2">
      <c r="A2757" s="357"/>
      <c r="B2757" s="357"/>
      <c r="C2757" s="357"/>
      <c r="D2757" s="357"/>
      <c r="E2757" s="357"/>
      <c r="F2757" s="357"/>
      <c r="G2757" s="357"/>
      <c r="H2757" s="357"/>
      <c r="I2757" s="357"/>
      <c r="J2757" s="357"/>
      <c r="K2757" s="357"/>
      <c r="L2757" s="357"/>
      <c r="M2757" s="357"/>
      <c r="N2757" s="357"/>
    </row>
    <row r="2758" spans="1:14" ht="24.95" customHeight="1" x14ac:dyDescent="0.2">
      <c r="A2758" s="357"/>
      <c r="B2758" s="357"/>
      <c r="C2758" s="357"/>
      <c r="D2758" s="357"/>
      <c r="E2758" s="357"/>
      <c r="F2758" s="357"/>
      <c r="G2758" s="357"/>
      <c r="H2758" s="357"/>
      <c r="I2758" s="357"/>
      <c r="J2758" s="357"/>
      <c r="K2758" s="357"/>
      <c r="L2758" s="357"/>
      <c r="M2758" s="357"/>
      <c r="N2758" s="357"/>
    </row>
    <row r="2759" spans="1:14" ht="24.95" customHeight="1" x14ac:dyDescent="0.2">
      <c r="A2759" s="357"/>
      <c r="B2759" s="357"/>
      <c r="C2759" s="357"/>
      <c r="D2759" s="357"/>
      <c r="E2759" s="357"/>
      <c r="F2759" s="357"/>
      <c r="G2759" s="357"/>
      <c r="H2759" s="357"/>
      <c r="I2759" s="357"/>
      <c r="J2759" s="357"/>
      <c r="K2759" s="357"/>
      <c r="L2759" s="357"/>
      <c r="M2759" s="357"/>
      <c r="N2759" s="357"/>
    </row>
    <row r="2760" spans="1:14" ht="24.95" customHeight="1" x14ac:dyDescent="0.2">
      <c r="A2760" s="357"/>
      <c r="B2760" s="357"/>
      <c r="C2760" s="357"/>
      <c r="D2760" s="357"/>
      <c r="E2760" s="357"/>
      <c r="F2760" s="357"/>
      <c r="G2760" s="357"/>
      <c r="H2760" s="357"/>
      <c r="I2760" s="357"/>
      <c r="J2760" s="357"/>
      <c r="K2760" s="357"/>
      <c r="L2760" s="357"/>
      <c r="M2760" s="357"/>
      <c r="N2760" s="357"/>
    </row>
    <row r="2761" spans="1:14" ht="24.95" customHeight="1" x14ac:dyDescent="0.2">
      <c r="A2761" s="357"/>
      <c r="B2761" s="357"/>
      <c r="C2761" s="357"/>
      <c r="D2761" s="357"/>
      <c r="E2761" s="357"/>
      <c r="F2761" s="357"/>
      <c r="G2761" s="357"/>
      <c r="H2761" s="357"/>
      <c r="I2761" s="357"/>
      <c r="J2761" s="357"/>
      <c r="K2761" s="357"/>
      <c r="L2761" s="357"/>
      <c r="M2761" s="357"/>
      <c r="N2761" s="357"/>
    </row>
    <row r="2762" spans="1:14" ht="24.95" customHeight="1" x14ac:dyDescent="0.2">
      <c r="A2762" s="357"/>
      <c r="B2762" s="357"/>
      <c r="C2762" s="357"/>
      <c r="D2762" s="357"/>
      <c r="E2762" s="357"/>
      <c r="F2762" s="357"/>
      <c r="G2762" s="357"/>
      <c r="H2762" s="357"/>
      <c r="I2762" s="357"/>
      <c r="J2762" s="357"/>
      <c r="K2762" s="357"/>
      <c r="L2762" s="357"/>
      <c r="M2762" s="357"/>
      <c r="N2762" s="357"/>
    </row>
    <row r="2763" spans="1:14" ht="24.95" customHeight="1" x14ac:dyDescent="0.2">
      <c r="A2763" s="357"/>
      <c r="B2763" s="357"/>
      <c r="C2763" s="357"/>
      <c r="D2763" s="357"/>
      <c r="E2763" s="357"/>
      <c r="F2763" s="357"/>
      <c r="G2763" s="357"/>
      <c r="H2763" s="357"/>
      <c r="I2763" s="357"/>
      <c r="J2763" s="357"/>
      <c r="K2763" s="357"/>
      <c r="L2763" s="357"/>
      <c r="M2763" s="357"/>
      <c r="N2763" s="357"/>
    </row>
    <row r="2764" spans="1:14" ht="24.95" customHeight="1" x14ac:dyDescent="0.2">
      <c r="A2764" s="357"/>
      <c r="B2764" s="357"/>
      <c r="C2764" s="357"/>
      <c r="D2764" s="357"/>
      <c r="E2764" s="357"/>
      <c r="F2764" s="357"/>
      <c r="G2764" s="357"/>
      <c r="H2764" s="357"/>
      <c r="I2764" s="357"/>
      <c r="J2764" s="357"/>
      <c r="K2764" s="357"/>
      <c r="L2764" s="357"/>
      <c r="M2764" s="357"/>
      <c r="N2764" s="357"/>
    </row>
    <row r="2765" spans="1:14" ht="24.95" customHeight="1" x14ac:dyDescent="0.2">
      <c r="A2765" s="357"/>
      <c r="B2765" s="357"/>
      <c r="C2765" s="357"/>
      <c r="D2765" s="357"/>
      <c r="E2765" s="357"/>
      <c r="F2765" s="357"/>
      <c r="G2765" s="357"/>
      <c r="H2765" s="357"/>
      <c r="I2765" s="357"/>
      <c r="J2765" s="357"/>
      <c r="K2765" s="357"/>
      <c r="L2765" s="357"/>
      <c r="M2765" s="357"/>
      <c r="N2765" s="357"/>
    </row>
    <row r="2766" spans="1:14" ht="24.95" customHeight="1" x14ac:dyDescent="0.2">
      <c r="A2766" s="357"/>
      <c r="B2766" s="357"/>
      <c r="C2766" s="357"/>
      <c r="D2766" s="357"/>
      <c r="E2766" s="357"/>
      <c r="F2766" s="357"/>
      <c r="G2766" s="357"/>
      <c r="H2766" s="357"/>
      <c r="I2766" s="357"/>
      <c r="J2766" s="357"/>
      <c r="K2766" s="357"/>
      <c r="L2766" s="357"/>
      <c r="M2766" s="357"/>
      <c r="N2766" s="357"/>
    </row>
    <row r="2767" spans="1:14" ht="24.95" customHeight="1" x14ac:dyDescent="0.2">
      <c r="A2767" s="357"/>
      <c r="B2767" s="357"/>
      <c r="C2767" s="357"/>
      <c r="D2767" s="357"/>
      <c r="E2767" s="357"/>
      <c r="F2767" s="357"/>
      <c r="G2767" s="357"/>
      <c r="H2767" s="357"/>
      <c r="I2767" s="357"/>
      <c r="J2767" s="357"/>
      <c r="K2767" s="357"/>
      <c r="L2767" s="357"/>
      <c r="M2767" s="357"/>
      <c r="N2767" s="357"/>
    </row>
    <row r="2768" spans="1:14" ht="24.95" customHeight="1" x14ac:dyDescent="0.2">
      <c r="A2768" s="357"/>
      <c r="B2768" s="357"/>
      <c r="C2768" s="357"/>
      <c r="D2768" s="357"/>
      <c r="E2768" s="357"/>
      <c r="F2768" s="357"/>
      <c r="G2768" s="357"/>
      <c r="H2768" s="357"/>
      <c r="I2768" s="357"/>
      <c r="J2768" s="357"/>
      <c r="K2768" s="357"/>
      <c r="L2768" s="357"/>
      <c r="M2768" s="357"/>
      <c r="N2768" s="357"/>
    </row>
    <row r="2769" spans="1:14" ht="24.95" customHeight="1" x14ac:dyDescent="0.2">
      <c r="A2769" s="357"/>
      <c r="B2769" s="357"/>
      <c r="C2769" s="357"/>
      <c r="D2769" s="357"/>
      <c r="E2769" s="357"/>
      <c r="F2769" s="357"/>
      <c r="G2769" s="357"/>
      <c r="H2769" s="357"/>
      <c r="I2769" s="357"/>
      <c r="J2769" s="357"/>
      <c r="K2769" s="357"/>
      <c r="L2769" s="357"/>
      <c r="M2769" s="357"/>
      <c r="N2769" s="357"/>
    </row>
    <row r="2770" spans="1:14" ht="24.95" customHeight="1" x14ac:dyDescent="0.2">
      <c r="A2770" s="357"/>
      <c r="B2770" s="357"/>
      <c r="C2770" s="357"/>
      <c r="D2770" s="357"/>
      <c r="E2770" s="357"/>
      <c r="F2770" s="357"/>
      <c r="G2770" s="357"/>
      <c r="H2770" s="357"/>
      <c r="I2770" s="357"/>
      <c r="J2770" s="357"/>
      <c r="K2770" s="357"/>
      <c r="L2770" s="357"/>
      <c r="M2770" s="357"/>
      <c r="N2770" s="357"/>
    </row>
    <row r="2771" spans="1:14" ht="24.95" customHeight="1" x14ac:dyDescent="0.2">
      <c r="A2771" s="357"/>
      <c r="B2771" s="357"/>
      <c r="C2771" s="357"/>
      <c r="D2771" s="357"/>
      <c r="E2771" s="357"/>
      <c r="F2771" s="357"/>
      <c r="G2771" s="357"/>
      <c r="H2771" s="357"/>
      <c r="I2771" s="357"/>
      <c r="J2771" s="357"/>
      <c r="K2771" s="357"/>
      <c r="L2771" s="357"/>
      <c r="M2771" s="357"/>
      <c r="N2771" s="357"/>
    </row>
    <row r="2772" spans="1:14" ht="24.95" customHeight="1" x14ac:dyDescent="0.2">
      <c r="A2772" s="357"/>
      <c r="B2772" s="357"/>
      <c r="C2772" s="357"/>
      <c r="D2772" s="357"/>
      <c r="E2772" s="357"/>
      <c r="F2772" s="357"/>
      <c r="G2772" s="357"/>
      <c r="H2772" s="357"/>
      <c r="I2772" s="357"/>
      <c r="J2772" s="357"/>
      <c r="K2772" s="357"/>
      <c r="L2772" s="357"/>
      <c r="M2772" s="357"/>
      <c r="N2772" s="357"/>
    </row>
    <row r="2773" spans="1:14" ht="24.95" customHeight="1" x14ac:dyDescent="0.2">
      <c r="A2773" s="357"/>
      <c r="B2773" s="357"/>
      <c r="C2773" s="357"/>
      <c r="D2773" s="357"/>
      <c r="E2773" s="357"/>
      <c r="F2773" s="357"/>
      <c r="G2773" s="357"/>
      <c r="H2773" s="357"/>
      <c r="I2773" s="357"/>
      <c r="J2773" s="357"/>
      <c r="K2773" s="357"/>
      <c r="L2773" s="357"/>
      <c r="M2773" s="357"/>
      <c r="N2773" s="357"/>
    </row>
    <row r="2774" spans="1:14" ht="24.95" customHeight="1" x14ac:dyDescent="0.2">
      <c r="A2774" s="357"/>
      <c r="B2774" s="357"/>
      <c r="C2774" s="357"/>
      <c r="D2774" s="357"/>
      <c r="E2774" s="357"/>
      <c r="F2774" s="357"/>
      <c r="G2774" s="357"/>
      <c r="H2774" s="357"/>
      <c r="I2774" s="357"/>
      <c r="J2774" s="357"/>
      <c r="K2774" s="357"/>
      <c r="L2774" s="357"/>
      <c r="M2774" s="357"/>
      <c r="N2774" s="357"/>
    </row>
    <row r="2775" spans="1:14" ht="24.95" customHeight="1" x14ac:dyDescent="0.2">
      <c r="A2775" s="357"/>
      <c r="B2775" s="357"/>
      <c r="C2775" s="357"/>
      <c r="D2775" s="357"/>
      <c r="E2775" s="357"/>
      <c r="F2775" s="357"/>
      <c r="G2775" s="357"/>
      <c r="H2775" s="357"/>
      <c r="I2775" s="357"/>
      <c r="J2775" s="357"/>
      <c r="K2775" s="357"/>
      <c r="L2775" s="357"/>
      <c r="M2775" s="357"/>
      <c r="N2775" s="357"/>
    </row>
    <row r="2776" spans="1:14" ht="24.95" customHeight="1" x14ac:dyDescent="0.2">
      <c r="A2776" s="357"/>
      <c r="B2776" s="357"/>
      <c r="C2776" s="357"/>
      <c r="D2776" s="357"/>
      <c r="E2776" s="357"/>
      <c r="F2776" s="357"/>
      <c r="G2776" s="357"/>
      <c r="H2776" s="357"/>
      <c r="I2776" s="357"/>
      <c r="J2776" s="357"/>
      <c r="K2776" s="357"/>
      <c r="L2776" s="357"/>
      <c r="M2776" s="357"/>
      <c r="N2776" s="357"/>
    </row>
    <row r="2777" spans="1:14" ht="24.95" customHeight="1" x14ac:dyDescent="0.2">
      <c r="A2777" s="357"/>
      <c r="B2777" s="357"/>
      <c r="C2777" s="357"/>
      <c r="D2777" s="357"/>
      <c r="E2777" s="357"/>
      <c r="F2777" s="357"/>
      <c r="G2777" s="357"/>
      <c r="H2777" s="357"/>
      <c r="I2777" s="357"/>
      <c r="J2777" s="357"/>
      <c r="K2777" s="357"/>
      <c r="L2777" s="357"/>
      <c r="M2777" s="357"/>
      <c r="N2777" s="357"/>
    </row>
    <row r="2778" spans="1:14" ht="24.95" customHeight="1" x14ac:dyDescent="0.2">
      <c r="A2778" s="357"/>
      <c r="B2778" s="357"/>
      <c r="C2778" s="357"/>
      <c r="D2778" s="357"/>
      <c r="E2778" s="357"/>
      <c r="F2778" s="357"/>
      <c r="G2778" s="357"/>
      <c r="H2778" s="357"/>
      <c r="I2778" s="357"/>
      <c r="J2778" s="357"/>
      <c r="K2778" s="357"/>
      <c r="L2778" s="357"/>
      <c r="M2778" s="357"/>
      <c r="N2778" s="357"/>
    </row>
    <row r="2779" spans="1:14" ht="24.95" customHeight="1" x14ac:dyDescent="0.2">
      <c r="A2779" s="357"/>
      <c r="B2779" s="357"/>
      <c r="C2779" s="357"/>
      <c r="D2779" s="357"/>
      <c r="E2779" s="357"/>
      <c r="F2779" s="357"/>
      <c r="G2779" s="357"/>
      <c r="H2779" s="357"/>
      <c r="I2779" s="357"/>
      <c r="J2779" s="357"/>
      <c r="K2779" s="357"/>
      <c r="L2779" s="357"/>
      <c r="M2779" s="357"/>
      <c r="N2779" s="4"/>
    </row>
    <row r="2780" spans="1:14" ht="24.95" customHeight="1" x14ac:dyDescent="0.2">
      <c r="A2780" s="724" t="s">
        <v>540</v>
      </c>
      <c r="B2780" s="724"/>
      <c r="C2780" s="724"/>
      <c r="D2780" s="724"/>
      <c r="E2780" s="724"/>
      <c r="F2780" s="724"/>
      <c r="G2780" s="724"/>
      <c r="H2780" s="724"/>
      <c r="I2780" s="724"/>
      <c r="J2780" s="724"/>
      <c r="K2780" s="724"/>
      <c r="L2780" s="724"/>
      <c r="M2780" s="724"/>
      <c r="N2780" s="724"/>
    </row>
    <row r="2781" spans="1:14" ht="45.75" customHeight="1" x14ac:dyDescent="0.2">
      <c r="A2781" s="724"/>
      <c r="B2781" s="724"/>
      <c r="C2781" s="724"/>
      <c r="D2781" s="724"/>
      <c r="E2781" s="724"/>
      <c r="F2781" s="724"/>
      <c r="G2781" s="724"/>
      <c r="H2781" s="724"/>
      <c r="I2781" s="724"/>
      <c r="J2781" s="724"/>
      <c r="K2781" s="724"/>
      <c r="L2781" s="724"/>
      <c r="M2781" s="724"/>
      <c r="N2781" s="724"/>
    </row>
    <row r="2782" spans="1:14" ht="24.95" customHeight="1" x14ac:dyDescent="0.2">
      <c r="A2782" s="357"/>
      <c r="B2782" s="357"/>
      <c r="C2782" s="357"/>
      <c r="D2782" s="357"/>
      <c r="E2782" s="357"/>
      <c r="F2782" s="357"/>
      <c r="G2782" s="357"/>
      <c r="H2782" s="357"/>
      <c r="I2782" s="357"/>
      <c r="J2782" s="357"/>
      <c r="K2782" s="357"/>
      <c r="L2782" s="357"/>
      <c r="M2782" s="357"/>
      <c r="N2782" s="357"/>
    </row>
    <row r="2783" spans="1:14" ht="39.950000000000003" customHeight="1" x14ac:dyDescent="0.2">
      <c r="A2783" s="725" t="s">
        <v>551</v>
      </c>
      <c r="B2783" s="725"/>
      <c r="C2783" s="725"/>
      <c r="D2783" s="725"/>
      <c r="E2783" s="725"/>
      <c r="F2783" s="725"/>
      <c r="G2783" s="725"/>
      <c r="H2783" s="725"/>
      <c r="I2783" s="725"/>
      <c r="J2783" s="725"/>
      <c r="K2783" s="725"/>
      <c r="L2783" s="725"/>
      <c r="M2783" s="725"/>
      <c r="N2783" s="725"/>
    </row>
    <row r="2784" spans="1:14" ht="24.95" customHeight="1" x14ac:dyDescent="0.2">
      <c r="A2784" s="357"/>
      <c r="B2784" s="357"/>
      <c r="C2784" s="357"/>
      <c r="D2784" s="357"/>
      <c r="E2784" s="357"/>
      <c r="F2784" s="357"/>
      <c r="G2784" s="357"/>
      <c r="H2784" s="357"/>
      <c r="I2784" s="357"/>
      <c r="J2784" s="357"/>
      <c r="K2784" s="357"/>
      <c r="L2784" s="357"/>
      <c r="M2784" s="357"/>
      <c r="N2784" s="357"/>
    </row>
    <row r="2785" spans="1:14" ht="24.95" customHeight="1" x14ac:dyDescent="0.2">
      <c r="A2785" s="357"/>
      <c r="B2785" s="357"/>
      <c r="C2785" s="357"/>
      <c r="D2785" s="357"/>
      <c r="E2785" s="357"/>
      <c r="F2785" s="357"/>
      <c r="G2785" s="357"/>
      <c r="H2785" s="357"/>
      <c r="I2785" s="357"/>
      <c r="J2785" s="357"/>
      <c r="K2785" s="357"/>
      <c r="L2785" s="357"/>
      <c r="M2785" s="357"/>
      <c r="N2785" s="357"/>
    </row>
    <row r="2786" spans="1:14" ht="24.95" customHeight="1" x14ac:dyDescent="0.2">
      <c r="A2786" s="357"/>
      <c r="B2786" s="357"/>
      <c r="C2786" s="357"/>
      <c r="D2786" s="357"/>
      <c r="E2786" s="357"/>
      <c r="F2786" s="357"/>
      <c r="G2786" s="357"/>
      <c r="H2786" s="357"/>
      <c r="I2786" s="357"/>
      <c r="J2786" s="357"/>
      <c r="K2786" s="357"/>
      <c r="L2786" s="357"/>
      <c r="M2786" s="357"/>
      <c r="N2786" s="357"/>
    </row>
    <row r="2787" spans="1:14" ht="24.95" customHeight="1" x14ac:dyDescent="0.2">
      <c r="A2787" s="357"/>
      <c r="B2787" s="357"/>
      <c r="C2787" s="357"/>
      <c r="D2787" s="357"/>
      <c r="E2787" s="357"/>
      <c r="F2787" s="357"/>
      <c r="G2787" s="357"/>
      <c r="H2787" s="357"/>
      <c r="I2787" s="357"/>
      <c r="J2787" s="357"/>
      <c r="K2787" s="357"/>
      <c r="L2787" s="357"/>
      <c r="M2787" s="357"/>
      <c r="N2787" s="357"/>
    </row>
    <row r="2788" spans="1:14" ht="24.95" customHeight="1" x14ac:dyDescent="0.2">
      <c r="A2788" s="357"/>
      <c r="B2788" s="357"/>
      <c r="C2788" s="357"/>
      <c r="D2788" s="357"/>
      <c r="E2788" s="357"/>
      <c r="F2788" s="357"/>
      <c r="G2788" s="357"/>
      <c r="H2788" s="357"/>
      <c r="I2788" s="357"/>
      <c r="J2788" s="357"/>
      <c r="K2788" s="357"/>
      <c r="L2788" s="357"/>
      <c r="M2788" s="357"/>
      <c r="N2788" s="357"/>
    </row>
    <row r="2789" spans="1:14" ht="24.95" customHeight="1" x14ac:dyDescent="0.2">
      <c r="A2789" s="357"/>
      <c r="B2789" s="357"/>
      <c r="C2789" s="357"/>
      <c r="D2789" s="357"/>
      <c r="E2789" s="357"/>
      <c r="F2789" s="357"/>
      <c r="G2789" s="357"/>
      <c r="H2789" s="357"/>
      <c r="I2789" s="357"/>
      <c r="J2789" s="357"/>
      <c r="K2789" s="357"/>
      <c r="L2789" s="357"/>
      <c r="M2789" s="357"/>
      <c r="N2789" s="357"/>
    </row>
    <row r="2790" spans="1:14" ht="24.95" customHeight="1" x14ac:dyDescent="0.2">
      <c r="A2790" s="357"/>
      <c r="B2790" s="357"/>
      <c r="C2790" s="357"/>
      <c r="D2790" s="357"/>
      <c r="E2790" s="357"/>
      <c r="F2790" s="357"/>
      <c r="G2790" s="357"/>
      <c r="H2790" s="357"/>
      <c r="I2790" s="357"/>
      <c r="J2790" s="357"/>
      <c r="K2790" s="357"/>
      <c r="L2790" s="357"/>
      <c r="M2790" s="357"/>
      <c r="N2790" s="357"/>
    </row>
    <row r="2791" spans="1:14" ht="24.95" customHeight="1" x14ac:dyDescent="0.2">
      <c r="A2791" s="357"/>
      <c r="B2791" s="357"/>
      <c r="C2791" s="357"/>
      <c r="D2791" s="357"/>
      <c r="E2791" s="357"/>
      <c r="F2791" s="357"/>
      <c r="G2791" s="357"/>
      <c r="H2791" s="357"/>
      <c r="I2791" s="357"/>
      <c r="J2791" s="357"/>
      <c r="K2791" s="357"/>
      <c r="L2791" s="357"/>
      <c r="M2791" s="357"/>
      <c r="N2791" s="357"/>
    </row>
    <row r="2792" spans="1:14" ht="24.95" customHeight="1" x14ac:dyDescent="0.2">
      <c r="A2792" s="357"/>
      <c r="B2792" s="357"/>
      <c r="C2792" s="357"/>
      <c r="D2792" s="357"/>
      <c r="E2792" s="357"/>
      <c r="F2792" s="357"/>
      <c r="G2792" s="357"/>
      <c r="H2792" s="357"/>
      <c r="I2792" s="357"/>
      <c r="J2792" s="357"/>
      <c r="K2792" s="357"/>
      <c r="L2792" s="357"/>
      <c r="M2792" s="357"/>
      <c r="N2792" s="357"/>
    </row>
    <row r="2793" spans="1:14" ht="24.95" customHeight="1" x14ac:dyDescent="0.2">
      <c r="A2793" s="357"/>
      <c r="B2793" s="357"/>
      <c r="C2793" s="357"/>
      <c r="D2793" s="357"/>
      <c r="E2793" s="357"/>
      <c r="F2793" s="357"/>
      <c r="G2793" s="357"/>
      <c r="H2793" s="357"/>
      <c r="I2793" s="357"/>
      <c r="J2793" s="357"/>
      <c r="K2793" s="357"/>
      <c r="L2793" s="357"/>
      <c r="M2793" s="357"/>
      <c r="N2793" s="357"/>
    </row>
    <row r="2794" spans="1:14" ht="24.95" customHeight="1" x14ac:dyDescent="0.2">
      <c r="A2794" s="357"/>
      <c r="B2794" s="357"/>
      <c r="C2794" s="357"/>
      <c r="D2794" s="357"/>
      <c r="E2794" s="357"/>
      <c r="F2794" s="357"/>
      <c r="G2794" s="357"/>
      <c r="H2794" s="357"/>
      <c r="I2794" s="357"/>
      <c r="J2794" s="357"/>
      <c r="K2794" s="357"/>
      <c r="L2794" s="357"/>
      <c r="M2794" s="357"/>
      <c r="N2794" s="357"/>
    </row>
    <row r="2795" spans="1:14" ht="24.95" customHeight="1" x14ac:dyDescent="0.2">
      <c r="A2795" s="357"/>
      <c r="B2795" s="357"/>
      <c r="C2795" s="357"/>
      <c r="D2795" s="357"/>
      <c r="E2795" s="357"/>
      <c r="F2795" s="357"/>
      <c r="G2795" s="357"/>
      <c r="H2795" s="357"/>
      <c r="I2795" s="357"/>
      <c r="J2795" s="357"/>
      <c r="K2795" s="357"/>
      <c r="L2795" s="357"/>
      <c r="M2795" s="357"/>
      <c r="N2795" s="357"/>
    </row>
    <row r="2796" spans="1:14" ht="24.95" customHeight="1" x14ac:dyDescent="0.2">
      <c r="A2796" s="357"/>
      <c r="B2796" s="357"/>
      <c r="C2796" s="357"/>
      <c r="D2796" s="357"/>
      <c r="E2796" s="357"/>
      <c r="F2796" s="357"/>
      <c r="G2796" s="357"/>
      <c r="H2796" s="357"/>
      <c r="I2796" s="357"/>
      <c r="J2796" s="357"/>
      <c r="K2796" s="357"/>
      <c r="L2796" s="357"/>
      <c r="M2796" s="357"/>
      <c r="N2796" s="357"/>
    </row>
    <row r="2797" spans="1:14" ht="24.95" customHeight="1" x14ac:dyDescent="0.2">
      <c r="A2797" s="357"/>
      <c r="B2797" s="357"/>
      <c r="C2797" s="357"/>
      <c r="D2797" s="357"/>
      <c r="E2797" s="357"/>
      <c r="F2797" s="357"/>
      <c r="G2797" s="357"/>
      <c r="H2797" s="357"/>
      <c r="I2797" s="357"/>
      <c r="J2797" s="357"/>
      <c r="K2797" s="357"/>
      <c r="L2797" s="357"/>
      <c r="M2797" s="357"/>
      <c r="N2797" s="357"/>
    </row>
    <row r="2798" spans="1:14" ht="24.95" customHeight="1" x14ac:dyDescent="0.2">
      <c r="A2798" s="357"/>
      <c r="B2798" s="357"/>
      <c r="C2798" s="357"/>
      <c r="D2798" s="357"/>
      <c r="E2798" s="357"/>
      <c r="F2798" s="357"/>
      <c r="G2798" s="357"/>
      <c r="H2798" s="357"/>
      <c r="I2798" s="357"/>
      <c r="J2798" s="357"/>
      <c r="K2798" s="357"/>
      <c r="L2798" s="357"/>
      <c r="M2798" s="357"/>
      <c r="N2798" s="357"/>
    </row>
    <row r="2799" spans="1:14" ht="24.95" customHeight="1" x14ac:dyDescent="0.2">
      <c r="A2799" s="357"/>
      <c r="B2799" s="357"/>
      <c r="C2799" s="357"/>
      <c r="D2799" s="357"/>
      <c r="E2799" s="357"/>
      <c r="F2799" s="357"/>
      <c r="G2799" s="357"/>
      <c r="H2799" s="357"/>
      <c r="I2799" s="357"/>
      <c r="J2799" s="357"/>
      <c r="K2799" s="357"/>
      <c r="L2799" s="357"/>
      <c r="M2799" s="357"/>
      <c r="N2799" s="357"/>
    </row>
    <row r="2800" spans="1:14" ht="24.95" customHeight="1" x14ac:dyDescent="0.2">
      <c r="A2800" s="357"/>
      <c r="B2800" s="357"/>
      <c r="C2800" s="357"/>
      <c r="D2800" s="357"/>
      <c r="E2800" s="357"/>
      <c r="F2800" s="357"/>
      <c r="G2800" s="357"/>
      <c r="H2800" s="357"/>
      <c r="I2800" s="357"/>
      <c r="J2800" s="357"/>
      <c r="K2800" s="357"/>
      <c r="L2800" s="357"/>
      <c r="M2800" s="357"/>
      <c r="N2800" s="357"/>
    </row>
    <row r="2801" spans="1:14" ht="24.95" customHeight="1" x14ac:dyDescent="0.2">
      <c r="A2801" s="357"/>
      <c r="B2801" s="357"/>
      <c r="C2801" s="357"/>
      <c r="D2801" s="357"/>
      <c r="E2801" s="357"/>
      <c r="F2801" s="357"/>
      <c r="G2801" s="357"/>
      <c r="H2801" s="357"/>
      <c r="I2801" s="357"/>
      <c r="J2801" s="357"/>
      <c r="K2801" s="357"/>
      <c r="L2801" s="357"/>
      <c r="M2801" s="357"/>
      <c r="N2801" s="357"/>
    </row>
    <row r="2802" spans="1:14" ht="24.95" customHeight="1" x14ac:dyDescent="0.2">
      <c r="A2802" s="357"/>
      <c r="B2802" s="357"/>
      <c r="C2802" s="357"/>
      <c r="D2802" s="357"/>
      <c r="E2802" s="357"/>
      <c r="F2802" s="357"/>
      <c r="G2802" s="357"/>
      <c r="H2802" s="357"/>
      <c r="I2802" s="357"/>
      <c r="J2802" s="357"/>
      <c r="K2802" s="357"/>
      <c r="L2802" s="357"/>
      <c r="M2802" s="357"/>
      <c r="N2802" s="357"/>
    </row>
    <row r="2803" spans="1:14" ht="24.95" customHeight="1" x14ac:dyDescent="0.2">
      <c r="A2803" s="357"/>
      <c r="B2803" s="357"/>
      <c r="C2803" s="357"/>
      <c r="D2803" s="357"/>
      <c r="E2803" s="357"/>
      <c r="F2803" s="357"/>
      <c r="G2803" s="357"/>
      <c r="H2803" s="357"/>
      <c r="I2803" s="357"/>
      <c r="J2803" s="357"/>
      <c r="K2803" s="357"/>
      <c r="L2803" s="357"/>
      <c r="M2803" s="357"/>
      <c r="N2803" s="357"/>
    </row>
    <row r="2804" spans="1:14" ht="24.95" customHeight="1" x14ac:dyDescent="0.2">
      <c r="A2804" s="357"/>
      <c r="B2804" s="357"/>
      <c r="C2804" s="357"/>
      <c r="D2804" s="357"/>
      <c r="E2804" s="357"/>
      <c r="F2804" s="357"/>
      <c r="G2804" s="357"/>
      <c r="H2804" s="357"/>
      <c r="I2804" s="357"/>
      <c r="J2804" s="357"/>
      <c r="K2804" s="357"/>
      <c r="L2804" s="357"/>
      <c r="M2804" s="357"/>
      <c r="N2804" s="357"/>
    </row>
    <row r="2805" spans="1:14" ht="24.95" customHeight="1" x14ac:dyDescent="0.2">
      <c r="A2805" s="357"/>
      <c r="B2805" s="357"/>
      <c r="C2805" s="357"/>
      <c r="D2805" s="357"/>
      <c r="E2805" s="357"/>
      <c r="F2805" s="357"/>
      <c r="G2805" s="357"/>
      <c r="H2805" s="357"/>
      <c r="I2805" s="357"/>
      <c r="J2805" s="357"/>
      <c r="K2805" s="357"/>
      <c r="L2805" s="357"/>
      <c r="M2805" s="357"/>
      <c r="N2805" s="357"/>
    </row>
    <row r="2806" spans="1:14" ht="24.95" customHeight="1" x14ac:dyDescent="0.2">
      <c r="A2806" s="357"/>
      <c r="B2806" s="357"/>
      <c r="C2806" s="357"/>
      <c r="D2806" s="357"/>
      <c r="E2806" s="357"/>
      <c r="F2806" s="357"/>
      <c r="G2806" s="357"/>
      <c r="H2806" s="357"/>
      <c r="I2806" s="357"/>
      <c r="J2806" s="357"/>
      <c r="K2806" s="357"/>
      <c r="L2806" s="357"/>
      <c r="M2806" s="357"/>
      <c r="N2806" s="357"/>
    </row>
    <row r="2807" spans="1:14" ht="24.95" customHeight="1" x14ac:dyDescent="0.2">
      <c r="A2807" s="357"/>
      <c r="B2807" s="357"/>
      <c r="C2807" s="357"/>
      <c r="D2807" s="357"/>
      <c r="E2807" s="357"/>
      <c r="F2807" s="357"/>
      <c r="G2807" s="357"/>
      <c r="H2807" s="357"/>
      <c r="I2807" s="357"/>
      <c r="J2807" s="357"/>
      <c r="K2807" s="357"/>
      <c r="L2807" s="357"/>
      <c r="M2807" s="357"/>
      <c r="N2807" s="357"/>
    </row>
    <row r="2808" spans="1:14" ht="24.95" customHeight="1" x14ac:dyDescent="0.2">
      <c r="A2808" s="357"/>
      <c r="B2808" s="357"/>
      <c r="C2808" s="357"/>
      <c r="D2808" s="357"/>
      <c r="E2808" s="357"/>
      <c r="F2808" s="357"/>
      <c r="G2808" s="357"/>
      <c r="H2808" s="357"/>
      <c r="I2808" s="357"/>
      <c r="J2808" s="357"/>
      <c r="K2808" s="357"/>
      <c r="L2808" s="357"/>
      <c r="M2808" s="357"/>
      <c r="N2808" s="357"/>
    </row>
    <row r="2809" spans="1:14" ht="24.95" customHeight="1" x14ac:dyDescent="0.2">
      <c r="A2809" s="357"/>
      <c r="B2809" s="357"/>
      <c r="C2809" s="357"/>
      <c r="D2809" s="357"/>
      <c r="E2809" s="357"/>
      <c r="F2809" s="357"/>
      <c r="G2809" s="357"/>
      <c r="H2809" s="357"/>
      <c r="I2809" s="357"/>
      <c r="J2809" s="357"/>
      <c r="K2809" s="357"/>
      <c r="L2809" s="357"/>
      <c r="M2809" s="357"/>
      <c r="N2809" s="357"/>
    </row>
    <row r="2810" spans="1:14" ht="24.95" customHeight="1" x14ac:dyDescent="0.2">
      <c r="A2810" s="357"/>
      <c r="B2810" s="357"/>
      <c r="C2810" s="357"/>
      <c r="D2810" s="357"/>
      <c r="E2810" s="357"/>
      <c r="F2810" s="357"/>
      <c r="G2810" s="357"/>
      <c r="H2810" s="357"/>
      <c r="I2810" s="357"/>
      <c r="J2810" s="357"/>
      <c r="K2810" s="357"/>
      <c r="L2810" s="357"/>
      <c r="M2810" s="357"/>
      <c r="N2810" s="357"/>
    </row>
    <row r="2811" spans="1:14" ht="24.95" customHeight="1" x14ac:dyDescent="0.2">
      <c r="A2811" s="357"/>
      <c r="B2811" s="357"/>
      <c r="C2811" s="357"/>
      <c r="D2811" s="357"/>
      <c r="E2811" s="357"/>
      <c r="F2811" s="357"/>
      <c r="G2811" s="357"/>
      <c r="H2811" s="357"/>
      <c r="I2811" s="357"/>
      <c r="J2811" s="357"/>
      <c r="K2811" s="357"/>
      <c r="L2811" s="357"/>
      <c r="M2811" s="357"/>
      <c r="N2811" s="357"/>
    </row>
    <row r="2812" spans="1:14" ht="24.95" customHeight="1" x14ac:dyDescent="0.2">
      <c r="A2812" s="357"/>
      <c r="B2812" s="357"/>
      <c r="C2812" s="357"/>
      <c r="D2812" s="357"/>
      <c r="E2812" s="357"/>
      <c r="F2812" s="357"/>
      <c r="G2812" s="357"/>
      <c r="H2812" s="357"/>
      <c r="I2812" s="357"/>
      <c r="J2812" s="357"/>
      <c r="K2812" s="357"/>
      <c r="L2812" s="357"/>
      <c r="M2812" s="357"/>
      <c r="N2812" s="357"/>
    </row>
    <row r="2813" spans="1:14" ht="24.95" customHeight="1" x14ac:dyDescent="0.2">
      <c r="A2813" s="357"/>
      <c r="B2813" s="357"/>
      <c r="C2813" s="357"/>
      <c r="D2813" s="357"/>
      <c r="E2813" s="357"/>
      <c r="F2813" s="357"/>
      <c r="G2813" s="357"/>
      <c r="H2813" s="357"/>
      <c r="I2813" s="357"/>
      <c r="J2813" s="357"/>
      <c r="K2813" s="357"/>
      <c r="L2813" s="357"/>
      <c r="M2813" s="357"/>
      <c r="N2813" s="357"/>
    </row>
    <row r="2814" spans="1:14" ht="24.95" customHeight="1" x14ac:dyDescent="0.2">
      <c r="A2814" s="357"/>
      <c r="B2814" s="357"/>
      <c r="C2814" s="357"/>
      <c r="D2814" s="357"/>
      <c r="E2814" s="357"/>
      <c r="F2814" s="357"/>
      <c r="G2814" s="357"/>
      <c r="H2814" s="357"/>
      <c r="I2814" s="357"/>
      <c r="J2814" s="357"/>
      <c r="K2814" s="357"/>
      <c r="L2814" s="357"/>
      <c r="M2814" s="357"/>
      <c r="N2814" s="4"/>
    </row>
    <row r="2815" spans="1:14" ht="39.950000000000003" customHeight="1" x14ac:dyDescent="0.2">
      <c r="A2815" s="725" t="s">
        <v>552</v>
      </c>
      <c r="B2815" s="725"/>
      <c r="C2815" s="725"/>
      <c r="D2815" s="725"/>
      <c r="E2815" s="725"/>
      <c r="F2815" s="725"/>
      <c r="G2815" s="725"/>
      <c r="H2815" s="725"/>
      <c r="I2815" s="725"/>
      <c r="J2815" s="725"/>
      <c r="K2815" s="725"/>
      <c r="L2815" s="725"/>
      <c r="M2815" s="725"/>
      <c r="N2815" s="725"/>
    </row>
    <row r="2816" spans="1:14" ht="24.95" customHeight="1" x14ac:dyDescent="0.2">
      <c r="A2816" s="357"/>
      <c r="B2816" s="357"/>
      <c r="C2816" s="357"/>
      <c r="D2816" s="357"/>
      <c r="E2816" s="357"/>
      <c r="F2816" s="357"/>
      <c r="G2816" s="357"/>
      <c r="H2816" s="357"/>
      <c r="I2816" s="357"/>
      <c r="J2816" s="357"/>
      <c r="K2816" s="357"/>
      <c r="L2816" s="357"/>
      <c r="M2816" s="357"/>
      <c r="N2816" s="357"/>
    </row>
    <row r="2817" spans="1:14" ht="24.95" customHeight="1" x14ac:dyDescent="0.2">
      <c r="A2817" s="275"/>
      <c r="B2817" s="437" t="s">
        <v>41</v>
      </c>
      <c r="C2817" s="437" t="s">
        <v>42</v>
      </c>
      <c r="D2817" s="437" t="s">
        <v>43</v>
      </c>
      <c r="E2817" s="437" t="s">
        <v>44</v>
      </c>
      <c r="F2817" s="437" t="s">
        <v>45</v>
      </c>
      <c r="G2817" s="437" t="s">
        <v>46</v>
      </c>
      <c r="H2817" s="437" t="s">
        <v>47</v>
      </c>
      <c r="I2817" s="437" t="s">
        <v>57</v>
      </c>
      <c r="J2817" s="437" t="s">
        <v>49</v>
      </c>
      <c r="K2817" s="437" t="s">
        <v>50</v>
      </c>
      <c r="L2817" s="437" t="s">
        <v>51</v>
      </c>
      <c r="M2817" s="437" t="s">
        <v>52</v>
      </c>
      <c r="N2817" s="437" t="s">
        <v>13</v>
      </c>
    </row>
    <row r="2818" spans="1:14" ht="24.95" customHeight="1" x14ac:dyDescent="0.2">
      <c r="A2818" s="452" t="str">
        <f>'GASTO X T.A.'!A86</f>
        <v>GASTO EN ALOJAMIENTO</v>
      </c>
      <c r="B2818" s="453">
        <f>'GASTO X T.A.'!B86</f>
        <v>21025721.271659281</v>
      </c>
      <c r="C2818" s="453">
        <f>'GASTO X T.A.'!C86</f>
        <v>23011032.193386797</v>
      </c>
      <c r="D2818" s="453">
        <f>'GASTO X T.A.'!D86</f>
        <v>27656725.25079558</v>
      </c>
      <c r="E2818" s="453">
        <f>'GASTO X T.A.'!E86</f>
        <v>43159709.676709458</v>
      </c>
      <c r="F2818" s="453">
        <f>'GASTO X T.A.'!F86</f>
        <v>46305911.347026266</v>
      </c>
      <c r="G2818" s="453">
        <f>'GASTO X T.A.'!G86</f>
        <v>42632686.380115084</v>
      </c>
      <c r="H2818" s="453">
        <f>'GASTO X T.A.'!H86</f>
        <v>38773724.579882175</v>
      </c>
      <c r="I2818" s="453">
        <f>'GASTO X T.A.'!I86</f>
        <v>50211825.481011435</v>
      </c>
      <c r="J2818" s="453">
        <f>'GASTO X T.A.'!J86</f>
        <v>40467343.995660283</v>
      </c>
      <c r="K2818" s="453">
        <f>'GASTO X T.A.'!K86</f>
        <v>44583708.12701726</v>
      </c>
      <c r="L2818" s="453">
        <f>'GASTO X T.A.'!L86</f>
        <v>36623790.834030859</v>
      </c>
      <c r="M2818" s="453">
        <f>'GASTO X T.A.'!M86</f>
        <v>33130410.199910719</v>
      </c>
      <c r="N2818" s="525">
        <f>SUM(B2818:M2818)</f>
        <v>447582589.33720523</v>
      </c>
    </row>
    <row r="2819" spans="1:14" ht="24.95" customHeight="1" x14ac:dyDescent="0.2">
      <c r="A2819" s="452" t="str">
        <f>'GASTO X T.A.'!A87</f>
        <v>GASTO EN RESTAURANTES</v>
      </c>
      <c r="B2819" s="453">
        <f>'GASTO X T.A.'!B87</f>
        <v>17047325.045717962</v>
      </c>
      <c r="C2819" s="453">
        <f>'GASTO X T.A.'!C87</f>
        <v>18733845.805797976</v>
      </c>
      <c r="D2819" s="453">
        <f>'GASTO X T.A.'!D87</f>
        <v>22510236.313400026</v>
      </c>
      <c r="E2819" s="453">
        <f>'GASTO X T.A.'!E87</f>
        <v>25086438.739933942</v>
      </c>
      <c r="F2819" s="453">
        <f>'GASTO X T.A.'!F87</f>
        <v>26977646.281915426</v>
      </c>
      <c r="G2819" s="453">
        <f>'GASTO X T.A.'!G87</f>
        <v>25335819.252715457</v>
      </c>
      <c r="H2819" s="453">
        <f>'GASTO X T.A.'!H87</f>
        <v>23275844.403069872</v>
      </c>
      <c r="I2819" s="453">
        <f>'GASTO X T.A.'!I87</f>
        <v>28575312.087475389</v>
      </c>
      <c r="J2819" s="453">
        <f>'GASTO X T.A.'!J87</f>
        <v>23229232.689650629</v>
      </c>
      <c r="K2819" s="453">
        <f>'GASTO X T.A.'!K87</f>
        <v>26577237.201572664</v>
      </c>
      <c r="L2819" s="453">
        <f>'GASTO X T.A.'!L87</f>
        <v>21501169.731835332</v>
      </c>
      <c r="M2819" s="453">
        <f>'GASTO X T.A.'!M87</f>
        <v>19921142.662914068</v>
      </c>
      <c r="N2819" s="525">
        <f t="shared" ref="N2819:N2824" si="130">SUM(B2819:M2819)</f>
        <v>278771250.21599877</v>
      </c>
    </row>
    <row r="2820" spans="1:14" ht="24.95" customHeight="1" x14ac:dyDescent="0.2">
      <c r="A2820" s="452" t="str">
        <f>'GASTO X T.A.'!A88</f>
        <v>GASTO EN ALIMENTACIÓN FUERA DE RESTAURANTES</v>
      </c>
      <c r="B2820" s="453">
        <f>'GASTO X T.A.'!B88</f>
        <v>3011855.8682139381</v>
      </c>
      <c r="C2820" s="453">
        <f>'GASTO X T.A.'!C88</f>
        <v>3540989.1632918427</v>
      </c>
      <c r="D2820" s="453">
        <f>'GASTO X T.A.'!D88</f>
        <v>4109435.7702657701</v>
      </c>
      <c r="E2820" s="453">
        <f>'GASTO X T.A.'!E88</f>
        <v>4613824.9431523206</v>
      </c>
      <c r="F2820" s="453">
        <f>'GASTO X T.A.'!F88</f>
        <v>4881303.8431783533</v>
      </c>
      <c r="G2820" s="453">
        <f>'GASTO X T.A.'!G88</f>
        <v>4438742.6432863101</v>
      </c>
      <c r="H2820" s="453">
        <f>'GASTO X T.A.'!H88</f>
        <v>4922992.7791121993</v>
      </c>
      <c r="I2820" s="453">
        <f>'GASTO X T.A.'!I88</f>
        <v>6504500.6046635583</v>
      </c>
      <c r="J2820" s="453">
        <f>'GASTO X T.A.'!J88</f>
        <v>5028817.6122080022</v>
      </c>
      <c r="K2820" s="453">
        <f>'GASTO X T.A.'!K88</f>
        <v>3825746.7583905421</v>
      </c>
      <c r="L2820" s="453">
        <f>'GASTO X T.A.'!L88</f>
        <v>3117384.4548129085</v>
      </c>
      <c r="M2820" s="453">
        <f>'GASTO X T.A.'!M88</f>
        <v>2813111.2006559568</v>
      </c>
      <c r="N2820" s="525">
        <f t="shared" si="130"/>
        <v>50808705.641231701</v>
      </c>
    </row>
    <row r="2821" spans="1:14" ht="24.95" customHeight="1" x14ac:dyDescent="0.2">
      <c r="A2821" s="452" t="str">
        <f>'GASTO X T.A.'!A89</f>
        <v>GASTO EN DESPLAZAMIENTOS / TRANSPORTE</v>
      </c>
      <c r="B2821" s="453">
        <f>'GASTO X T.A.'!B89</f>
        <v>10698420.01974667</v>
      </c>
      <c r="C2821" s="453">
        <f>'GASTO X T.A.'!C89</f>
        <v>11771184.971693289</v>
      </c>
      <c r="D2821" s="453">
        <f>'GASTO X T.A.'!D89</f>
        <v>14187045.702101201</v>
      </c>
      <c r="E2821" s="453">
        <f>'GASTO X T.A.'!E89</f>
        <v>12646634.809062881</v>
      </c>
      <c r="F2821" s="453">
        <f>'GASTO X T.A.'!F89</f>
        <v>13680856.547788795</v>
      </c>
      <c r="G2821" s="453">
        <f>'GASTO X T.A.'!G89</f>
        <v>12869227.027240349</v>
      </c>
      <c r="H2821" s="453">
        <f>'GASTO X T.A.'!H89</f>
        <v>13501409.697936464</v>
      </c>
      <c r="I2821" s="453">
        <f>'GASTO X T.A.'!I89</f>
        <v>16763726.008921659</v>
      </c>
      <c r="J2821" s="453">
        <f>'GASTO X T.A.'!J89</f>
        <v>13850836.216158755</v>
      </c>
      <c r="K2821" s="453">
        <f>'GASTO X T.A.'!K89</f>
        <v>17559980.136220429</v>
      </c>
      <c r="L2821" s="453">
        <f>'GASTO X T.A.'!L89</f>
        <v>14490307.152021337</v>
      </c>
      <c r="M2821" s="453">
        <f>'GASTO X T.A.'!M89</f>
        <v>13186698.852840802</v>
      </c>
      <c r="N2821" s="525">
        <f t="shared" si="130"/>
        <v>165206327.14173263</v>
      </c>
    </row>
    <row r="2822" spans="1:14" ht="24.95" customHeight="1" x14ac:dyDescent="0.2">
      <c r="A2822" s="452" t="str">
        <f>'GASTO X T.A.'!A90</f>
        <v>GASTO EN CULTURA Y OCIO</v>
      </c>
      <c r="B2822" s="453">
        <f>'GASTO X T.A.'!B90</f>
        <v>5639314.5573802432</v>
      </c>
      <c r="C2822" s="453">
        <f>'GASTO X T.A.'!C90</f>
        <v>6226081.3536296831</v>
      </c>
      <c r="D2822" s="453">
        <f>'GASTO X T.A.'!D90</f>
        <v>7490943.3789332872</v>
      </c>
      <c r="E2822" s="453">
        <f>'GASTO X T.A.'!E90</f>
        <v>7382609.1915469989</v>
      </c>
      <c r="F2822" s="453">
        <f>'GASTO X T.A.'!F90</f>
        <v>8004189.4736177409</v>
      </c>
      <c r="G2822" s="453">
        <f>'GASTO X T.A.'!G90</f>
        <v>7446971.5845969236</v>
      </c>
      <c r="H2822" s="453">
        <f>'GASTO X T.A.'!H90</f>
        <v>5147537.5647756057</v>
      </c>
      <c r="I2822" s="453">
        <f>'GASTO X T.A.'!I90</f>
        <v>6309351.7642526207</v>
      </c>
      <c r="J2822" s="453">
        <f>'GASTO X T.A.'!J90</f>
        <v>5144701.8737286245</v>
      </c>
      <c r="K2822" s="453">
        <f>'GASTO X T.A.'!K90</f>
        <v>11246995.687049981</v>
      </c>
      <c r="L2822" s="453">
        <f>'GASTO X T.A.'!L90</f>
        <v>9193254.2957055941</v>
      </c>
      <c r="M2822" s="453">
        <f>'GASTO X T.A.'!M90</f>
        <v>8741066.1400039252</v>
      </c>
      <c r="N2822" s="525">
        <f t="shared" si="130"/>
        <v>87973016.865221232</v>
      </c>
    </row>
    <row r="2823" spans="1:14" ht="24.95" customHeight="1" x14ac:dyDescent="0.2">
      <c r="A2823" s="452" t="str">
        <f>'GASTO X T.A.'!A91</f>
        <v>GASTO EN COMPRAS</v>
      </c>
      <c r="B2823" s="453">
        <f>'GASTO X T.A.'!B91</f>
        <v>3523113.2571200486</v>
      </c>
      <c r="C2823" s="453">
        <f>'GASTO X T.A.'!C91</f>
        <v>3813577.0700564198</v>
      </c>
      <c r="D2823" s="453">
        <f>'GASTO X T.A.'!D91</f>
        <v>4705472.8622883176</v>
      </c>
      <c r="E2823" s="453">
        <f>'GASTO X T.A.'!E91</f>
        <v>3113119.8319407506</v>
      </c>
      <c r="F2823" s="453">
        <f>'GASTO X T.A.'!F91</f>
        <v>3413183.7066971702</v>
      </c>
      <c r="G2823" s="453">
        <f>'GASTO X T.A.'!G91</f>
        <v>3141034.5820912761</v>
      </c>
      <c r="H2823" s="453">
        <f>'GASTO X T.A.'!H91</f>
        <v>5198037.5054084975</v>
      </c>
      <c r="I2823" s="453">
        <f>'GASTO X T.A.'!I91</f>
        <v>7311188.2640632363</v>
      </c>
      <c r="J2823" s="453">
        <f>'GASTO X T.A.'!J91</f>
        <v>5715455.0873989891</v>
      </c>
      <c r="K2823" s="453">
        <f>'GASTO X T.A.'!K91</f>
        <v>3627848.3781370283</v>
      </c>
      <c r="L2823" s="453">
        <f>'GASTO X T.A.'!L91</f>
        <v>2867084.6989673101</v>
      </c>
      <c r="M2823" s="453">
        <f>'GASTO X T.A.'!M91</f>
        <v>2682032.5039295857</v>
      </c>
      <c r="N2823" s="525">
        <f t="shared" si="130"/>
        <v>49111147.748098634</v>
      </c>
    </row>
    <row r="2824" spans="1:14" ht="24.95" customHeight="1" x14ac:dyDescent="0.2">
      <c r="A2824" s="452" t="str">
        <f>'GASTO X T.A.'!A92</f>
        <v>OTROS GASTOS</v>
      </c>
      <c r="B2824" s="453">
        <f>'GASTO X T.A.'!B92</f>
        <v>98913.782871717864</v>
      </c>
      <c r="C2824" s="453">
        <f>'GASTO X T.A.'!C92</f>
        <v>113632.32640507864</v>
      </c>
      <c r="D2824" s="453">
        <f>'GASTO X T.A.'!D92</f>
        <v>143347.15700433837</v>
      </c>
      <c r="E2824" s="453">
        <f>'GASTO X T.A.'!E92</f>
        <v>279345.24009425967</v>
      </c>
      <c r="F2824" s="453">
        <f>'GASTO X T.A.'!F92</f>
        <v>236064.2794013783</v>
      </c>
      <c r="G2824" s="453">
        <f>'GASTO X T.A.'!G92</f>
        <v>240744.25318755195</v>
      </c>
      <c r="H2824" s="453">
        <f>'GASTO X T.A.'!H92</f>
        <v>607748.74652133067</v>
      </c>
      <c r="I2824" s="453">
        <f>'GASTO X T.A.'!I92</f>
        <v>708734.27639847319</v>
      </c>
      <c r="J2824" s="453">
        <f>'GASTO X T.A.'!J92</f>
        <v>550354.74749732797</v>
      </c>
      <c r="K2824" s="453">
        <f>'GASTO X T.A.'!K92</f>
        <v>567855.29264570796</v>
      </c>
      <c r="L2824" s="453">
        <f>'GASTO X T.A.'!L92</f>
        <v>401265.08841078414</v>
      </c>
      <c r="M2824" s="453">
        <f>'GASTO X T.A.'!M92</f>
        <v>348635.22937043151</v>
      </c>
      <c r="N2824" s="525">
        <f t="shared" si="130"/>
        <v>4296640.4198083803</v>
      </c>
    </row>
    <row r="2825" spans="1:14" ht="24.95" customHeight="1" x14ac:dyDescent="0.2">
      <c r="A2825" s="438" t="s">
        <v>266</v>
      </c>
      <c r="B2825" s="526">
        <f>SUM(B2818:B2824)</f>
        <v>61044663.802709855</v>
      </c>
      <c r="C2825" s="526">
        <f t="shared" ref="C2825" si="131">SUM(C2818:C2824)</f>
        <v>67210342.884261087</v>
      </c>
      <c r="D2825" s="526">
        <f t="shared" ref="D2825" si="132">SUM(D2818:D2824)</f>
        <v>80803206.43478851</v>
      </c>
      <c r="E2825" s="526">
        <f t="shared" ref="E2825" si="133">SUM(E2818:E2824)</f>
        <v>96281682.432440609</v>
      </c>
      <c r="F2825" s="526">
        <f t="shared" ref="F2825" si="134">SUM(F2818:F2824)</f>
        <v>103499155.47962512</v>
      </c>
      <c r="G2825" s="526">
        <f t="shared" ref="G2825" si="135">SUM(G2818:G2824)</f>
        <v>96105225.72323294</v>
      </c>
      <c r="H2825" s="526">
        <f t="shared" ref="H2825" si="136">SUM(H2818:H2824)</f>
        <v>91427295.276706129</v>
      </c>
      <c r="I2825" s="526">
        <f t="shared" ref="I2825" si="137">SUM(I2818:I2824)</f>
        <v>116384638.48678638</v>
      </c>
      <c r="J2825" s="526">
        <f t="shared" ref="J2825" si="138">SUM(J2818:J2824)</f>
        <v>93986742.222302631</v>
      </c>
      <c r="K2825" s="526">
        <f t="shared" ref="K2825" si="139">SUM(K2818:K2824)</f>
        <v>107989371.5810336</v>
      </c>
      <c r="L2825" s="526">
        <f t="shared" ref="L2825" si="140">SUM(L2818:L2824)</f>
        <v>88194256.255784109</v>
      </c>
      <c r="M2825" s="526">
        <f t="shared" ref="M2825" si="141">SUM(M2818:M2824)</f>
        <v>80823096.789625481</v>
      </c>
      <c r="N2825" s="526">
        <f t="shared" ref="N2825" si="142">SUM(N2818:N2824)</f>
        <v>1083749677.3692966</v>
      </c>
    </row>
    <row r="2826" spans="1:14" ht="24.95" customHeight="1" x14ac:dyDescent="0.2">
      <c r="A2826" s="357"/>
      <c r="B2826" s="357"/>
      <c r="C2826" s="357"/>
      <c r="D2826" s="357"/>
      <c r="E2826" s="357"/>
      <c r="F2826" s="357"/>
      <c r="G2826" s="357"/>
      <c r="H2826" s="357"/>
      <c r="I2826" s="357"/>
      <c r="J2826" s="357"/>
      <c r="K2826" s="357"/>
      <c r="L2826" s="357"/>
      <c r="M2826" s="357"/>
      <c r="N2826" s="357"/>
    </row>
    <row r="2827" spans="1:14" ht="24.95" customHeight="1" x14ac:dyDescent="0.2">
      <c r="A2827" s="357"/>
      <c r="B2827" s="357"/>
      <c r="C2827" s="357"/>
      <c r="D2827" s="357"/>
      <c r="E2827" s="357"/>
      <c r="F2827" s="357"/>
      <c r="G2827" s="357"/>
      <c r="H2827" s="357"/>
      <c r="I2827" s="357"/>
      <c r="J2827" s="357"/>
      <c r="K2827" s="357"/>
      <c r="L2827" s="357"/>
      <c r="M2827" s="357"/>
      <c r="N2827" s="357"/>
    </row>
    <row r="2828" spans="1:14" ht="24.95" customHeight="1" x14ac:dyDescent="0.2">
      <c r="A2828" s="357"/>
      <c r="B2828" s="357"/>
      <c r="C2828" s="357"/>
      <c r="D2828" s="357"/>
      <c r="E2828" s="357"/>
      <c r="F2828" s="357"/>
      <c r="G2828" s="357"/>
      <c r="H2828" s="357"/>
      <c r="I2828" s="357"/>
      <c r="J2828" s="357"/>
      <c r="K2828" s="357"/>
      <c r="L2828" s="357"/>
      <c r="M2828" s="357"/>
      <c r="N2828" s="357"/>
    </row>
    <row r="2829" spans="1:14" ht="24.95" customHeight="1" x14ac:dyDescent="0.2">
      <c r="A2829" s="357"/>
      <c r="B2829" s="357"/>
      <c r="C2829" s="357"/>
      <c r="D2829" s="357"/>
      <c r="E2829" s="357"/>
      <c r="F2829" s="357"/>
      <c r="G2829" s="357"/>
      <c r="H2829" s="357"/>
      <c r="I2829" s="357"/>
      <c r="J2829" s="357"/>
      <c r="K2829" s="357"/>
      <c r="L2829" s="357"/>
      <c r="M2829" s="357"/>
      <c r="N2829" s="357"/>
    </row>
    <row r="2830" spans="1:14" ht="24.95" customHeight="1" x14ac:dyDescent="0.2">
      <c r="A2830" s="357"/>
      <c r="B2830" s="357"/>
      <c r="C2830" s="357"/>
      <c r="D2830" s="357"/>
      <c r="E2830" s="357"/>
      <c r="F2830" s="357"/>
      <c r="G2830" s="357"/>
      <c r="H2830" s="357"/>
      <c r="I2830" s="357"/>
      <c r="J2830" s="357"/>
      <c r="K2830" s="357"/>
      <c r="L2830" s="357"/>
      <c r="M2830" s="357"/>
      <c r="N2830" s="357"/>
    </row>
    <row r="2831" spans="1:14" ht="24.95" customHeight="1" x14ac:dyDescent="0.2">
      <c r="A2831" s="357"/>
      <c r="B2831" s="357"/>
      <c r="C2831" s="357"/>
      <c r="D2831" s="357"/>
      <c r="E2831" s="357"/>
      <c r="F2831" s="357"/>
      <c r="G2831" s="357"/>
      <c r="H2831" s="357"/>
      <c r="I2831" s="357"/>
      <c r="J2831" s="357"/>
      <c r="K2831" s="357"/>
      <c r="L2831" s="357"/>
      <c r="M2831" s="357"/>
      <c r="N2831" s="357"/>
    </row>
    <row r="2832" spans="1:14" ht="24.95" customHeight="1" x14ac:dyDescent="0.2">
      <c r="A2832" s="357"/>
      <c r="B2832" s="357"/>
      <c r="C2832" s="357"/>
      <c r="D2832" s="357"/>
      <c r="E2832" s="357"/>
      <c r="F2832" s="357"/>
      <c r="G2832" s="357"/>
      <c r="H2832" s="357"/>
      <c r="I2832" s="357"/>
      <c r="J2832" s="357"/>
      <c r="K2832" s="357"/>
      <c r="L2832" s="357"/>
      <c r="M2832" s="357"/>
      <c r="N2832" s="357"/>
    </row>
    <row r="2833" spans="1:14" ht="24.95" customHeight="1" x14ac:dyDescent="0.2">
      <c r="A2833" s="357"/>
      <c r="B2833" s="357"/>
      <c r="C2833" s="357"/>
      <c r="D2833" s="357"/>
      <c r="E2833" s="357"/>
      <c r="F2833" s="357"/>
      <c r="G2833" s="357"/>
      <c r="H2833" s="357"/>
      <c r="I2833" s="357"/>
      <c r="J2833" s="357"/>
      <c r="K2833" s="357"/>
      <c r="L2833" s="357"/>
      <c r="M2833" s="357"/>
      <c r="N2833" s="357"/>
    </row>
    <row r="2834" spans="1:14" ht="24.95" customHeight="1" x14ac:dyDescent="0.2">
      <c r="A2834" s="357"/>
      <c r="B2834" s="357"/>
      <c r="C2834" s="357"/>
      <c r="D2834" s="357"/>
      <c r="E2834" s="357"/>
      <c r="F2834" s="357"/>
      <c r="G2834" s="357"/>
      <c r="H2834" s="357"/>
      <c r="I2834" s="357"/>
      <c r="J2834" s="357"/>
      <c r="K2834" s="357"/>
      <c r="L2834" s="357"/>
      <c r="M2834" s="357"/>
      <c r="N2834" s="357"/>
    </row>
    <row r="2835" spans="1:14" ht="24.95" customHeight="1" x14ac:dyDescent="0.2">
      <c r="A2835" s="357"/>
      <c r="B2835" s="357"/>
      <c r="C2835" s="357"/>
      <c r="D2835" s="357"/>
      <c r="E2835" s="357"/>
      <c r="F2835" s="357"/>
      <c r="G2835" s="357"/>
      <c r="H2835" s="357"/>
      <c r="I2835" s="357"/>
      <c r="J2835" s="357"/>
      <c r="K2835" s="357"/>
      <c r="L2835" s="357"/>
      <c r="M2835" s="357"/>
      <c r="N2835" s="357"/>
    </row>
    <row r="2836" spans="1:14" ht="24.95" customHeight="1" x14ac:dyDescent="0.2">
      <c r="A2836" s="357"/>
      <c r="B2836" s="357"/>
      <c r="C2836" s="357"/>
      <c r="D2836" s="357"/>
      <c r="E2836" s="357"/>
      <c r="F2836" s="357"/>
      <c r="G2836" s="357"/>
      <c r="H2836" s="357"/>
      <c r="I2836" s="357"/>
      <c r="J2836" s="357"/>
      <c r="K2836" s="357"/>
      <c r="L2836" s="357"/>
      <c r="M2836" s="357"/>
      <c r="N2836" s="357"/>
    </row>
    <row r="2837" spans="1:14" ht="24.95" customHeight="1" x14ac:dyDescent="0.2">
      <c r="A2837" s="357"/>
      <c r="B2837" s="357"/>
      <c r="C2837" s="357"/>
      <c r="D2837" s="357"/>
      <c r="E2837" s="357"/>
      <c r="F2837" s="357"/>
      <c r="G2837" s="357"/>
      <c r="H2837" s="357"/>
      <c r="I2837" s="357"/>
      <c r="J2837" s="357"/>
      <c r="K2837" s="357"/>
      <c r="L2837" s="357"/>
      <c r="M2837" s="357"/>
      <c r="N2837" s="357"/>
    </row>
    <row r="2838" spans="1:14" ht="24.95" customHeight="1" x14ac:dyDescent="0.2">
      <c r="A2838" s="357"/>
      <c r="B2838" s="357"/>
      <c r="C2838" s="357"/>
      <c r="D2838" s="357"/>
      <c r="E2838" s="357"/>
      <c r="F2838" s="357"/>
      <c r="G2838" s="357"/>
      <c r="H2838" s="357"/>
      <c r="I2838" s="357"/>
      <c r="J2838" s="357"/>
      <c r="K2838" s="357"/>
      <c r="L2838" s="357"/>
      <c r="M2838" s="357"/>
      <c r="N2838" s="357"/>
    </row>
    <row r="2839" spans="1:14" ht="24.95" customHeight="1" x14ac:dyDescent="0.2">
      <c r="A2839" s="357"/>
      <c r="B2839" s="357"/>
      <c r="C2839" s="357"/>
      <c r="D2839" s="357"/>
      <c r="E2839" s="357"/>
      <c r="F2839" s="357"/>
      <c r="G2839" s="357"/>
      <c r="H2839" s="357"/>
      <c r="I2839" s="357"/>
      <c r="J2839" s="357"/>
      <c r="K2839" s="357"/>
      <c r="L2839" s="357"/>
      <c r="M2839" s="357"/>
      <c r="N2839" s="357"/>
    </row>
    <row r="2840" spans="1:14" ht="24.95" customHeight="1" x14ac:dyDescent="0.2">
      <c r="A2840" s="357"/>
      <c r="B2840" s="357"/>
      <c r="C2840" s="357"/>
      <c r="D2840" s="357"/>
      <c r="E2840" s="357"/>
      <c r="F2840" s="357"/>
      <c r="G2840" s="357"/>
      <c r="H2840" s="357"/>
      <c r="I2840" s="357"/>
      <c r="J2840" s="357"/>
      <c r="K2840" s="357"/>
      <c r="L2840" s="357"/>
      <c r="M2840" s="357"/>
      <c r="N2840" s="357"/>
    </row>
    <row r="2841" spans="1:14" ht="24.95" customHeight="1" x14ac:dyDescent="0.2">
      <c r="A2841" s="357"/>
      <c r="B2841" s="357"/>
      <c r="C2841" s="357"/>
      <c r="D2841" s="357"/>
      <c r="E2841" s="357"/>
      <c r="F2841" s="357"/>
      <c r="G2841" s="357"/>
      <c r="H2841" s="357"/>
      <c r="I2841" s="357"/>
      <c r="J2841" s="357"/>
      <c r="K2841" s="357"/>
      <c r="L2841" s="357"/>
      <c r="M2841" s="357"/>
      <c r="N2841" s="4"/>
    </row>
    <row r="2842" spans="1:14" ht="39.950000000000003" customHeight="1" x14ac:dyDescent="0.2">
      <c r="A2842" s="725" t="s">
        <v>553</v>
      </c>
      <c r="B2842" s="725"/>
      <c r="C2842" s="725"/>
      <c r="D2842" s="725"/>
      <c r="E2842" s="725"/>
      <c r="F2842" s="725"/>
      <c r="G2842" s="725"/>
      <c r="H2842" s="725"/>
      <c r="I2842" s="725"/>
      <c r="J2842" s="725"/>
      <c r="K2842" s="725"/>
      <c r="L2842" s="725"/>
      <c r="M2842" s="725"/>
      <c r="N2842" s="725"/>
    </row>
    <row r="2843" spans="1:14" ht="24.95" customHeight="1" x14ac:dyDescent="0.2">
      <c r="A2843" s="357"/>
      <c r="B2843" s="357"/>
      <c r="C2843" s="357"/>
      <c r="D2843" s="357"/>
      <c r="E2843" s="357"/>
      <c r="F2843" s="357"/>
      <c r="G2843" s="357"/>
      <c r="H2843" s="357"/>
      <c r="I2843" s="357"/>
      <c r="J2843" s="357"/>
      <c r="K2843" s="357"/>
      <c r="L2843" s="357"/>
      <c r="M2843" s="357"/>
      <c r="N2843" s="357"/>
    </row>
    <row r="2844" spans="1:14" ht="24.95" customHeight="1" x14ac:dyDescent="0.2">
      <c r="A2844" s="275"/>
      <c r="B2844" s="437" t="s">
        <v>41</v>
      </c>
      <c r="C2844" s="437" t="s">
        <v>42</v>
      </c>
      <c r="D2844" s="437" t="s">
        <v>43</v>
      </c>
      <c r="E2844" s="437" t="s">
        <v>44</v>
      </c>
      <c r="F2844" s="437" t="s">
        <v>45</v>
      </c>
      <c r="G2844" s="437" t="s">
        <v>46</v>
      </c>
      <c r="H2844" s="437" t="s">
        <v>47</v>
      </c>
      <c r="I2844" s="437" t="s">
        <v>57</v>
      </c>
      <c r="J2844" s="437" t="s">
        <v>49</v>
      </c>
      <c r="K2844" s="437" t="s">
        <v>50</v>
      </c>
      <c r="L2844" s="437" t="s">
        <v>51</v>
      </c>
      <c r="M2844" s="437" t="s">
        <v>52</v>
      </c>
      <c r="N2844" s="437" t="s">
        <v>13</v>
      </c>
    </row>
    <row r="2845" spans="1:14" ht="24.95" customHeight="1" x14ac:dyDescent="0.2">
      <c r="A2845" s="452" t="str">
        <f>'GASTO X T.A.'!A187</f>
        <v>GASTO EN ALOJAMIENTO</v>
      </c>
      <c r="B2845" s="453">
        <f>'GASTO X T.A.'!B187</f>
        <v>208651.90069710367</v>
      </c>
      <c r="C2845" s="453">
        <f>'GASTO X T.A.'!C187</f>
        <v>194073.85092459587</v>
      </c>
      <c r="D2845" s="453">
        <f>'GASTO X T.A.'!D187</f>
        <v>404899.10122945782</v>
      </c>
      <c r="E2845" s="453">
        <f>'GASTO X T.A.'!E187</f>
        <v>821873.97485657956</v>
      </c>
      <c r="F2845" s="453">
        <f>'GASTO X T.A.'!F187</f>
        <v>947997.08538493107</v>
      </c>
      <c r="G2845" s="453">
        <f>'GASTO X T.A.'!G187</f>
        <v>1601898.6622874488</v>
      </c>
      <c r="H2845" s="453">
        <f>'GASTO X T.A.'!H187</f>
        <v>2232399.5519767879</v>
      </c>
      <c r="I2845" s="453">
        <f>'GASTO X T.A.'!I187</f>
        <v>3133533.7371494947</v>
      </c>
      <c r="J2845" s="453">
        <f>'GASTO X T.A.'!J187</f>
        <v>1051116.5314320843</v>
      </c>
      <c r="K2845" s="453">
        <f>'GASTO X T.A.'!K187</f>
        <v>218370.23040281041</v>
      </c>
      <c r="L2845" s="453">
        <f>'GASTO X T.A.'!L187</f>
        <v>77761.46234210502</v>
      </c>
      <c r="M2845" s="453">
        <f>'GASTO X T.A.'!M187</f>
        <v>50532.396106429282</v>
      </c>
      <c r="N2845" s="525">
        <f>SUM(B2845:M2845)</f>
        <v>10943108.48478983</v>
      </c>
    </row>
    <row r="2846" spans="1:14" ht="24.95" customHeight="1" x14ac:dyDescent="0.2">
      <c r="A2846" s="452" t="str">
        <f>'GASTO X T.A.'!A188</f>
        <v>GASTO EN RESTAURANTES</v>
      </c>
      <c r="B2846" s="453">
        <f>'GASTO X T.A.'!B188</f>
        <v>189701.62270719092</v>
      </c>
      <c r="C2846" s="453">
        <f>'GASTO X T.A.'!C188</f>
        <v>163539.50449529383</v>
      </c>
      <c r="D2846" s="453">
        <f>'GASTO X T.A.'!D188</f>
        <v>351981.97822140367</v>
      </c>
      <c r="E2846" s="453">
        <f>'GASTO X T.A.'!E188</f>
        <v>1044737.6524396951</v>
      </c>
      <c r="F2846" s="453">
        <f>'GASTO X T.A.'!F188</f>
        <v>1165184.8067601654</v>
      </c>
      <c r="G2846" s="453">
        <f>'GASTO X T.A.'!G188</f>
        <v>1577670.7598695839</v>
      </c>
      <c r="H2846" s="453">
        <f>'GASTO X T.A.'!H188</f>
        <v>2328019.9497473137</v>
      </c>
      <c r="I2846" s="453">
        <f>'GASTO X T.A.'!I188</f>
        <v>3253056.416516101</v>
      </c>
      <c r="J2846" s="453">
        <f>'GASTO X T.A.'!J188</f>
        <v>1126209.786358427</v>
      </c>
      <c r="K2846" s="453">
        <f>'GASTO X T.A.'!K188</f>
        <v>1015780.588556953</v>
      </c>
      <c r="L2846" s="453">
        <f>'GASTO X T.A.'!L188</f>
        <v>347214.74213029566</v>
      </c>
      <c r="M2846" s="453">
        <f>'GASTO X T.A.'!M188</f>
        <v>261744.58942242831</v>
      </c>
      <c r="N2846" s="525">
        <f t="shared" ref="N2846:N2851" si="143">SUM(B2846:M2846)</f>
        <v>12824842.397224853</v>
      </c>
    </row>
    <row r="2847" spans="1:14" ht="24.95" customHeight="1" x14ac:dyDescent="0.2">
      <c r="A2847" s="452" t="str">
        <f>'GASTO X T.A.'!A189</f>
        <v>GASTO EN ALIMENTACIÓN FUERA DE RESTAURANTES</v>
      </c>
      <c r="B2847" s="453">
        <f>'GASTO X T.A.'!B189</f>
        <v>157109.63104622459</v>
      </c>
      <c r="C2847" s="453">
        <f>'GASTO X T.A.'!C189</f>
        <v>157873.34356128346</v>
      </c>
      <c r="D2847" s="453">
        <f>'GASTO X T.A.'!D189</f>
        <v>258327.8887990322</v>
      </c>
      <c r="E2847" s="453">
        <f>'GASTO X T.A.'!E189</f>
        <v>582474.71804879571</v>
      </c>
      <c r="F2847" s="453">
        <f>'GASTO X T.A.'!F189</f>
        <v>753609.78589539195</v>
      </c>
      <c r="G2847" s="453">
        <f>'GASTO X T.A.'!G189</f>
        <v>1636153.5208758824</v>
      </c>
      <c r="H2847" s="453">
        <f>'GASTO X T.A.'!H189</f>
        <v>1992071.3281883348</v>
      </c>
      <c r="I2847" s="453">
        <f>'GASTO X T.A.'!I189</f>
        <v>2615802.224455779</v>
      </c>
      <c r="J2847" s="453">
        <f>'GASTO X T.A.'!J189</f>
        <v>1156062.818196672</v>
      </c>
      <c r="K2847" s="453">
        <f>'GASTO X T.A.'!K189</f>
        <v>15795.35469781187</v>
      </c>
      <c r="L2847" s="453">
        <f>'GASTO X T.A.'!L189</f>
        <v>7161.5265414921232</v>
      </c>
      <c r="M2847" s="453">
        <f>'GASTO X T.A.'!M189</f>
        <v>6153.7477360136354</v>
      </c>
      <c r="N2847" s="525">
        <f t="shared" si="143"/>
        <v>9338595.8880427163</v>
      </c>
    </row>
    <row r="2848" spans="1:14" ht="24.95" customHeight="1" x14ac:dyDescent="0.2">
      <c r="A2848" s="452" t="str">
        <f>'GASTO X T.A.'!A190</f>
        <v>GASTO EN DESPLAZAMIENTOS / TRANSPORTE</v>
      </c>
      <c r="B2848" s="453">
        <f>'GASTO X T.A.'!B190</f>
        <v>123473.30898493934</v>
      </c>
      <c r="C2848" s="453">
        <f>'GASTO X T.A.'!C190</f>
        <v>126343.93880490772</v>
      </c>
      <c r="D2848" s="453">
        <f>'GASTO X T.A.'!D190</f>
        <v>222457.58279132066</v>
      </c>
      <c r="E2848" s="453">
        <f>'GASTO X T.A.'!E190</f>
        <v>823409.66575401323</v>
      </c>
      <c r="F2848" s="453">
        <f>'GASTO X T.A.'!F190</f>
        <v>928968.5082980931</v>
      </c>
      <c r="G2848" s="453">
        <f>'GASTO X T.A.'!G190</f>
        <v>1435002.9183640711</v>
      </c>
      <c r="H2848" s="453">
        <f>'GASTO X T.A.'!H190</f>
        <v>2539566.7395909852</v>
      </c>
      <c r="I2848" s="453">
        <f>'GASTO X T.A.'!I190</f>
        <v>3663739.8841771223</v>
      </c>
      <c r="J2848" s="453">
        <f>'GASTO X T.A.'!J190</f>
        <v>1467313.1036957197</v>
      </c>
      <c r="K2848" s="453">
        <f>'GASTO X T.A.'!K190</f>
        <v>1088035.381186879</v>
      </c>
      <c r="L2848" s="453">
        <f>'GASTO X T.A.'!L190</f>
        <v>360503.62125832035</v>
      </c>
      <c r="M2848" s="453">
        <f>'GASTO X T.A.'!M190</f>
        <v>244092.65947765228</v>
      </c>
      <c r="N2848" s="525">
        <f t="shared" si="143"/>
        <v>13022907.312384024</v>
      </c>
    </row>
    <row r="2849" spans="1:14" ht="24.95" customHeight="1" x14ac:dyDescent="0.2">
      <c r="A2849" s="452" t="str">
        <f>'GASTO X T.A.'!A191</f>
        <v>GASTO EN CULTURA Y OCIO</v>
      </c>
      <c r="B2849" s="453">
        <f>'GASTO X T.A.'!B191</f>
        <v>87899.799090905784</v>
      </c>
      <c r="C2849" s="453">
        <f>'GASTO X T.A.'!C191</f>
        <v>93996.674999344032</v>
      </c>
      <c r="D2849" s="453">
        <f>'GASTO X T.A.'!D191</f>
        <v>136324.78608834278</v>
      </c>
      <c r="E2849" s="453">
        <f>'GASTO X T.A.'!E191</f>
        <v>321294.04231108865</v>
      </c>
      <c r="F2849" s="453">
        <f>'GASTO X T.A.'!F191</f>
        <v>338498.29339179967</v>
      </c>
      <c r="G2849" s="453">
        <f>'GASTO X T.A.'!G191</f>
        <v>418245.66295098985</v>
      </c>
      <c r="H2849" s="453">
        <f>'GASTO X T.A.'!H191</f>
        <v>1210052.2136439828</v>
      </c>
      <c r="I2849" s="453">
        <f>'GASTO X T.A.'!I191</f>
        <v>1659669.8864530311</v>
      </c>
      <c r="J2849" s="453">
        <f>'GASTO X T.A.'!J191</f>
        <v>718983.60587924148</v>
      </c>
      <c r="K2849" s="453">
        <f>'GASTO X T.A.'!K191</f>
        <v>480459.74446659005</v>
      </c>
      <c r="L2849" s="453">
        <f>'GASTO X T.A.'!L191</f>
        <v>163298.46009075426</v>
      </c>
      <c r="M2849" s="453">
        <f>'GASTO X T.A.'!M191</f>
        <v>127710.15414184745</v>
      </c>
      <c r="N2849" s="525">
        <f t="shared" si="143"/>
        <v>5756433.323507918</v>
      </c>
    </row>
    <row r="2850" spans="1:14" ht="24.95" customHeight="1" x14ac:dyDescent="0.2">
      <c r="A2850" s="452" t="str">
        <f>'GASTO X T.A.'!A192</f>
        <v>GASTO EN COMPRAS</v>
      </c>
      <c r="B2850" s="453">
        <f>'GASTO X T.A.'!B192</f>
        <v>23755.741035412837</v>
      </c>
      <c r="C2850" s="453">
        <f>'GASTO X T.A.'!C192</f>
        <v>29257.072644796313</v>
      </c>
      <c r="D2850" s="453">
        <f>'GASTO X T.A.'!D192</f>
        <v>33879.812774684659</v>
      </c>
      <c r="E2850" s="453">
        <f>'GASTO X T.A.'!E192</f>
        <v>122382.11356098585</v>
      </c>
      <c r="F2850" s="453">
        <f>'GASTO X T.A.'!F192</f>
        <v>140445.19041114737</v>
      </c>
      <c r="G2850" s="453">
        <f>'GASTO X T.A.'!G192</f>
        <v>263291.14525977388</v>
      </c>
      <c r="H2850" s="453">
        <f>'GASTO X T.A.'!H192</f>
        <v>398206.46242807171</v>
      </c>
      <c r="I2850" s="453">
        <f>'GASTO X T.A.'!I192</f>
        <v>662656.17726316757</v>
      </c>
      <c r="J2850" s="453">
        <f>'GASTO X T.A.'!J192</f>
        <v>370163.12625123461</v>
      </c>
      <c r="K2850" s="453">
        <f>'GASTO X T.A.'!K192</f>
        <v>193309.43038419136</v>
      </c>
      <c r="L2850" s="453">
        <f>'GASTO X T.A.'!L192</f>
        <v>114537.74962512541</v>
      </c>
      <c r="M2850" s="453">
        <f>'GASTO X T.A.'!M192</f>
        <v>68722.414433839615</v>
      </c>
      <c r="N2850" s="525">
        <f t="shared" si="143"/>
        <v>2420606.4360724315</v>
      </c>
    </row>
    <row r="2851" spans="1:14" ht="24.95" customHeight="1" x14ac:dyDescent="0.2">
      <c r="A2851" s="452" t="s">
        <v>279</v>
      </c>
      <c r="B2851" s="456">
        <f>'GASTO X T.A.'!B193</f>
        <v>0</v>
      </c>
      <c r="C2851" s="456">
        <f>'GASTO X T.A.'!C193</f>
        <v>0</v>
      </c>
      <c r="D2851" s="456">
        <f>'GASTO X T.A.'!D193</f>
        <v>0</v>
      </c>
      <c r="E2851" s="456">
        <f>'GASTO X T.A.'!E193</f>
        <v>0</v>
      </c>
      <c r="F2851" s="456">
        <f>'GASTO X T.A.'!F193</f>
        <v>0</v>
      </c>
      <c r="G2851" s="456">
        <f>'GASTO X T.A.'!G193</f>
        <v>0</v>
      </c>
      <c r="H2851" s="456">
        <f>'GASTO X T.A.'!H193</f>
        <v>541954.32854468084</v>
      </c>
      <c r="I2851" s="456">
        <f>'GASTO X T.A.'!I193</f>
        <v>754022.97198847402</v>
      </c>
      <c r="J2851" s="456">
        <f>'GASTO X T.A.'!J193</f>
        <v>410359.28857365105</v>
      </c>
      <c r="K2851" s="456">
        <f>'GASTO X T.A.'!K193</f>
        <v>0</v>
      </c>
      <c r="L2851" s="456">
        <f>'GASTO X T.A.'!L193</f>
        <v>0</v>
      </c>
      <c r="M2851" s="456">
        <f>'GASTO X T.A.'!M193</f>
        <v>0</v>
      </c>
      <c r="N2851" s="525">
        <f t="shared" si="143"/>
        <v>1706336.5891068061</v>
      </c>
    </row>
    <row r="2852" spans="1:14" ht="24.95" customHeight="1" x14ac:dyDescent="0.2">
      <c r="A2852" s="438" t="s">
        <v>266</v>
      </c>
      <c r="B2852" s="523">
        <f>SUM(B2845:B2851)</f>
        <v>790592.0035617773</v>
      </c>
      <c r="C2852" s="523">
        <f t="shared" ref="C2852" si="144">SUM(C2845:C2851)</f>
        <v>765084.38543022121</v>
      </c>
      <c r="D2852" s="523">
        <f t="shared" ref="D2852" si="145">SUM(D2845:D2851)</f>
        <v>1407871.149904242</v>
      </c>
      <c r="E2852" s="523">
        <f t="shared" ref="E2852" si="146">SUM(E2845:E2851)</f>
        <v>3716172.1669711578</v>
      </c>
      <c r="F2852" s="523">
        <f t="shared" ref="F2852" si="147">SUM(F2845:F2851)</f>
        <v>4274703.6701415284</v>
      </c>
      <c r="G2852" s="523">
        <f t="shared" ref="G2852" si="148">SUM(G2845:G2851)</f>
        <v>6932262.6696077501</v>
      </c>
      <c r="H2852" s="523">
        <f t="shared" ref="H2852" si="149">SUM(H2845:H2851)</f>
        <v>11242270.574120156</v>
      </c>
      <c r="I2852" s="523">
        <f t="shared" ref="I2852" si="150">SUM(I2845:I2851)</f>
        <v>15742481.298003167</v>
      </c>
      <c r="J2852" s="523">
        <f t="shared" ref="J2852" si="151">SUM(J2845:J2851)</f>
        <v>6300208.2603870295</v>
      </c>
      <c r="K2852" s="523">
        <f t="shared" ref="K2852" si="152">SUM(K2845:K2851)</f>
        <v>3011750.7296952358</v>
      </c>
      <c r="L2852" s="523">
        <f t="shared" ref="L2852" si="153">SUM(L2845:L2851)</f>
        <v>1070477.561988093</v>
      </c>
      <c r="M2852" s="523">
        <f t="shared" ref="M2852" si="154">SUM(M2845:M2851)</f>
        <v>758955.96131821058</v>
      </c>
      <c r="N2852" s="526">
        <f t="shared" ref="N2852" si="155">SUM(N2845:N2851)</f>
        <v>56012830.431128584</v>
      </c>
    </row>
    <row r="2853" spans="1:14" ht="24.95" customHeight="1" x14ac:dyDescent="0.2">
      <c r="A2853" s="357"/>
      <c r="B2853" s="357"/>
      <c r="C2853" s="357"/>
      <c r="D2853" s="357"/>
      <c r="E2853" s="357"/>
      <c r="F2853" s="357"/>
      <c r="G2853" s="357"/>
      <c r="H2853" s="357"/>
      <c r="I2853" s="357"/>
      <c r="J2853" s="357"/>
      <c r="K2853" s="357"/>
      <c r="L2853" s="357"/>
      <c r="M2853" s="357"/>
      <c r="N2853" s="357"/>
    </row>
    <row r="2854" spans="1:14" ht="24.95" customHeight="1" x14ac:dyDescent="0.2">
      <c r="A2854" s="357"/>
      <c r="B2854" s="357"/>
      <c r="C2854" s="357"/>
      <c r="D2854" s="357"/>
      <c r="E2854" s="357"/>
      <c r="F2854" s="357"/>
      <c r="G2854" s="357"/>
      <c r="H2854" s="357"/>
      <c r="I2854" s="357"/>
      <c r="J2854" s="357"/>
      <c r="K2854" s="357"/>
      <c r="L2854" s="357"/>
      <c r="M2854" s="357"/>
      <c r="N2854" s="357"/>
    </row>
    <row r="2855" spans="1:14" ht="24.95" customHeight="1" x14ac:dyDescent="0.2">
      <c r="A2855" s="357"/>
      <c r="B2855" s="357"/>
      <c r="C2855" s="357"/>
      <c r="D2855" s="357"/>
      <c r="E2855" s="357"/>
      <c r="F2855" s="357"/>
      <c r="G2855" s="357"/>
      <c r="H2855" s="357"/>
      <c r="I2855" s="357"/>
      <c r="J2855" s="357"/>
      <c r="K2855" s="357"/>
      <c r="L2855" s="357"/>
      <c r="M2855" s="357"/>
      <c r="N2855" s="357"/>
    </row>
    <row r="2856" spans="1:14" ht="24.95" customHeight="1" x14ac:dyDescent="0.2">
      <c r="A2856" s="357"/>
      <c r="B2856" s="357"/>
      <c r="C2856" s="357"/>
      <c r="D2856" s="357"/>
      <c r="E2856" s="357"/>
      <c r="F2856" s="357"/>
      <c r="G2856" s="357"/>
      <c r="H2856" s="357"/>
      <c r="I2856" s="357"/>
      <c r="J2856" s="357"/>
      <c r="K2856" s="357"/>
      <c r="L2856" s="357"/>
      <c r="M2856" s="357"/>
      <c r="N2856" s="357"/>
    </row>
    <row r="2857" spans="1:14" ht="24.95" customHeight="1" x14ac:dyDescent="0.2">
      <c r="A2857" s="357"/>
      <c r="B2857" s="357"/>
      <c r="C2857" s="357"/>
      <c r="D2857" s="357"/>
      <c r="E2857" s="357"/>
      <c r="F2857" s="357"/>
      <c r="G2857" s="357"/>
      <c r="H2857" s="357"/>
      <c r="I2857" s="357"/>
      <c r="J2857" s="357"/>
      <c r="K2857" s="357"/>
      <c r="L2857" s="357"/>
      <c r="M2857" s="357"/>
      <c r="N2857" s="357"/>
    </row>
    <row r="2858" spans="1:14" ht="24.95" customHeight="1" x14ac:dyDescent="0.2">
      <c r="A2858" s="357"/>
      <c r="B2858" s="357"/>
      <c r="C2858" s="357"/>
      <c r="D2858" s="357"/>
      <c r="E2858" s="357"/>
      <c r="F2858" s="357"/>
      <c r="G2858" s="357"/>
      <c r="H2858" s="357"/>
      <c r="I2858" s="357"/>
      <c r="J2858" s="357"/>
      <c r="K2858" s="357"/>
      <c r="L2858" s="357"/>
      <c r="M2858" s="357"/>
      <c r="N2858" s="357"/>
    </row>
    <row r="2859" spans="1:14" ht="24.95" customHeight="1" x14ac:dyDescent="0.2">
      <c r="A2859" s="357"/>
      <c r="B2859" s="357"/>
      <c r="C2859" s="357"/>
      <c r="D2859" s="357"/>
      <c r="E2859" s="357"/>
      <c r="F2859" s="357"/>
      <c r="G2859" s="357"/>
      <c r="H2859" s="357"/>
      <c r="I2859" s="357"/>
      <c r="J2859" s="357"/>
      <c r="K2859" s="357"/>
      <c r="L2859" s="357"/>
      <c r="M2859" s="357"/>
      <c r="N2859" s="357"/>
    </row>
    <row r="2860" spans="1:14" ht="24.95" customHeight="1" x14ac:dyDescent="0.2">
      <c r="A2860" s="357"/>
      <c r="B2860" s="357"/>
      <c r="C2860" s="357"/>
      <c r="D2860" s="357"/>
      <c r="E2860" s="357"/>
      <c r="F2860" s="357"/>
      <c r="G2860" s="357"/>
      <c r="H2860" s="357"/>
      <c r="I2860" s="357"/>
      <c r="J2860" s="357"/>
      <c r="K2860" s="357"/>
      <c r="L2860" s="357"/>
      <c r="M2860" s="357"/>
      <c r="N2860" s="357"/>
    </row>
    <row r="2861" spans="1:14" ht="24.95" customHeight="1" x14ac:dyDescent="0.2">
      <c r="A2861" s="357"/>
      <c r="B2861" s="357"/>
      <c r="C2861" s="357"/>
      <c r="D2861" s="357"/>
      <c r="E2861" s="357"/>
      <c r="F2861" s="357"/>
      <c r="G2861" s="357"/>
      <c r="H2861" s="357"/>
      <c r="I2861" s="357"/>
      <c r="J2861" s="357"/>
      <c r="K2861" s="357"/>
      <c r="L2861" s="357"/>
      <c r="M2861" s="357"/>
    </row>
    <row r="2862" spans="1:14" ht="24.95" customHeight="1" x14ac:dyDescent="0.2">
      <c r="A2862" s="357"/>
      <c r="B2862" s="357"/>
      <c r="C2862" s="357"/>
      <c r="D2862" s="357"/>
      <c r="E2862" s="357"/>
      <c r="F2862" s="357"/>
      <c r="G2862" s="357"/>
      <c r="H2862" s="357"/>
      <c r="I2862" s="357"/>
      <c r="J2862" s="357"/>
      <c r="K2862" s="357"/>
      <c r="L2862" s="357"/>
      <c r="M2862" s="357"/>
      <c r="N2862" s="357"/>
    </row>
    <row r="2863" spans="1:14" ht="24.95" customHeight="1" x14ac:dyDescent="0.2">
      <c r="A2863" s="357"/>
      <c r="B2863" s="357"/>
      <c r="C2863" s="357"/>
      <c r="D2863" s="357"/>
      <c r="E2863" s="357"/>
      <c r="F2863" s="357"/>
      <c r="G2863" s="357"/>
      <c r="H2863" s="357"/>
      <c r="I2863" s="357"/>
      <c r="J2863" s="357"/>
      <c r="K2863" s="357"/>
      <c r="L2863" s="357"/>
      <c r="M2863" s="357"/>
      <c r="N2863" s="357"/>
    </row>
    <row r="2864" spans="1:14" ht="24.95" customHeight="1" x14ac:dyDescent="0.2">
      <c r="A2864" s="357"/>
      <c r="B2864" s="357"/>
      <c r="C2864" s="357"/>
      <c r="D2864" s="357"/>
      <c r="E2864" s="357"/>
      <c r="F2864" s="357"/>
      <c r="G2864" s="357"/>
      <c r="H2864" s="357"/>
      <c r="I2864" s="357"/>
      <c r="J2864" s="357"/>
      <c r="K2864" s="357"/>
      <c r="L2864" s="357"/>
      <c r="M2864" s="357"/>
      <c r="N2864" s="357"/>
    </row>
    <row r="2865" spans="1:14" ht="24.95" customHeight="1" x14ac:dyDescent="0.2">
      <c r="A2865" s="357"/>
      <c r="B2865" s="357"/>
      <c r="C2865" s="357"/>
      <c r="D2865" s="357"/>
      <c r="E2865" s="357"/>
      <c r="F2865" s="357"/>
      <c r="G2865" s="357"/>
      <c r="H2865" s="357"/>
      <c r="I2865" s="357"/>
      <c r="J2865" s="357"/>
      <c r="K2865" s="357"/>
      <c r="L2865" s="357"/>
      <c r="M2865" s="357"/>
      <c r="N2865" s="357"/>
    </row>
    <row r="2866" spans="1:14" ht="24.95" customHeight="1" x14ac:dyDescent="0.2">
      <c r="A2866" s="357"/>
      <c r="B2866" s="357"/>
      <c r="C2866" s="357"/>
      <c r="D2866" s="357"/>
      <c r="E2866" s="357"/>
      <c r="F2866" s="357"/>
      <c r="G2866" s="357"/>
      <c r="H2866" s="357"/>
      <c r="I2866" s="357"/>
      <c r="J2866" s="357"/>
      <c r="K2866" s="357"/>
      <c r="L2866" s="357"/>
      <c r="M2866" s="357"/>
      <c r="N2866" s="357"/>
    </row>
    <row r="2867" spans="1:14" ht="24.95" customHeight="1" x14ac:dyDescent="0.2">
      <c r="A2867" s="357"/>
      <c r="B2867" s="357"/>
      <c r="C2867" s="357"/>
      <c r="D2867" s="357"/>
      <c r="E2867" s="357"/>
      <c r="F2867" s="357"/>
      <c r="G2867" s="357"/>
      <c r="H2867" s="357"/>
      <c r="I2867" s="357"/>
      <c r="J2867" s="357"/>
      <c r="K2867" s="357"/>
      <c r="L2867" s="357"/>
      <c r="M2867" s="357"/>
      <c r="N2867" s="357"/>
    </row>
    <row r="2868" spans="1:14" ht="24.95" customHeight="1" x14ac:dyDescent="0.2">
      <c r="A2868" s="357"/>
      <c r="B2868" s="357"/>
      <c r="C2868" s="357"/>
      <c r="D2868" s="357"/>
      <c r="E2868" s="357"/>
      <c r="F2868" s="357"/>
      <c r="G2868" s="357"/>
      <c r="H2868" s="357"/>
      <c r="I2868" s="357"/>
      <c r="J2868" s="357"/>
      <c r="K2868" s="357"/>
      <c r="L2868" s="357"/>
      <c r="M2868" s="357"/>
      <c r="N2868" s="4"/>
    </row>
    <row r="2869" spans="1:14" ht="39.950000000000003" customHeight="1" x14ac:dyDescent="0.2">
      <c r="A2869" s="725" t="s">
        <v>554</v>
      </c>
      <c r="B2869" s="725"/>
      <c r="C2869" s="725"/>
      <c r="D2869" s="725"/>
      <c r="E2869" s="725"/>
      <c r="F2869" s="725"/>
      <c r="G2869" s="725"/>
      <c r="H2869" s="725"/>
      <c r="I2869" s="725"/>
      <c r="J2869" s="725"/>
      <c r="K2869" s="725"/>
      <c r="L2869" s="725"/>
      <c r="M2869" s="725"/>
      <c r="N2869" s="725"/>
    </row>
    <row r="2870" spans="1:14" ht="24.95" customHeight="1" x14ac:dyDescent="0.2">
      <c r="A2870" s="357"/>
      <c r="B2870" s="357"/>
      <c r="C2870" s="357"/>
      <c r="D2870" s="357"/>
      <c r="E2870" s="357"/>
      <c r="F2870" s="357"/>
      <c r="G2870" s="357"/>
      <c r="H2870" s="357"/>
      <c r="I2870" s="357"/>
      <c r="J2870" s="357"/>
      <c r="K2870" s="357"/>
      <c r="L2870" s="357"/>
      <c r="M2870" s="357"/>
      <c r="N2870" s="357"/>
    </row>
    <row r="2871" spans="1:14" ht="24.95" customHeight="1" x14ac:dyDescent="0.2">
      <c r="A2871" s="275"/>
      <c r="B2871" s="437" t="s">
        <v>41</v>
      </c>
      <c r="C2871" s="437" t="s">
        <v>42</v>
      </c>
      <c r="D2871" s="437" t="s">
        <v>43</v>
      </c>
      <c r="E2871" s="437" t="s">
        <v>44</v>
      </c>
      <c r="F2871" s="437" t="s">
        <v>45</v>
      </c>
      <c r="G2871" s="437" t="s">
        <v>46</v>
      </c>
      <c r="H2871" s="437" t="s">
        <v>47</v>
      </c>
      <c r="I2871" s="437" t="s">
        <v>57</v>
      </c>
      <c r="J2871" s="437" t="s">
        <v>49</v>
      </c>
      <c r="K2871" s="437" t="s">
        <v>50</v>
      </c>
      <c r="L2871" s="437" t="s">
        <v>51</v>
      </c>
      <c r="M2871" s="437" t="s">
        <v>52</v>
      </c>
      <c r="N2871" s="437" t="s">
        <v>13</v>
      </c>
    </row>
    <row r="2872" spans="1:14" ht="24.95" customHeight="1" x14ac:dyDescent="0.2">
      <c r="A2872" s="452" t="str">
        <f>'GASTO X T.A.'!A288</f>
        <v>GASTO EN ALOJAMIENTO</v>
      </c>
      <c r="B2872" s="453">
        <f>'GASTO X T.A.'!B288</f>
        <v>2448566.5142193604</v>
      </c>
      <c r="C2872" s="453">
        <f>'GASTO X T.A.'!C288</f>
        <v>3158656.7478646236</v>
      </c>
      <c r="D2872" s="453">
        <f>'GASTO X T.A.'!D288</f>
        <v>3128479.0415963628</v>
      </c>
      <c r="E2872" s="453">
        <f>'GASTO X T.A.'!E288</f>
        <v>6459195.2381597124</v>
      </c>
      <c r="F2872" s="453">
        <f>'GASTO X T.A.'!F288</f>
        <v>5923480.8124458594</v>
      </c>
      <c r="G2872" s="453">
        <f>'GASTO X T.A.'!G288</f>
        <v>5822431.2670191126</v>
      </c>
      <c r="H2872" s="453">
        <f>'GASTO X T.A.'!H288</f>
        <v>7906947.3843659433</v>
      </c>
      <c r="I2872" s="453">
        <f>'GASTO X T.A.'!I288</f>
        <v>14615654.397604035</v>
      </c>
      <c r="J2872" s="453">
        <f>'GASTO X T.A.'!J288</f>
        <v>6302781.0588526381</v>
      </c>
      <c r="K2872" s="453">
        <f>'GASTO X T.A.'!K288</f>
        <v>5554460.5187097015</v>
      </c>
      <c r="L2872" s="453">
        <f>'GASTO X T.A.'!L288</f>
        <v>4382743.5230023051</v>
      </c>
      <c r="M2872" s="453">
        <f>'GASTO X T.A.'!M288</f>
        <v>5631963.3169992426</v>
      </c>
      <c r="N2872" s="525">
        <f>SUM(B2872:M2872)</f>
        <v>71335359.820838898</v>
      </c>
    </row>
    <row r="2873" spans="1:14" ht="24.95" customHeight="1" x14ac:dyDescent="0.2">
      <c r="A2873" s="452" t="str">
        <f>'GASTO X T.A.'!A289</f>
        <v>GASTO EN RESTAURANTES</v>
      </c>
      <c r="B2873" s="453">
        <f>'GASTO X T.A.'!B289</f>
        <v>1543851.2165847812</v>
      </c>
      <c r="C2873" s="453">
        <f>'GASTO X T.A.'!C289</f>
        <v>1700738.0233961099</v>
      </c>
      <c r="D2873" s="453">
        <f>'GASTO X T.A.'!D289</f>
        <v>1776470.5819466203</v>
      </c>
      <c r="E2873" s="453">
        <f>'GASTO X T.A.'!E289</f>
        <v>2986074.371422031</v>
      </c>
      <c r="F2873" s="453">
        <f>'GASTO X T.A.'!F289</f>
        <v>2915717.6719012172</v>
      </c>
      <c r="G2873" s="453">
        <f>'GASTO X T.A.'!G289</f>
        <v>2667550.2821193389</v>
      </c>
      <c r="H2873" s="453">
        <f>'GASTO X T.A.'!H289</f>
        <v>4524256.0034021502</v>
      </c>
      <c r="I2873" s="453">
        <f>'GASTO X T.A.'!I289</f>
        <v>7940509.0126848854</v>
      </c>
      <c r="J2873" s="453">
        <f>'GASTO X T.A.'!J289</f>
        <v>3845908.513432208</v>
      </c>
      <c r="K2873" s="453">
        <f>'GASTO X T.A.'!K289</f>
        <v>4314395.4609500943</v>
      </c>
      <c r="L2873" s="453">
        <f>'GASTO X T.A.'!L289</f>
        <v>3394463.8530089241</v>
      </c>
      <c r="M2873" s="453">
        <f>'GASTO X T.A.'!M289</f>
        <v>3976083.0614277935</v>
      </c>
      <c r="N2873" s="525">
        <f t="shared" ref="N2873:N2878" si="156">SUM(B2873:M2873)</f>
        <v>41586018.052276157</v>
      </c>
    </row>
    <row r="2874" spans="1:14" ht="24.95" customHeight="1" x14ac:dyDescent="0.2">
      <c r="A2874" s="452" t="str">
        <f>'GASTO X T.A.'!A290</f>
        <v>GASTO EN ALIMENTACIÓN FUERA DE RESTAURANTES</v>
      </c>
      <c r="B2874" s="453">
        <f>'GASTO X T.A.'!B290</f>
        <v>271920.41458557942</v>
      </c>
      <c r="C2874" s="453">
        <f>'GASTO X T.A.'!C290</f>
        <v>352438.66049211752</v>
      </c>
      <c r="D2874" s="453">
        <f>'GASTO X T.A.'!D290</f>
        <v>324914.48491123773</v>
      </c>
      <c r="E2874" s="453">
        <f>'GASTO X T.A.'!E290</f>
        <v>1721661.1131946922</v>
      </c>
      <c r="F2874" s="453">
        <f>'GASTO X T.A.'!F290</f>
        <v>1613277.4442933546</v>
      </c>
      <c r="G2874" s="453">
        <f>'GASTO X T.A.'!G290</f>
        <v>1646530.8795715561</v>
      </c>
      <c r="H2874" s="453">
        <f>'GASTO X T.A.'!H290</f>
        <v>1413729.3619713949</v>
      </c>
      <c r="I2874" s="453">
        <f>'GASTO X T.A.'!I290</f>
        <v>2579577.9494170421</v>
      </c>
      <c r="J2874" s="453">
        <f>'GASTO X T.A.'!J290</f>
        <v>1013797.9250670266</v>
      </c>
      <c r="K2874" s="453">
        <f>'GASTO X T.A.'!K290</f>
        <v>1306119.640216717</v>
      </c>
      <c r="L2874" s="453">
        <f>'GASTO X T.A.'!L290</f>
        <v>963342.78138548415</v>
      </c>
      <c r="M2874" s="453">
        <f>'GASTO X T.A.'!M290</f>
        <v>1188058.4127826574</v>
      </c>
      <c r="N2874" s="525">
        <f t="shared" si="156"/>
        <v>14395369.06788886</v>
      </c>
    </row>
    <row r="2875" spans="1:14" ht="24.95" customHeight="1" x14ac:dyDescent="0.2">
      <c r="A2875" s="452" t="str">
        <f>'GASTO X T.A.'!A291</f>
        <v>GASTO EN DESPLAZAMIENTOS / TRANSPORTE</v>
      </c>
      <c r="B2875" s="453">
        <f>'GASTO X T.A.'!B291</f>
        <v>617049.7627693133</v>
      </c>
      <c r="C2875" s="453">
        <f>'GASTO X T.A.'!C291</f>
        <v>763986.80903573264</v>
      </c>
      <c r="D2875" s="453">
        <f>'GASTO X T.A.'!D291</f>
        <v>719282.28496673214</v>
      </c>
      <c r="E2875" s="453">
        <f>'GASTO X T.A.'!E291</f>
        <v>2556267.126693286</v>
      </c>
      <c r="F2875" s="453">
        <f>'GASTO X T.A.'!F291</f>
        <v>2534751.3566595875</v>
      </c>
      <c r="G2875" s="453">
        <f>'GASTO X T.A.'!G291</f>
        <v>2313458.7404857087</v>
      </c>
      <c r="H2875" s="453">
        <f>'GASTO X T.A.'!H291</f>
        <v>1698380.6234815572</v>
      </c>
      <c r="I2875" s="453">
        <f>'GASTO X T.A.'!I291</f>
        <v>3037110.5315980441</v>
      </c>
      <c r="J2875" s="453">
        <f>'GASTO X T.A.'!J291</f>
        <v>1497642.2199020674</v>
      </c>
      <c r="K2875" s="453">
        <f>'GASTO X T.A.'!K291</f>
        <v>2016479.5192233452</v>
      </c>
      <c r="L2875" s="453">
        <f>'GASTO X T.A.'!L291</f>
        <v>1523681.0228099015</v>
      </c>
      <c r="M2875" s="453">
        <f>'GASTO X T.A.'!M291</f>
        <v>1644735.3704738407</v>
      </c>
      <c r="N2875" s="525">
        <f t="shared" si="156"/>
        <v>20922825.368099112</v>
      </c>
    </row>
    <row r="2876" spans="1:14" ht="24.95" customHeight="1" x14ac:dyDescent="0.2">
      <c r="A2876" s="452" t="str">
        <f>'GASTO X T.A.'!A292</f>
        <v>GASTO EN CULTURA Y OCIO</v>
      </c>
      <c r="B2876" s="453">
        <f>'GASTO X T.A.'!B292</f>
        <v>511646.24617224932</v>
      </c>
      <c r="C2876" s="453">
        <f>'GASTO X T.A.'!C292</f>
        <v>623028.12348300545</v>
      </c>
      <c r="D2876" s="453">
        <f>'GASTO X T.A.'!D292</f>
        <v>571429.85498397204</v>
      </c>
      <c r="E2876" s="453">
        <f>'GASTO X T.A.'!E292</f>
        <v>962894.27228514629</v>
      </c>
      <c r="F2876" s="453">
        <f>'GASTO X T.A.'!F292</f>
        <v>995224.83452626911</v>
      </c>
      <c r="G2876" s="453">
        <f>'GASTO X T.A.'!G292</f>
        <v>858213.94390068878</v>
      </c>
      <c r="H2876" s="453">
        <f>'GASTO X T.A.'!H292</f>
        <v>1452060.3999154707</v>
      </c>
      <c r="I2876" s="453">
        <f>'GASTO X T.A.'!I292</f>
        <v>2472656.681309551</v>
      </c>
      <c r="J2876" s="453">
        <f>'GASTO X T.A.'!J292</f>
        <v>1130709.7941118497</v>
      </c>
      <c r="K2876" s="453">
        <f>'GASTO X T.A.'!K292</f>
        <v>2010347.1264058796</v>
      </c>
      <c r="L2876" s="453">
        <f>'GASTO X T.A.'!L292</f>
        <v>1582761.6168275927</v>
      </c>
      <c r="M2876" s="453">
        <f>'GASTO X T.A.'!M292</f>
        <v>1790235.3805609136</v>
      </c>
      <c r="N2876" s="525">
        <f t="shared" si="156"/>
        <v>14961208.274482589</v>
      </c>
    </row>
    <row r="2877" spans="1:14" ht="24.95" customHeight="1" x14ac:dyDescent="0.2">
      <c r="A2877" s="452" t="str">
        <f>'GASTO X T.A.'!A293</f>
        <v>GASTO EN COMPRAS</v>
      </c>
      <c r="B2877" s="453">
        <f>'GASTO X T.A.'!B293</f>
        <v>247949.55606970753</v>
      </c>
      <c r="C2877" s="453">
        <f>'GASTO X T.A.'!C293</f>
        <v>347346.31566205149</v>
      </c>
      <c r="D2877" s="453">
        <f>'GASTO X T.A.'!D293</f>
        <v>359699.94347486488</v>
      </c>
      <c r="E2877" s="453">
        <f>'GASTO X T.A.'!E293</f>
        <v>693341.33966994111</v>
      </c>
      <c r="F2877" s="453">
        <f>'GASTO X T.A.'!F293</f>
        <v>615147.15136644861</v>
      </c>
      <c r="G2877" s="453">
        <f>'GASTO X T.A.'!G293</f>
        <v>656183.27840947267</v>
      </c>
      <c r="H2877" s="453">
        <f>'GASTO X T.A.'!H293</f>
        <v>532323.78195372142</v>
      </c>
      <c r="I2877" s="453">
        <f>'GASTO X T.A.'!I293</f>
        <v>1000754.4800410545</v>
      </c>
      <c r="J2877" s="453">
        <f>'GASTO X T.A.'!J293</f>
        <v>462245.96326913178</v>
      </c>
      <c r="K2877" s="453">
        <f>'GASTO X T.A.'!K293</f>
        <v>560059.79753664555</v>
      </c>
      <c r="L2877" s="453">
        <f>'GASTO X T.A.'!L293</f>
        <v>400407.80752258026</v>
      </c>
      <c r="M2877" s="453">
        <f>'GASTO X T.A.'!M293</f>
        <v>560942.27172422118</v>
      </c>
      <c r="N2877" s="525">
        <f t="shared" si="156"/>
        <v>6436401.6866998421</v>
      </c>
    </row>
    <row r="2878" spans="1:14" ht="24.95" customHeight="1" x14ac:dyDescent="0.2">
      <c r="A2878" s="452" t="s">
        <v>279</v>
      </c>
      <c r="B2878" s="456">
        <f>'GASTO X T.A.'!B294</f>
        <v>0</v>
      </c>
      <c r="C2878" s="456">
        <f>'GASTO X T.A.'!C294</f>
        <v>0</v>
      </c>
      <c r="D2878" s="456">
        <f>'GASTO X T.A.'!D294</f>
        <v>0</v>
      </c>
      <c r="E2878" s="456">
        <f>'GASTO X T.A.'!E294</f>
        <v>0</v>
      </c>
      <c r="F2878" s="456">
        <f>'GASTO X T.A.'!F294</f>
        <v>0</v>
      </c>
      <c r="G2878" s="456">
        <f>'GASTO X T.A.'!G294</f>
        <v>0</v>
      </c>
      <c r="H2878" s="456">
        <f>'GASTO X T.A.'!H294</f>
        <v>123613.11247670816</v>
      </c>
      <c r="I2878" s="456">
        <f>'GASTO X T.A.'!I294</f>
        <v>170855.01243662011</v>
      </c>
      <c r="J2878" s="456">
        <f>'GASTO X T.A.'!J294</f>
        <v>122426.45916638768</v>
      </c>
      <c r="K2878" s="456">
        <f>'GASTO X T.A.'!K294</f>
        <v>91071.983981239726</v>
      </c>
      <c r="L2878" s="456">
        <f>'GASTO X T.A.'!L294</f>
        <v>61501.423013359657</v>
      </c>
      <c r="M2878" s="456">
        <f>'GASTO X T.A.'!M294</f>
        <v>75775.92719232128</v>
      </c>
      <c r="N2878" s="525">
        <f t="shared" si="156"/>
        <v>645243.91826663655</v>
      </c>
    </row>
    <row r="2879" spans="1:14" ht="24.95" customHeight="1" x14ac:dyDescent="0.2">
      <c r="A2879" s="438" t="s">
        <v>266</v>
      </c>
      <c r="B2879" s="523">
        <f>SUM(B2872:B2878)</f>
        <v>5640983.7104009911</v>
      </c>
      <c r="C2879" s="523">
        <f t="shared" ref="C2879" si="157">SUM(C2872:C2878)</f>
        <v>6946194.6799336402</v>
      </c>
      <c r="D2879" s="523">
        <f t="shared" ref="D2879" si="158">SUM(D2872:D2878)</f>
        <v>6880276.1918797903</v>
      </c>
      <c r="E2879" s="523">
        <f t="shared" ref="E2879" si="159">SUM(E2872:E2878)</f>
        <v>15379433.461424809</v>
      </c>
      <c r="F2879" s="523">
        <f t="shared" ref="F2879" si="160">SUM(F2872:F2878)</f>
        <v>14597599.271192737</v>
      </c>
      <c r="G2879" s="523">
        <f t="shared" ref="G2879" si="161">SUM(G2872:G2878)</f>
        <v>13964368.391505878</v>
      </c>
      <c r="H2879" s="523">
        <f t="shared" ref="H2879" si="162">SUM(H2872:H2878)</f>
        <v>17651310.667566944</v>
      </c>
      <c r="I2879" s="523">
        <f t="shared" ref="I2879" si="163">SUM(I2872:I2878)</f>
        <v>31817118.065091234</v>
      </c>
      <c r="J2879" s="523">
        <f t="shared" ref="J2879" si="164">SUM(J2872:J2878)</f>
        <v>14375511.933801306</v>
      </c>
      <c r="K2879" s="523">
        <f t="shared" ref="K2879" si="165">SUM(K2872:K2878)</f>
        <v>15852934.047023624</v>
      </c>
      <c r="L2879" s="523">
        <f t="shared" ref="L2879" si="166">SUM(L2872:L2878)</f>
        <v>12308902.027570147</v>
      </c>
      <c r="M2879" s="523">
        <f t="shared" ref="M2879" si="167">SUM(M2872:M2878)</f>
        <v>14867793.741160991</v>
      </c>
      <c r="N2879" s="526">
        <f t="shared" ref="N2879" si="168">SUM(N2872:N2878)</f>
        <v>170282426.18855208</v>
      </c>
    </row>
    <row r="2880" spans="1:14" ht="24.95" customHeight="1" x14ac:dyDescent="0.2">
      <c r="A2880" s="357"/>
      <c r="B2880" s="357"/>
      <c r="C2880" s="357"/>
      <c r="D2880" s="357"/>
      <c r="E2880" s="357"/>
      <c r="F2880" s="357"/>
      <c r="G2880" s="357"/>
      <c r="H2880" s="357"/>
      <c r="I2880" s="357"/>
      <c r="J2880" s="357"/>
      <c r="K2880" s="357"/>
      <c r="L2880" s="357"/>
      <c r="M2880" s="357"/>
      <c r="N2880" s="357"/>
    </row>
    <row r="2881" spans="1:14" ht="24.95" customHeight="1" x14ac:dyDescent="0.2">
      <c r="A2881" s="357"/>
      <c r="B2881" s="357"/>
      <c r="C2881" s="357"/>
      <c r="D2881" s="357"/>
      <c r="E2881" s="357"/>
      <c r="F2881" s="357"/>
      <c r="G2881" s="357"/>
      <c r="H2881" s="357"/>
      <c r="I2881" s="357"/>
      <c r="J2881" s="357"/>
      <c r="K2881" s="357"/>
      <c r="L2881" s="357"/>
      <c r="M2881" s="357"/>
      <c r="N2881" s="357"/>
    </row>
    <row r="2882" spans="1:14" ht="24.95" customHeight="1" x14ac:dyDescent="0.2">
      <c r="A2882" s="357"/>
      <c r="B2882" s="357"/>
      <c r="C2882" s="357"/>
      <c r="D2882" s="357"/>
      <c r="E2882" s="357"/>
      <c r="F2882" s="357"/>
      <c r="G2882" s="357"/>
      <c r="H2882" s="357"/>
      <c r="I2882" s="357"/>
      <c r="J2882" s="357"/>
      <c r="K2882" s="357"/>
      <c r="L2882" s="357"/>
      <c r="M2882" s="357"/>
      <c r="N2882" s="357"/>
    </row>
    <row r="2883" spans="1:14" ht="24.95" customHeight="1" x14ac:dyDescent="0.2">
      <c r="A2883" s="357"/>
      <c r="B2883" s="357"/>
      <c r="C2883" s="357"/>
      <c r="D2883" s="357"/>
      <c r="E2883" s="357"/>
      <c r="F2883" s="357"/>
      <c r="G2883" s="357"/>
      <c r="H2883" s="357"/>
      <c r="I2883" s="357"/>
      <c r="J2883" s="357"/>
      <c r="K2883" s="357"/>
      <c r="L2883" s="357"/>
      <c r="M2883" s="357"/>
      <c r="N2883" s="357"/>
    </row>
    <row r="2884" spans="1:14" ht="24.95" customHeight="1" x14ac:dyDescent="0.2">
      <c r="A2884" s="357"/>
      <c r="B2884" s="357"/>
      <c r="C2884" s="357"/>
      <c r="D2884" s="357"/>
      <c r="E2884" s="357"/>
      <c r="F2884" s="357"/>
      <c r="G2884" s="357"/>
      <c r="H2884" s="357"/>
      <c r="I2884" s="357"/>
      <c r="J2884" s="357"/>
      <c r="K2884" s="357"/>
      <c r="L2884" s="357"/>
      <c r="M2884" s="357"/>
      <c r="N2884" s="357"/>
    </row>
    <row r="2885" spans="1:14" ht="24.95" customHeight="1" x14ac:dyDescent="0.2">
      <c r="A2885" s="357"/>
      <c r="B2885" s="357"/>
      <c r="C2885" s="357"/>
      <c r="D2885" s="357"/>
      <c r="E2885" s="357"/>
      <c r="F2885" s="357"/>
      <c r="G2885" s="357"/>
      <c r="H2885" s="357"/>
      <c r="I2885" s="357"/>
      <c r="J2885" s="357"/>
      <c r="K2885" s="357"/>
      <c r="L2885" s="357"/>
      <c r="M2885" s="357"/>
      <c r="N2885" s="357"/>
    </row>
    <row r="2886" spans="1:14" ht="24.95" customHeight="1" x14ac:dyDescent="0.2">
      <c r="A2886" s="357"/>
      <c r="B2886" s="357"/>
      <c r="C2886" s="357"/>
      <c r="D2886" s="357"/>
      <c r="E2886" s="357"/>
      <c r="F2886" s="357"/>
      <c r="G2886" s="357"/>
      <c r="H2886" s="357"/>
      <c r="I2886" s="357"/>
      <c r="J2886" s="357"/>
      <c r="K2886" s="357"/>
      <c r="L2886" s="357"/>
      <c r="M2886" s="357"/>
      <c r="N2886" s="357"/>
    </row>
    <row r="2887" spans="1:14" ht="24.95" customHeight="1" x14ac:dyDescent="0.2">
      <c r="A2887" s="357"/>
      <c r="B2887" s="357"/>
      <c r="C2887" s="357"/>
      <c r="D2887" s="357"/>
      <c r="E2887" s="357"/>
      <c r="F2887" s="357"/>
      <c r="G2887" s="357"/>
      <c r="H2887" s="357"/>
      <c r="I2887" s="357"/>
      <c r="J2887" s="357"/>
      <c r="K2887" s="357"/>
      <c r="L2887" s="357"/>
      <c r="M2887" s="357"/>
      <c r="N2887" s="357"/>
    </row>
    <row r="2888" spans="1:14" ht="24.95" customHeight="1" x14ac:dyDescent="0.2">
      <c r="A2888" s="357"/>
      <c r="B2888" s="357"/>
      <c r="C2888" s="357"/>
      <c r="D2888" s="357"/>
      <c r="E2888" s="357"/>
      <c r="F2888" s="357"/>
      <c r="G2888" s="357"/>
      <c r="H2888" s="357"/>
      <c r="I2888" s="357"/>
      <c r="J2888" s="357"/>
      <c r="K2888" s="357"/>
      <c r="L2888" s="357"/>
      <c r="M2888" s="357"/>
      <c r="N2888" s="357"/>
    </row>
    <row r="2889" spans="1:14" ht="24.95" customHeight="1" x14ac:dyDescent="0.2">
      <c r="A2889" s="357"/>
      <c r="B2889" s="357"/>
      <c r="C2889" s="357"/>
      <c r="D2889" s="357"/>
      <c r="E2889" s="357"/>
      <c r="F2889" s="357"/>
      <c r="G2889" s="357"/>
      <c r="H2889" s="357"/>
      <c r="I2889" s="357"/>
      <c r="J2889" s="357"/>
      <c r="K2889" s="357"/>
      <c r="L2889" s="357"/>
      <c r="M2889" s="357"/>
      <c r="N2889" s="357"/>
    </row>
    <row r="2890" spans="1:14" ht="24.95" customHeight="1" x14ac:dyDescent="0.2">
      <c r="A2890" s="357"/>
      <c r="B2890" s="357"/>
      <c r="C2890" s="357"/>
      <c r="D2890" s="357"/>
      <c r="E2890" s="357"/>
      <c r="F2890" s="357"/>
      <c r="G2890" s="357"/>
      <c r="H2890" s="357"/>
      <c r="I2890" s="357"/>
      <c r="J2890" s="357"/>
      <c r="K2890" s="357"/>
      <c r="L2890" s="357"/>
      <c r="M2890" s="357"/>
      <c r="N2890" s="357"/>
    </row>
    <row r="2891" spans="1:14" ht="24.95" customHeight="1" x14ac:dyDescent="0.2">
      <c r="A2891" s="357"/>
      <c r="B2891" s="357"/>
      <c r="C2891" s="357"/>
      <c r="D2891" s="357"/>
      <c r="E2891" s="357"/>
      <c r="F2891" s="357"/>
      <c r="G2891" s="357"/>
      <c r="H2891" s="357"/>
      <c r="I2891" s="357"/>
      <c r="J2891" s="357"/>
      <c r="K2891" s="357"/>
      <c r="L2891" s="357"/>
      <c r="M2891" s="357"/>
      <c r="N2891" s="357"/>
    </row>
    <row r="2892" spans="1:14" ht="24.95" customHeight="1" x14ac:dyDescent="0.2">
      <c r="A2892" s="357"/>
      <c r="B2892" s="357"/>
      <c r="C2892" s="357"/>
      <c r="D2892" s="357"/>
      <c r="E2892" s="357"/>
      <c r="F2892" s="357"/>
      <c r="G2892" s="357"/>
      <c r="H2892" s="357"/>
      <c r="I2892" s="357"/>
      <c r="J2892" s="357"/>
      <c r="K2892" s="357"/>
      <c r="L2892" s="357"/>
      <c r="M2892" s="357"/>
      <c r="N2892" s="357"/>
    </row>
    <row r="2893" spans="1:14" ht="24.95" customHeight="1" x14ac:dyDescent="0.2">
      <c r="A2893" s="357"/>
      <c r="B2893" s="357"/>
      <c r="C2893" s="357"/>
      <c r="D2893" s="357"/>
      <c r="E2893" s="357"/>
      <c r="F2893" s="357"/>
      <c r="G2893" s="357"/>
      <c r="H2893" s="357"/>
      <c r="I2893" s="357"/>
      <c r="J2893" s="357"/>
      <c r="K2893" s="357"/>
      <c r="L2893" s="357"/>
      <c r="M2893" s="357"/>
      <c r="N2893" s="357"/>
    </row>
    <row r="2894" spans="1:14" ht="24.95" customHeight="1" x14ac:dyDescent="0.2">
      <c r="A2894" s="357"/>
      <c r="B2894" s="357"/>
      <c r="C2894" s="357"/>
      <c r="D2894" s="357"/>
      <c r="E2894" s="357"/>
      <c r="F2894" s="357"/>
      <c r="G2894" s="357"/>
      <c r="H2894" s="357"/>
      <c r="I2894" s="357"/>
      <c r="J2894" s="357"/>
      <c r="K2894" s="357"/>
      <c r="L2894" s="357"/>
      <c r="M2894" s="357"/>
      <c r="N2894" s="357"/>
    </row>
    <row r="2895" spans="1:14" ht="24.95" customHeight="1" x14ac:dyDescent="0.2">
      <c r="A2895" s="357"/>
      <c r="B2895" s="357"/>
      <c r="C2895" s="357"/>
      <c r="D2895" s="357"/>
      <c r="E2895" s="357"/>
      <c r="F2895" s="357"/>
      <c r="G2895" s="357"/>
      <c r="H2895" s="357"/>
      <c r="I2895" s="357"/>
      <c r="J2895" s="357"/>
      <c r="K2895" s="357"/>
      <c r="L2895" s="357"/>
      <c r="M2895" s="357"/>
      <c r="N2895" s="4"/>
    </row>
    <row r="2896" spans="1:14" ht="39.950000000000003" customHeight="1" x14ac:dyDescent="0.2">
      <c r="A2896" s="725" t="s">
        <v>585</v>
      </c>
      <c r="B2896" s="725"/>
      <c r="C2896" s="725"/>
      <c r="D2896" s="725"/>
      <c r="E2896" s="725"/>
      <c r="F2896" s="725"/>
      <c r="G2896" s="725"/>
      <c r="H2896" s="725"/>
      <c r="I2896" s="725"/>
      <c r="J2896" s="725"/>
      <c r="K2896" s="725"/>
      <c r="L2896" s="725"/>
      <c r="M2896" s="725"/>
      <c r="N2896" s="725"/>
    </row>
    <row r="2897" spans="1:14" ht="24.95" customHeight="1" x14ac:dyDescent="0.2">
      <c r="A2897" s="357"/>
      <c r="B2897" s="357"/>
      <c r="C2897" s="357"/>
      <c r="D2897" s="357"/>
      <c r="E2897" s="357"/>
      <c r="F2897" s="357"/>
      <c r="G2897" s="357"/>
      <c r="H2897" s="357"/>
      <c r="I2897" s="357"/>
      <c r="J2897" s="357"/>
      <c r="K2897" s="357"/>
      <c r="L2897" s="357"/>
      <c r="M2897" s="357"/>
      <c r="N2897" s="357"/>
    </row>
    <row r="2898" spans="1:14" ht="24.95" customHeight="1" x14ac:dyDescent="0.2">
      <c r="A2898" s="275"/>
      <c r="B2898" s="437" t="s">
        <v>41</v>
      </c>
      <c r="C2898" s="437" t="s">
        <v>42</v>
      </c>
      <c r="D2898" s="437" t="s">
        <v>43</v>
      </c>
      <c r="E2898" s="437" t="s">
        <v>44</v>
      </c>
      <c r="F2898" s="437" t="s">
        <v>45</v>
      </c>
      <c r="G2898" s="437" t="s">
        <v>46</v>
      </c>
      <c r="H2898" s="437" t="s">
        <v>47</v>
      </c>
      <c r="I2898" s="437" t="s">
        <v>57</v>
      </c>
      <c r="J2898" s="437" t="s">
        <v>49</v>
      </c>
      <c r="K2898" s="437" t="s">
        <v>50</v>
      </c>
      <c r="L2898" s="437" t="s">
        <v>51</v>
      </c>
      <c r="M2898" s="437" t="s">
        <v>52</v>
      </c>
      <c r="N2898" s="437" t="s">
        <v>13</v>
      </c>
    </row>
    <row r="2899" spans="1:14" ht="24.95" customHeight="1" x14ac:dyDescent="0.2">
      <c r="A2899" s="452" t="str">
        <f>'GASTO X T.A.'!A388</f>
        <v>GASTO EN ALOJAMIENTO</v>
      </c>
      <c r="B2899" s="453">
        <f>'GASTO X T.A.'!B388</f>
        <v>512055.24831078295</v>
      </c>
      <c r="C2899" s="453">
        <f>'GASTO X T.A.'!C388</f>
        <v>578698.55558007408</v>
      </c>
      <c r="D2899" s="453">
        <f>'GASTO X T.A.'!D388</f>
        <v>1127360.8452400246</v>
      </c>
      <c r="E2899" s="453">
        <f>'GASTO X T.A.'!E388</f>
        <v>2763680.7717186185</v>
      </c>
      <c r="F2899" s="453">
        <f>'GASTO X T.A.'!F388</f>
        <v>3655733.2278736597</v>
      </c>
      <c r="G2899" s="453">
        <f>'GASTO X T.A.'!G388</f>
        <v>3068580.5375324353</v>
      </c>
      <c r="H2899" s="453">
        <f>'GASTO X T.A.'!H388</f>
        <v>2456238.9650769499</v>
      </c>
      <c r="I2899" s="453">
        <f>'GASTO X T.A.'!I388</f>
        <v>2845975.4367009047</v>
      </c>
      <c r="J2899" s="453">
        <f>'GASTO X T.A.'!J388</f>
        <v>2069935.5381587949</v>
      </c>
      <c r="K2899" s="453">
        <f>'GASTO X T.A.'!K388</f>
        <v>2692220.1885041227</v>
      </c>
      <c r="L2899" s="453">
        <f>'GASTO X T.A.'!L388</f>
        <v>1474714.4474540777</v>
      </c>
      <c r="M2899" s="453">
        <f>'GASTO X T.A.'!M388</f>
        <v>1114871.7330830633</v>
      </c>
      <c r="N2899" s="525">
        <f>SUM(B2899:M2899)</f>
        <v>24360065.495233502</v>
      </c>
    </row>
    <row r="2900" spans="1:14" ht="24.95" customHeight="1" x14ac:dyDescent="0.2">
      <c r="A2900" s="452" t="str">
        <f>'GASTO X T.A.'!A389</f>
        <v>GASTO EN RESTAURANTES</v>
      </c>
      <c r="B2900" s="453">
        <f>'GASTO X T.A.'!B389</f>
        <v>499672.9992420983</v>
      </c>
      <c r="C2900" s="453">
        <f>'GASTO X T.A.'!C389</f>
        <v>445835.29461760615</v>
      </c>
      <c r="D2900" s="453">
        <f>'GASTO X T.A.'!D389</f>
        <v>905496.17999058112</v>
      </c>
      <c r="E2900" s="453">
        <f>'GASTO X T.A.'!E389</f>
        <v>1749779.1309272393</v>
      </c>
      <c r="F2900" s="453">
        <f>'GASTO X T.A.'!F389</f>
        <v>3473382.6448504375</v>
      </c>
      <c r="G2900" s="453">
        <f>'GASTO X T.A.'!G389</f>
        <v>2873412.5603671693</v>
      </c>
      <c r="H2900" s="453">
        <f>'GASTO X T.A.'!H389</f>
        <v>1939042.1149194282</v>
      </c>
      <c r="I2900" s="453">
        <f>'GASTO X T.A.'!I389</f>
        <v>2360392.0214577848</v>
      </c>
      <c r="J2900" s="453">
        <f>'GASTO X T.A.'!J389</f>
        <v>1576997.7237619339</v>
      </c>
      <c r="K2900" s="453">
        <f>'GASTO X T.A.'!K389</f>
        <v>1625583.3510188952</v>
      </c>
      <c r="L2900" s="453">
        <f>'GASTO X T.A.'!L389</f>
        <v>917098.94829774997</v>
      </c>
      <c r="M2900" s="453">
        <f>'GASTO X T.A.'!M389</f>
        <v>681578.20340266055</v>
      </c>
      <c r="N2900" s="525">
        <f t="shared" ref="N2900:N2905" si="169">SUM(B2900:M2900)</f>
        <v>19048271.172853585</v>
      </c>
    </row>
    <row r="2901" spans="1:14" ht="24.95" customHeight="1" x14ac:dyDescent="0.2">
      <c r="A2901" s="452" t="str">
        <f>'GASTO X T.A.'!A390</f>
        <v>GASTO EN ALIMENTACIÓN FUERA DE RESTAURANTES</v>
      </c>
      <c r="B2901" s="453">
        <f>'GASTO X T.A.'!B390</f>
        <v>97414.006189531967</v>
      </c>
      <c r="C2901" s="453">
        <f>'GASTO X T.A.'!C390</f>
        <v>60995.331131155006</v>
      </c>
      <c r="D2901" s="453">
        <f>'GASTO X T.A.'!D390</f>
        <v>132413.90906973925</v>
      </c>
      <c r="E2901" s="453">
        <f>'GASTO X T.A.'!E390</f>
        <v>516242.22255304438</v>
      </c>
      <c r="F2901" s="453">
        <f>'GASTO X T.A.'!F390</f>
        <v>496140.74353514757</v>
      </c>
      <c r="G2901" s="453">
        <f>'GASTO X T.A.'!G390</f>
        <v>384209.1397739221</v>
      </c>
      <c r="H2901" s="453">
        <f>'GASTO X T.A.'!H390</f>
        <v>767799.68108521961</v>
      </c>
      <c r="I2901" s="453">
        <f>'GASTO X T.A.'!I390</f>
        <v>881938.46241437073</v>
      </c>
      <c r="J2901" s="453">
        <f>'GASTO X T.A.'!J390</f>
        <v>508902.13353545131</v>
      </c>
      <c r="K2901" s="453">
        <f>'GASTO X T.A.'!K390</f>
        <v>476503.0388488475</v>
      </c>
      <c r="L2901" s="453">
        <f>'GASTO X T.A.'!L390</f>
        <v>266312.48052793497</v>
      </c>
      <c r="M2901" s="453">
        <f>'GASTO X T.A.'!M390</f>
        <v>240681.25177349721</v>
      </c>
      <c r="N2901" s="525">
        <f t="shared" si="169"/>
        <v>4829552.4004378607</v>
      </c>
    </row>
    <row r="2902" spans="1:14" ht="24.95" customHeight="1" x14ac:dyDescent="0.2">
      <c r="A2902" s="452" t="str">
        <f>'GASTO X T.A.'!A391</f>
        <v>GASTO EN DESPLAZAMIENTOS / TRANSPORTE</v>
      </c>
      <c r="B2902" s="453">
        <f>'GASTO X T.A.'!B391</f>
        <v>314616.93550310133</v>
      </c>
      <c r="C2902" s="453">
        <f>'GASTO X T.A.'!C391</f>
        <v>132385.73467485161</v>
      </c>
      <c r="D2902" s="453">
        <f>'GASTO X T.A.'!D391</f>
        <v>245705.38731703412</v>
      </c>
      <c r="E2902" s="453">
        <f>'GASTO X T.A.'!E391</f>
        <v>1149009.1007128723</v>
      </c>
      <c r="F2902" s="453">
        <f>'GASTO X T.A.'!F391</f>
        <v>1078146.3821835825</v>
      </c>
      <c r="G2902" s="453">
        <f>'GASTO X T.A.'!G391</f>
        <v>920199.53372564772</v>
      </c>
      <c r="H2902" s="453">
        <f>'GASTO X T.A.'!H391</f>
        <v>946956.17392984719</v>
      </c>
      <c r="I2902" s="453">
        <f>'GASTO X T.A.'!I391</f>
        <v>1188483.5612828422</v>
      </c>
      <c r="J2902" s="453">
        <f>'GASTO X T.A.'!J391</f>
        <v>551790.285939386</v>
      </c>
      <c r="K2902" s="453">
        <f>'GASTO X T.A.'!K391</f>
        <v>1182211.2291087138</v>
      </c>
      <c r="L2902" s="453">
        <f>'GASTO X T.A.'!L391</f>
        <v>822139.36062128819</v>
      </c>
      <c r="M2902" s="453">
        <f>'GASTO X T.A.'!M391</f>
        <v>641792.74451016122</v>
      </c>
      <c r="N2902" s="525">
        <f t="shared" si="169"/>
        <v>9173436.4295093268</v>
      </c>
    </row>
    <row r="2903" spans="1:14" ht="24.95" customHeight="1" x14ac:dyDescent="0.2">
      <c r="A2903" s="452" t="str">
        <f>'GASTO X T.A.'!A392</f>
        <v>GASTO EN CULTURA Y OCIO</v>
      </c>
      <c r="B2903" s="453">
        <f>'GASTO X T.A.'!B392</f>
        <v>175954.64962392885</v>
      </c>
      <c r="C2903" s="453">
        <f>'GASTO X T.A.'!C392</f>
        <v>114961.35264326242</v>
      </c>
      <c r="D2903" s="453">
        <f>'GASTO X T.A.'!D392</f>
        <v>210345.34760656246</v>
      </c>
      <c r="E2903" s="453">
        <f>'GASTO X T.A.'!E392</f>
        <v>703286.75487926602</v>
      </c>
      <c r="F2903" s="453">
        <f>'GASTO X T.A.'!F392</f>
        <v>835232.19043387787</v>
      </c>
      <c r="G2903" s="453">
        <f>'GASTO X T.A.'!G392</f>
        <v>700150.04192992346</v>
      </c>
      <c r="H2903" s="453">
        <f>'GASTO X T.A.'!H392</f>
        <v>370547.77160537947</v>
      </c>
      <c r="I2903" s="453">
        <f>'GASTO X T.A.'!I392</f>
        <v>489242.78898345621</v>
      </c>
      <c r="J2903" s="453">
        <f>'GASTO X T.A.'!J392</f>
        <v>271244.41519777931</v>
      </c>
      <c r="K2903" s="453">
        <f>'GASTO X T.A.'!K392</f>
        <v>583744.24782959349</v>
      </c>
      <c r="L2903" s="453">
        <f>'GASTO X T.A.'!L392</f>
        <v>479532.53842259274</v>
      </c>
      <c r="M2903" s="453">
        <f>'GASTO X T.A.'!M392</f>
        <v>358440.28409240145</v>
      </c>
      <c r="N2903" s="525">
        <f t="shared" si="169"/>
        <v>5292682.3832480237</v>
      </c>
    </row>
    <row r="2904" spans="1:14" ht="24.95" customHeight="1" x14ac:dyDescent="0.2">
      <c r="A2904" s="452" t="str">
        <f>'GASTO X T.A.'!A393</f>
        <v>GASTO EN COMPRAS</v>
      </c>
      <c r="B2904" s="453">
        <f>'GASTO X T.A.'!B393</f>
        <v>94503.444888026279</v>
      </c>
      <c r="C2904" s="453">
        <f>'GASTO X T.A.'!C393</f>
        <v>58398.007778425788</v>
      </c>
      <c r="D2904" s="453">
        <f>'GASTO X T.A.'!D393</f>
        <v>120666.36727670614</v>
      </c>
      <c r="E2904" s="453">
        <f>'GASTO X T.A.'!E393</f>
        <v>481165.81251960975</v>
      </c>
      <c r="F2904" s="453">
        <f>'GASTO X T.A.'!F393</f>
        <v>271077.86100249999</v>
      </c>
      <c r="G2904" s="453">
        <f>'GASTO X T.A.'!G393</f>
        <v>238796.78065256838</v>
      </c>
      <c r="H2904" s="453">
        <f>'GASTO X T.A.'!H393</f>
        <v>422574.64893288951</v>
      </c>
      <c r="I2904" s="453">
        <f>'GASTO X T.A.'!I393</f>
        <v>484808.13787172287</v>
      </c>
      <c r="J2904" s="453">
        <f>'GASTO X T.A.'!J393</f>
        <v>280350.27562219807</v>
      </c>
      <c r="K2904" s="453">
        <f>'GASTO X T.A.'!K393</f>
        <v>562389.20981245593</v>
      </c>
      <c r="L2904" s="453">
        <f>'GASTO X T.A.'!L393</f>
        <v>279821.2339470149</v>
      </c>
      <c r="M2904" s="453">
        <f>'GASTO X T.A.'!M393</f>
        <v>212854.48184433513</v>
      </c>
      <c r="N2904" s="525">
        <f t="shared" si="169"/>
        <v>3507406.2621484525</v>
      </c>
    </row>
    <row r="2905" spans="1:14" ht="24.95" customHeight="1" x14ac:dyDescent="0.2">
      <c r="A2905" s="452" t="s">
        <v>279</v>
      </c>
      <c r="B2905" s="456">
        <f>'GASTO X T.A.'!B394</f>
        <v>3539.3654974634064</v>
      </c>
      <c r="C2905" s="456">
        <f>'GASTO X T.A.'!C394</f>
        <v>0</v>
      </c>
      <c r="D2905" s="456">
        <f>'GASTO X T.A.'!D394</f>
        <v>0</v>
      </c>
      <c r="E2905" s="456">
        <f>'GASTO X T.A.'!E394</f>
        <v>0</v>
      </c>
      <c r="F2905" s="456">
        <f>'GASTO X T.A.'!F394</f>
        <v>1389.7930591034742</v>
      </c>
      <c r="G2905" s="456">
        <f>'GASTO X T.A.'!G394</f>
        <v>1702.2623875844201</v>
      </c>
      <c r="H2905" s="456">
        <f>'GASTO X T.A.'!H394</f>
        <v>28898.556366556404</v>
      </c>
      <c r="I2905" s="456">
        <f>'GASTO X T.A.'!I394</f>
        <v>31338.514127581631</v>
      </c>
      <c r="J2905" s="456">
        <f>'GASTO X T.A.'!J394</f>
        <v>51516.566769895289</v>
      </c>
      <c r="K2905" s="456">
        <f>'GASTO X T.A.'!K394</f>
        <v>184152.56726126283</v>
      </c>
      <c r="L2905" s="456">
        <f>'GASTO X T.A.'!L394</f>
        <v>70047.190384999325</v>
      </c>
      <c r="M2905" s="456">
        <f>'GASTO X T.A.'!M394</f>
        <v>60669.771443883532</v>
      </c>
      <c r="N2905" s="525">
        <f t="shared" si="169"/>
        <v>433254.58729833033</v>
      </c>
    </row>
    <row r="2906" spans="1:14" ht="24.95" customHeight="1" x14ac:dyDescent="0.2">
      <c r="A2906" s="438" t="s">
        <v>266</v>
      </c>
      <c r="B2906" s="523">
        <f>SUM(B2899:B2905)</f>
        <v>1697756.649254933</v>
      </c>
      <c r="C2906" s="523">
        <f t="shared" ref="C2906" si="170">SUM(C2899:C2905)</f>
        <v>1391274.2764253749</v>
      </c>
      <c r="D2906" s="523">
        <f t="shared" ref="D2906" si="171">SUM(D2899:D2905)</f>
        <v>2741988.0365006477</v>
      </c>
      <c r="E2906" s="523">
        <f t="shared" ref="E2906" si="172">SUM(E2899:E2905)</f>
        <v>7363163.7933106506</v>
      </c>
      <c r="F2906" s="523">
        <f t="shared" ref="F2906" si="173">SUM(F2899:F2905)</f>
        <v>9811102.8429383095</v>
      </c>
      <c r="G2906" s="523">
        <f t="shared" ref="G2906" si="174">SUM(G2899:G2905)</f>
        <v>8187050.8563692495</v>
      </c>
      <c r="H2906" s="523">
        <f t="shared" ref="H2906" si="175">SUM(H2899:H2905)</f>
        <v>6932057.9119162699</v>
      </c>
      <c r="I2906" s="523">
        <f t="shared" ref="I2906" si="176">SUM(I2899:I2905)</f>
        <v>8282178.9228386628</v>
      </c>
      <c r="J2906" s="523">
        <f t="shared" ref="J2906" si="177">SUM(J2899:J2905)</f>
        <v>5310736.938985439</v>
      </c>
      <c r="K2906" s="523">
        <f t="shared" ref="K2906" si="178">SUM(K2899:K2905)</f>
        <v>7306803.8323838906</v>
      </c>
      <c r="L2906" s="523">
        <f t="shared" ref="L2906" si="179">SUM(L2899:L2905)</f>
        <v>4309666.1996556576</v>
      </c>
      <c r="M2906" s="523">
        <f t="shared" ref="M2906" si="180">SUM(M2899:M2905)</f>
        <v>3310888.4701500027</v>
      </c>
      <c r="N2906" s="526">
        <f t="shared" ref="N2906" si="181">SUM(N2899:N2905)</f>
        <v>66644668.730729088</v>
      </c>
    </row>
    <row r="2907" spans="1:14" ht="24.95" customHeight="1" x14ac:dyDescent="0.2">
      <c r="A2907" s="357"/>
      <c r="B2907" s="357"/>
      <c r="C2907" s="357"/>
      <c r="D2907" s="357"/>
      <c r="E2907" s="357"/>
      <c r="F2907" s="357"/>
      <c r="G2907" s="357"/>
      <c r="H2907" s="357"/>
      <c r="I2907" s="357"/>
      <c r="J2907" s="357"/>
      <c r="K2907" s="357"/>
      <c r="L2907" s="357"/>
      <c r="M2907" s="357"/>
      <c r="N2907" s="357"/>
    </row>
    <row r="2908" spans="1:14" ht="24.95" customHeight="1" x14ac:dyDescent="0.2">
      <c r="A2908" s="357"/>
      <c r="B2908" s="357"/>
      <c r="C2908" s="357"/>
      <c r="D2908" s="357"/>
      <c r="E2908" s="357"/>
      <c r="F2908" s="357"/>
      <c r="G2908" s="357"/>
      <c r="H2908" s="357"/>
      <c r="I2908" s="357"/>
      <c r="J2908" s="357"/>
      <c r="K2908" s="357"/>
      <c r="L2908" s="357"/>
      <c r="M2908" s="357"/>
      <c r="N2908" s="357"/>
    </row>
    <row r="2909" spans="1:14" ht="24.95" customHeight="1" x14ac:dyDescent="0.2">
      <c r="A2909" s="357"/>
      <c r="B2909" s="357"/>
      <c r="C2909" s="357"/>
      <c r="D2909" s="357"/>
      <c r="E2909" s="357"/>
      <c r="F2909" s="357"/>
      <c r="G2909" s="357"/>
      <c r="H2909" s="357"/>
      <c r="I2909" s="357"/>
      <c r="J2909" s="357"/>
      <c r="K2909" s="357"/>
      <c r="L2909" s="357"/>
      <c r="M2909" s="357"/>
      <c r="N2909" s="357"/>
    </row>
    <row r="2910" spans="1:14" ht="24.95" customHeight="1" x14ac:dyDescent="0.2">
      <c r="A2910" s="357"/>
      <c r="B2910" s="357"/>
      <c r="C2910" s="357"/>
      <c r="D2910" s="357"/>
      <c r="E2910" s="357"/>
      <c r="F2910" s="357"/>
      <c r="G2910" s="357"/>
      <c r="H2910" s="357"/>
      <c r="I2910" s="357"/>
      <c r="J2910" s="357"/>
      <c r="K2910" s="357"/>
      <c r="L2910" s="357"/>
      <c r="M2910" s="357"/>
      <c r="N2910" s="357"/>
    </row>
    <row r="2911" spans="1:14" ht="24.95" customHeight="1" x14ac:dyDescent="0.2">
      <c r="A2911" s="357"/>
      <c r="B2911" s="357"/>
      <c r="C2911" s="357"/>
      <c r="D2911" s="357"/>
      <c r="E2911" s="357"/>
      <c r="F2911" s="357"/>
      <c r="G2911" s="357"/>
      <c r="H2911" s="357"/>
      <c r="I2911" s="357"/>
      <c r="J2911" s="357"/>
      <c r="K2911" s="357"/>
      <c r="L2911" s="357"/>
      <c r="M2911" s="357"/>
      <c r="N2911" s="357"/>
    </row>
    <row r="2912" spans="1:14" ht="24.95" customHeight="1" x14ac:dyDescent="0.2">
      <c r="A2912" s="357"/>
      <c r="B2912" s="357"/>
      <c r="C2912" s="357"/>
      <c r="D2912" s="357"/>
      <c r="E2912" s="357"/>
      <c r="F2912" s="357"/>
      <c r="G2912" s="357"/>
      <c r="H2912" s="357"/>
      <c r="I2912" s="357"/>
      <c r="J2912" s="357"/>
      <c r="K2912" s="357"/>
      <c r="L2912" s="357"/>
      <c r="M2912" s="357"/>
      <c r="N2912" s="357"/>
    </row>
    <row r="2913" spans="1:14" ht="24.95" customHeight="1" x14ac:dyDescent="0.2">
      <c r="A2913" s="357"/>
      <c r="B2913" s="357"/>
      <c r="C2913" s="357"/>
      <c r="D2913" s="357"/>
      <c r="E2913" s="357"/>
      <c r="F2913" s="357"/>
      <c r="G2913" s="357"/>
      <c r="H2913" s="357"/>
      <c r="I2913" s="357"/>
      <c r="J2913" s="357"/>
      <c r="K2913" s="357"/>
      <c r="L2913" s="357"/>
      <c r="M2913" s="357"/>
      <c r="N2913" s="357"/>
    </row>
    <row r="2914" spans="1:14" ht="24.95" customHeight="1" x14ac:dyDescent="0.2">
      <c r="A2914" s="357"/>
      <c r="B2914" s="357"/>
      <c r="C2914" s="357"/>
      <c r="D2914" s="357"/>
      <c r="E2914" s="357"/>
      <c r="F2914" s="357"/>
      <c r="G2914" s="357"/>
      <c r="H2914" s="357"/>
      <c r="I2914" s="357"/>
      <c r="J2914" s="357"/>
      <c r="K2914" s="357"/>
      <c r="L2914" s="357"/>
      <c r="M2914" s="357"/>
      <c r="N2914" s="357"/>
    </row>
    <row r="2915" spans="1:14" ht="24.95" customHeight="1" x14ac:dyDescent="0.2">
      <c r="A2915" s="357"/>
      <c r="B2915" s="357"/>
      <c r="C2915" s="357"/>
      <c r="D2915" s="357"/>
      <c r="E2915" s="357"/>
      <c r="F2915" s="357"/>
      <c r="G2915" s="357"/>
      <c r="H2915" s="357"/>
      <c r="I2915" s="357"/>
      <c r="J2915" s="357"/>
      <c r="K2915" s="357"/>
      <c r="L2915" s="357"/>
      <c r="M2915" s="357"/>
      <c r="N2915" s="357"/>
    </row>
    <row r="2916" spans="1:14" ht="24.95" customHeight="1" x14ac:dyDescent="0.2">
      <c r="A2916" s="357"/>
      <c r="B2916" s="357"/>
      <c r="C2916" s="357"/>
      <c r="D2916" s="357"/>
      <c r="E2916" s="357"/>
      <c r="F2916" s="357"/>
      <c r="G2916" s="357"/>
      <c r="H2916" s="357"/>
      <c r="I2916" s="357"/>
      <c r="J2916" s="357"/>
      <c r="K2916" s="357"/>
      <c r="L2916" s="357"/>
      <c r="M2916" s="357"/>
      <c r="N2916" s="357"/>
    </row>
    <row r="2917" spans="1:14" ht="24.95" customHeight="1" x14ac:dyDescent="0.2">
      <c r="A2917" s="357"/>
      <c r="B2917" s="357"/>
      <c r="C2917" s="357"/>
      <c r="D2917" s="357"/>
      <c r="E2917" s="357"/>
      <c r="F2917" s="357"/>
      <c r="G2917" s="357"/>
      <c r="H2917" s="357"/>
      <c r="I2917" s="357"/>
      <c r="J2917" s="357"/>
      <c r="K2917" s="357"/>
      <c r="L2917" s="357"/>
      <c r="M2917" s="357"/>
      <c r="N2917" s="357"/>
    </row>
    <row r="2918" spans="1:14" ht="24.95" customHeight="1" x14ac:dyDescent="0.2">
      <c r="A2918" s="357"/>
      <c r="B2918" s="357"/>
      <c r="C2918" s="357"/>
      <c r="D2918" s="357"/>
      <c r="E2918" s="357"/>
      <c r="F2918" s="357"/>
      <c r="G2918" s="357"/>
      <c r="H2918" s="357"/>
      <c r="I2918" s="357"/>
      <c r="J2918" s="357"/>
      <c r="K2918" s="357"/>
      <c r="L2918" s="357"/>
      <c r="M2918" s="357"/>
      <c r="N2918" s="357"/>
    </row>
    <row r="2919" spans="1:14" ht="24.95" customHeight="1" x14ac:dyDescent="0.2">
      <c r="A2919" s="357"/>
      <c r="B2919" s="357"/>
      <c r="C2919" s="357"/>
      <c r="D2919" s="357"/>
      <c r="E2919" s="357"/>
      <c r="F2919" s="357"/>
      <c r="G2919" s="357"/>
      <c r="H2919" s="357"/>
      <c r="I2919" s="357"/>
      <c r="J2919" s="357"/>
      <c r="K2919" s="357"/>
      <c r="L2919" s="357"/>
      <c r="M2919" s="357"/>
      <c r="N2919" s="357"/>
    </row>
    <row r="2920" spans="1:14" ht="24.95" customHeight="1" x14ac:dyDescent="0.2">
      <c r="A2920" s="357"/>
      <c r="B2920" s="357"/>
      <c r="C2920" s="357"/>
      <c r="D2920" s="357"/>
      <c r="E2920" s="357"/>
      <c r="F2920" s="357"/>
      <c r="G2920" s="357"/>
      <c r="H2920" s="357"/>
      <c r="I2920" s="357"/>
      <c r="J2920" s="357"/>
      <c r="K2920" s="357"/>
      <c r="L2920" s="357"/>
      <c r="M2920" s="357"/>
      <c r="N2920" s="357"/>
    </row>
    <row r="2921" spans="1:14" ht="24.95" customHeight="1" x14ac:dyDescent="0.2">
      <c r="A2921" s="357"/>
      <c r="B2921" s="357"/>
      <c r="C2921" s="357"/>
      <c r="D2921" s="357"/>
      <c r="E2921" s="357"/>
      <c r="F2921" s="357"/>
      <c r="G2921" s="357"/>
      <c r="H2921" s="357"/>
      <c r="I2921" s="357"/>
      <c r="J2921" s="357"/>
      <c r="K2921" s="357"/>
      <c r="L2921" s="357"/>
      <c r="M2921" s="357"/>
      <c r="N2921" s="357"/>
    </row>
    <row r="2922" spans="1:14" ht="24.95" customHeight="1" x14ac:dyDescent="0.2">
      <c r="A2922" s="357"/>
      <c r="B2922" s="357"/>
      <c r="C2922" s="357"/>
      <c r="D2922" s="357"/>
      <c r="E2922" s="357"/>
      <c r="F2922" s="357"/>
      <c r="G2922" s="357"/>
      <c r="H2922" s="357"/>
      <c r="I2922" s="357"/>
      <c r="J2922" s="357"/>
      <c r="K2922" s="357"/>
      <c r="L2922" s="357"/>
      <c r="M2922" s="357"/>
      <c r="N2922" s="4"/>
    </row>
    <row r="2923" spans="1:14" ht="39.950000000000003" customHeight="1" x14ac:dyDescent="0.2">
      <c r="A2923" s="725" t="s">
        <v>586</v>
      </c>
      <c r="B2923" s="725"/>
      <c r="C2923" s="725"/>
      <c r="D2923" s="725"/>
      <c r="E2923" s="725"/>
      <c r="F2923" s="725"/>
      <c r="G2923" s="725"/>
      <c r="H2923" s="725"/>
      <c r="I2923" s="725"/>
      <c r="J2923" s="725"/>
      <c r="K2923" s="725"/>
      <c r="L2923" s="725"/>
      <c r="M2923" s="725"/>
      <c r="N2923" s="725"/>
    </row>
    <row r="2924" spans="1:14" ht="24.95" customHeight="1" x14ac:dyDescent="0.2">
      <c r="A2924" s="357"/>
      <c r="B2924" s="357"/>
      <c r="C2924" s="357"/>
      <c r="D2924" s="357"/>
      <c r="E2924" s="357"/>
      <c r="F2924" s="357"/>
      <c r="G2924" s="357"/>
      <c r="H2924" s="357"/>
      <c r="I2924" s="357"/>
      <c r="J2924" s="357"/>
      <c r="K2924" s="357"/>
      <c r="L2924" s="357"/>
      <c r="M2924" s="357"/>
      <c r="N2924" s="357"/>
    </row>
    <row r="2925" spans="1:14" ht="24.95" customHeight="1" x14ac:dyDescent="0.2">
      <c r="A2925" s="275"/>
      <c r="B2925" s="437" t="s">
        <v>41</v>
      </c>
      <c r="C2925" s="437" t="s">
        <v>42</v>
      </c>
      <c r="D2925" s="437" t="s">
        <v>43</v>
      </c>
      <c r="E2925" s="437" t="s">
        <v>44</v>
      </c>
      <c r="F2925" s="437" t="s">
        <v>45</v>
      </c>
      <c r="G2925" s="437" t="s">
        <v>46</v>
      </c>
      <c r="H2925" s="437" t="s">
        <v>47</v>
      </c>
      <c r="I2925" s="437" t="s">
        <v>57</v>
      </c>
      <c r="J2925" s="437" t="s">
        <v>49</v>
      </c>
      <c r="K2925" s="437" t="s">
        <v>50</v>
      </c>
      <c r="L2925" s="437" t="s">
        <v>51</v>
      </c>
      <c r="M2925" s="437" t="s">
        <v>52</v>
      </c>
      <c r="N2925" s="437" t="s">
        <v>13</v>
      </c>
    </row>
    <row r="2926" spans="1:14" ht="24.95" customHeight="1" x14ac:dyDescent="0.2">
      <c r="A2926" s="452" t="str">
        <f>'GASTO X T.A.'!A485</f>
        <v>GASTO EN ALOJAMIENTO</v>
      </c>
      <c r="B2926" s="453">
        <f>'GASTO X T.A.'!B485</f>
        <v>2447260.0960089397</v>
      </c>
      <c r="C2926" s="453">
        <f>'GASTO X T.A.'!C485</f>
        <v>3866784.232066852</v>
      </c>
      <c r="D2926" s="453">
        <f>'GASTO X T.A.'!D485</f>
        <v>3891748.0231350027</v>
      </c>
      <c r="E2926" s="453">
        <f>'GASTO X T.A.'!E485</f>
        <v>5673725.3854855485</v>
      </c>
      <c r="F2926" s="453">
        <f>'GASTO X T.A.'!F485</f>
        <v>5411677.7390092565</v>
      </c>
      <c r="G2926" s="453">
        <f>'GASTO X T.A.'!G485</f>
        <v>5426989.914942286</v>
      </c>
      <c r="H2926" s="453">
        <f>'GASTO X T.A.'!H485</f>
        <v>6249915.6045309277</v>
      </c>
      <c r="I2926" s="453">
        <f>'GASTO X T.A.'!I485</f>
        <v>9010715.4402541965</v>
      </c>
      <c r="J2926" s="453">
        <f>'GASTO X T.A.'!J485</f>
        <v>5642671.6603854857</v>
      </c>
      <c r="K2926" s="453">
        <f>'GASTO X T.A.'!K485</f>
        <v>4957247.5104839299</v>
      </c>
      <c r="L2926" s="453">
        <f>'GASTO X T.A.'!L485</f>
        <v>4392487.6891742963</v>
      </c>
      <c r="M2926" s="453">
        <f>'GASTO X T.A.'!M485</f>
        <v>5183069.6780641433</v>
      </c>
      <c r="N2926" s="525">
        <f>SUM(B2926:M2926)</f>
        <v>62154292.973540872</v>
      </c>
    </row>
    <row r="2927" spans="1:14" ht="24.95" customHeight="1" x14ac:dyDescent="0.2">
      <c r="A2927" s="452" t="str">
        <f>'GASTO X T.A.'!A486</f>
        <v>GASTO EN RESTAURANTES</v>
      </c>
      <c r="B2927" s="453">
        <f>'GASTO X T.A.'!B486</f>
        <v>1568332.1615067718</v>
      </c>
      <c r="C2927" s="453">
        <f>'GASTO X T.A.'!C486</f>
        <v>3677781.9108187663</v>
      </c>
      <c r="D2927" s="453">
        <f>'GASTO X T.A.'!D486</f>
        <v>3804271.4840901522</v>
      </c>
      <c r="E2927" s="453">
        <f>'GASTO X T.A.'!E486</f>
        <v>4149287.0532891802</v>
      </c>
      <c r="F2927" s="453">
        <f>'GASTO X T.A.'!F486</f>
        <v>5484070.6136368699</v>
      </c>
      <c r="G2927" s="453">
        <f>'GASTO X T.A.'!G486</f>
        <v>5373031.8384413822</v>
      </c>
      <c r="H2927" s="453">
        <f>'GASTO X T.A.'!H486</f>
        <v>4871728.8895022329</v>
      </c>
      <c r="I2927" s="453">
        <f>'GASTO X T.A.'!I486</f>
        <v>7159719.7384256767</v>
      </c>
      <c r="J2927" s="453">
        <f>'GASTO X T.A.'!J486</f>
        <v>4395257.9167137472</v>
      </c>
      <c r="K2927" s="453">
        <f>'GASTO X T.A.'!K486</f>
        <v>5608024.8548567686</v>
      </c>
      <c r="L2927" s="453">
        <f>'GASTO X T.A.'!L486</f>
        <v>4867558.0627764557</v>
      </c>
      <c r="M2927" s="453">
        <f>'GASTO X T.A.'!M486</f>
        <v>5847978.4018169176</v>
      </c>
      <c r="N2927" s="525">
        <f t="shared" ref="N2927:N2932" si="182">SUM(B2927:M2927)</f>
        <v>56807042.925874919</v>
      </c>
    </row>
    <row r="2928" spans="1:14" ht="24.95" customHeight="1" x14ac:dyDescent="0.2">
      <c r="A2928" s="452" t="str">
        <f>'GASTO X T.A.'!A487</f>
        <v>GASTO EN ALIMENTACIÓN FUERA DE RESTAURANTES</v>
      </c>
      <c r="B2928" s="453">
        <f>'GASTO X T.A.'!B487</f>
        <v>418485.99361298361</v>
      </c>
      <c r="C2928" s="453">
        <f>'GASTO X T.A.'!C487</f>
        <v>712704.83915088186</v>
      </c>
      <c r="D2928" s="453">
        <f>'GASTO X T.A.'!D487</f>
        <v>775639.24513407878</v>
      </c>
      <c r="E2928" s="453">
        <f>'GASTO X T.A.'!E487</f>
        <v>1076393.395778954</v>
      </c>
      <c r="F2928" s="453">
        <f>'GASTO X T.A.'!F487</f>
        <v>371425.88526825432</v>
      </c>
      <c r="G2928" s="453">
        <f>'GASTO X T.A.'!G487</f>
        <v>380458.37392735609</v>
      </c>
      <c r="H2928" s="453">
        <f>'GASTO X T.A.'!H487</f>
        <v>2223442.2746530119</v>
      </c>
      <c r="I2928" s="453">
        <f>'GASTO X T.A.'!I487</f>
        <v>3137779.7921827752</v>
      </c>
      <c r="J2928" s="453">
        <f>'GASTO X T.A.'!J487</f>
        <v>1897114.8875964989</v>
      </c>
      <c r="K2928" s="453">
        <f>'GASTO X T.A.'!K487</f>
        <v>1777472.0987162206</v>
      </c>
      <c r="L2928" s="453">
        <f>'GASTO X T.A.'!L487</f>
        <v>1448969.3110655146</v>
      </c>
      <c r="M2928" s="453">
        <f>'GASTO X T.A.'!M487</f>
        <v>1870040.8364404752</v>
      </c>
      <c r="N2928" s="525">
        <f t="shared" si="182"/>
        <v>16089926.933527006</v>
      </c>
    </row>
    <row r="2929" spans="1:14" ht="24.95" customHeight="1" x14ac:dyDescent="0.2">
      <c r="A2929" s="452" t="str">
        <f>'GASTO X T.A.'!A488</f>
        <v>GASTO EN DESPLAZAMIENTOS / TRANSPORTE</v>
      </c>
      <c r="B2929" s="453">
        <f>'GASTO X T.A.'!B488</f>
        <v>937933.67109685671</v>
      </c>
      <c r="C2929" s="453">
        <f>'GASTO X T.A.'!C488</f>
        <v>2209864.1134074177</v>
      </c>
      <c r="D2929" s="453">
        <f>'GASTO X T.A.'!D488</f>
        <v>2217038.2774378043</v>
      </c>
      <c r="E2929" s="453">
        <f>'GASTO X T.A.'!E488</f>
        <v>2339946.9157530772</v>
      </c>
      <c r="F2929" s="453">
        <f>'GASTO X T.A.'!F488</f>
        <v>2240589.7558582863</v>
      </c>
      <c r="G2929" s="453">
        <f>'GASTO X T.A.'!G488</f>
        <v>2230688.0432762885</v>
      </c>
      <c r="H2929" s="453">
        <f>'GASTO X T.A.'!H488</f>
        <v>4195821.6553034</v>
      </c>
      <c r="I2929" s="453">
        <f>'GASTO X T.A.'!I488</f>
        <v>6030586.9774697991</v>
      </c>
      <c r="J2929" s="453">
        <f>'GASTO X T.A.'!J488</f>
        <v>3731061.5900417091</v>
      </c>
      <c r="K2929" s="453">
        <f>'GASTO X T.A.'!K488</f>
        <v>3692414.5897545442</v>
      </c>
      <c r="L2929" s="453">
        <f>'GASTO X T.A.'!L488</f>
        <v>3245333.5621317262</v>
      </c>
      <c r="M2929" s="453">
        <f>'GASTO X T.A.'!M488</f>
        <v>3827765.9424659028</v>
      </c>
      <c r="N2929" s="525">
        <f t="shared" si="182"/>
        <v>36899045.093996808</v>
      </c>
    </row>
    <row r="2930" spans="1:14" ht="24.95" customHeight="1" x14ac:dyDescent="0.2">
      <c r="A2930" s="452" t="str">
        <f>'GASTO X T.A.'!A489</f>
        <v>GASTO EN CULTURA Y OCIO</v>
      </c>
      <c r="B2930" s="453">
        <f>'GASTO X T.A.'!B489</f>
        <v>838746.64021252282</v>
      </c>
      <c r="C2930" s="453">
        <f>'GASTO X T.A.'!C489</f>
        <v>1299505.2925671523</v>
      </c>
      <c r="D2930" s="453">
        <f>'GASTO X T.A.'!D489</f>
        <v>1379843.6669316092</v>
      </c>
      <c r="E2930" s="453">
        <f>'GASTO X T.A.'!E489</f>
        <v>1349429.5829190023</v>
      </c>
      <c r="F2930" s="453">
        <f>'GASTO X T.A.'!F489</f>
        <v>1247899.2313694272</v>
      </c>
      <c r="G2930" s="453">
        <f>'GASTO X T.A.'!G489</f>
        <v>1278980.9945991186</v>
      </c>
      <c r="H2930" s="453">
        <f>'GASTO X T.A.'!H489</f>
        <v>2093295.4677742533</v>
      </c>
      <c r="I2930" s="453">
        <f>'GASTO X T.A.'!I489</f>
        <v>3182517.4483240335</v>
      </c>
      <c r="J2930" s="453">
        <f>'GASTO X T.A.'!J489</f>
        <v>1918140.9825235067</v>
      </c>
      <c r="K2930" s="453">
        <f>'GASTO X T.A.'!K489</f>
        <v>1545040.2544609597</v>
      </c>
      <c r="L2930" s="453">
        <f>'GASTO X T.A.'!L489</f>
        <v>1264420.1277413224</v>
      </c>
      <c r="M2930" s="453">
        <f>'GASTO X T.A.'!M489</f>
        <v>1535697.3247987318</v>
      </c>
      <c r="N2930" s="525">
        <f t="shared" si="182"/>
        <v>18933517.014221642</v>
      </c>
    </row>
    <row r="2931" spans="1:14" ht="24.95" customHeight="1" x14ac:dyDescent="0.2">
      <c r="A2931" s="452" t="str">
        <f>'GASTO X T.A.'!A490</f>
        <v>GASTO EN COMPRAS</v>
      </c>
      <c r="B2931" s="453">
        <f>'GASTO X T.A.'!B490</f>
        <v>109927.27593847683</v>
      </c>
      <c r="C2931" s="453">
        <f>'GASTO X T.A.'!C490</f>
        <v>502075.01430577011</v>
      </c>
      <c r="D2931" s="453">
        <f>'GASTO X T.A.'!D490</f>
        <v>530356.07092089683</v>
      </c>
      <c r="E2931" s="453">
        <f>'GASTO X T.A.'!E490</f>
        <v>531221.03986155626</v>
      </c>
      <c r="F2931" s="453">
        <f>'GASTO X T.A.'!F490</f>
        <v>377125.48752933193</v>
      </c>
      <c r="G2931" s="453">
        <f>'GASTO X T.A.'!G490</f>
        <v>381184.09423344507</v>
      </c>
      <c r="H2931" s="453">
        <f>'GASTO X T.A.'!H490</f>
        <v>842133.895752877</v>
      </c>
      <c r="I2931" s="453">
        <f>'GASTO X T.A.'!I490</f>
        <v>1094646.146823369</v>
      </c>
      <c r="J2931" s="453">
        <f>'GASTO X T.A.'!J490</f>
        <v>735320.27908244869</v>
      </c>
      <c r="K2931" s="453">
        <f>'GASTO X T.A.'!K490</f>
        <v>1288084.4044568483</v>
      </c>
      <c r="L2931" s="453">
        <f>'GASTO X T.A.'!L490</f>
        <v>1058831.0698461239</v>
      </c>
      <c r="M2931" s="453">
        <f>'GASTO X T.A.'!M490</f>
        <v>1313495.1953485492</v>
      </c>
      <c r="N2931" s="525">
        <f t="shared" si="182"/>
        <v>8764399.9740996938</v>
      </c>
    </row>
    <row r="2932" spans="1:14" ht="24.95" customHeight="1" x14ac:dyDescent="0.2">
      <c r="A2932" s="452" t="str">
        <f>'GASTO X T.A.'!A491</f>
        <v>OTROS GASTOS</v>
      </c>
      <c r="B2932" s="456">
        <f>'GASTO X T.A.'!B491</f>
        <v>0</v>
      </c>
      <c r="C2932" s="456">
        <f>'GASTO X T.A.'!C491</f>
        <v>60082.936130466725</v>
      </c>
      <c r="D2932" s="456">
        <f>'GASTO X T.A.'!D491</f>
        <v>64166.311155467229</v>
      </c>
      <c r="E2932" s="456">
        <f>'GASTO X T.A.'!E491</f>
        <v>22283.069795980966</v>
      </c>
      <c r="F2932" s="456">
        <f>'GASTO X T.A.'!F491</f>
        <v>0</v>
      </c>
      <c r="G2932" s="456">
        <f>'GASTO X T.A.'!G491</f>
        <v>0</v>
      </c>
      <c r="H2932" s="456">
        <f>'GASTO X T.A.'!H491</f>
        <v>219923.66764069963</v>
      </c>
      <c r="I2932" s="456">
        <f>'GASTO X T.A.'!I491</f>
        <v>336470.55235790549</v>
      </c>
      <c r="J2932" s="456">
        <f>'GASTO X T.A.'!J491</f>
        <v>189190.54251163304</v>
      </c>
      <c r="K2932" s="456">
        <f>'GASTO X T.A.'!K491</f>
        <v>46489.573472687203</v>
      </c>
      <c r="L2932" s="456">
        <f>'GASTO X T.A.'!L491</f>
        <v>33531.620746813249</v>
      </c>
      <c r="M2932" s="456">
        <f>'GASTO X T.A.'!M491</f>
        <v>47826.101063707247</v>
      </c>
      <c r="N2932" s="525">
        <f t="shared" si="182"/>
        <v>1019964.3748753608</v>
      </c>
    </row>
    <row r="2933" spans="1:14" ht="24.95" customHeight="1" x14ac:dyDescent="0.2">
      <c r="A2933" s="438" t="s">
        <v>266</v>
      </c>
      <c r="B2933" s="523">
        <f>SUM(B2926:B2932)</f>
        <v>6320685.8383765509</v>
      </c>
      <c r="C2933" s="523">
        <f t="shared" ref="C2933:M2933" si="183">SUM(C2926:C2932)</f>
        <v>12328798.338447306</v>
      </c>
      <c r="D2933" s="523">
        <f t="shared" si="183"/>
        <v>12663063.078805011</v>
      </c>
      <c r="E2933" s="523">
        <f t="shared" si="183"/>
        <v>15142286.4428833</v>
      </c>
      <c r="F2933" s="523">
        <f t="shared" si="183"/>
        <v>15132788.712671425</v>
      </c>
      <c r="G2933" s="523">
        <f t="shared" si="183"/>
        <v>15071333.259419877</v>
      </c>
      <c r="H2933" s="523">
        <f t="shared" si="183"/>
        <v>20696261.455157403</v>
      </c>
      <c r="I2933" s="523">
        <f t="shared" si="183"/>
        <v>29952436.095837753</v>
      </c>
      <c r="J2933" s="523">
        <f t="shared" si="183"/>
        <v>18508757.858855031</v>
      </c>
      <c r="K2933" s="523">
        <f t="shared" si="183"/>
        <v>18914773.286201954</v>
      </c>
      <c r="L2933" s="523">
        <f t="shared" si="183"/>
        <v>16311131.44348225</v>
      </c>
      <c r="M2933" s="523">
        <f t="shared" si="183"/>
        <v>19625873.479998428</v>
      </c>
      <c r="N2933" s="526">
        <f>SUM(N2926:N2932)</f>
        <v>200668189.29013631</v>
      </c>
    </row>
    <row r="2934" spans="1:14" ht="24.95" customHeight="1" x14ac:dyDescent="0.2">
      <c r="A2934" s="357"/>
      <c r="B2934" s="357"/>
      <c r="C2934" s="357"/>
      <c r="D2934" s="357"/>
      <c r="E2934" s="357"/>
      <c r="F2934" s="357"/>
      <c r="G2934" s="357"/>
      <c r="H2934" s="357"/>
      <c r="I2934" s="357"/>
      <c r="J2934" s="357"/>
      <c r="K2934" s="357"/>
      <c r="L2934" s="357"/>
      <c r="M2934" s="357"/>
      <c r="N2934" s="357"/>
    </row>
    <row r="2935" spans="1:14" ht="24.95" customHeight="1" x14ac:dyDescent="0.2">
      <c r="A2935" s="357"/>
      <c r="B2935" s="357"/>
      <c r="C2935" s="357"/>
      <c r="D2935" s="357"/>
      <c r="E2935" s="357"/>
      <c r="F2935" s="357"/>
      <c r="G2935" s="357"/>
      <c r="H2935" s="357"/>
      <c r="I2935" s="357"/>
      <c r="J2935" s="357"/>
      <c r="K2935" s="357"/>
      <c r="L2935" s="357"/>
      <c r="M2935" s="357"/>
      <c r="N2935" s="357"/>
    </row>
    <row r="2936" spans="1:14" ht="24.95" customHeight="1" x14ac:dyDescent="0.2">
      <c r="A2936" s="357"/>
      <c r="B2936" s="357"/>
      <c r="C2936" s="357"/>
      <c r="D2936" s="357"/>
      <c r="E2936" s="357"/>
      <c r="F2936" s="357"/>
      <c r="G2936" s="357"/>
      <c r="H2936" s="357"/>
      <c r="I2936" s="357"/>
      <c r="J2936" s="357"/>
      <c r="K2936" s="357"/>
      <c r="L2936" s="357"/>
      <c r="M2936" s="357"/>
      <c r="N2936" s="357"/>
    </row>
    <row r="2937" spans="1:14" ht="24.95" customHeight="1" x14ac:dyDescent="0.2">
      <c r="A2937" s="357"/>
      <c r="B2937" s="357"/>
      <c r="C2937" s="357"/>
      <c r="D2937" s="357"/>
      <c r="E2937" s="357"/>
      <c r="F2937" s="357"/>
      <c r="G2937" s="357"/>
      <c r="H2937" s="357"/>
      <c r="I2937" s="357"/>
      <c r="J2937" s="357"/>
      <c r="K2937" s="357"/>
      <c r="L2937" s="357"/>
      <c r="M2937" s="357"/>
      <c r="N2937" s="357"/>
    </row>
    <row r="2938" spans="1:14" ht="24.95" customHeight="1" x14ac:dyDescent="0.2">
      <c r="A2938" s="357"/>
      <c r="B2938" s="357"/>
      <c r="C2938" s="357"/>
      <c r="D2938" s="357"/>
      <c r="E2938" s="357"/>
      <c r="F2938" s="357"/>
      <c r="G2938" s="357"/>
      <c r="H2938" s="357"/>
      <c r="I2938" s="357"/>
      <c r="J2938" s="357"/>
      <c r="K2938" s="357"/>
      <c r="L2938" s="357"/>
      <c r="M2938" s="357"/>
      <c r="N2938" s="357"/>
    </row>
    <row r="2939" spans="1:14" ht="24.95" customHeight="1" x14ac:dyDescent="0.2">
      <c r="A2939" s="357"/>
      <c r="B2939" s="357"/>
      <c r="C2939" s="357"/>
      <c r="D2939" s="357"/>
      <c r="E2939" s="357"/>
      <c r="F2939" s="357"/>
      <c r="G2939" s="357"/>
      <c r="H2939" s="357"/>
      <c r="I2939" s="357"/>
      <c r="J2939" s="357"/>
      <c r="K2939" s="357"/>
      <c r="L2939" s="357"/>
      <c r="M2939" s="357"/>
      <c r="N2939" s="357"/>
    </row>
    <row r="2940" spans="1:14" ht="24.95" customHeight="1" x14ac:dyDescent="0.2">
      <c r="A2940" s="357"/>
      <c r="B2940" s="357"/>
      <c r="C2940" s="357"/>
      <c r="D2940" s="357"/>
      <c r="E2940" s="357"/>
      <c r="F2940" s="357"/>
      <c r="G2940" s="357"/>
      <c r="H2940" s="357"/>
      <c r="I2940" s="357"/>
      <c r="J2940" s="357"/>
      <c r="K2940" s="357"/>
      <c r="L2940" s="357"/>
      <c r="M2940" s="357"/>
      <c r="N2940" s="357"/>
    </row>
    <row r="2941" spans="1:14" ht="24.95" customHeight="1" x14ac:dyDescent="0.2">
      <c r="A2941" s="357"/>
      <c r="B2941" s="357"/>
      <c r="C2941" s="357"/>
      <c r="D2941" s="357"/>
      <c r="E2941" s="357"/>
      <c r="F2941" s="357"/>
      <c r="G2941" s="357"/>
      <c r="H2941" s="357"/>
      <c r="I2941" s="357"/>
      <c r="J2941" s="357"/>
      <c r="K2941" s="357"/>
      <c r="L2941" s="357"/>
      <c r="M2941" s="357"/>
      <c r="N2941" s="357"/>
    </row>
    <row r="2942" spans="1:14" ht="24.95" customHeight="1" x14ac:dyDescent="0.2">
      <c r="A2942" s="357"/>
      <c r="B2942" s="357"/>
      <c r="C2942" s="357"/>
      <c r="D2942" s="357"/>
      <c r="E2942" s="357"/>
      <c r="F2942" s="357"/>
      <c r="G2942" s="357"/>
      <c r="H2942" s="357"/>
      <c r="I2942" s="357"/>
      <c r="J2942" s="357"/>
      <c r="K2942" s="357"/>
      <c r="L2942" s="357"/>
      <c r="M2942" s="357"/>
      <c r="N2942" s="357"/>
    </row>
    <row r="2943" spans="1:14" ht="24.95" customHeight="1" x14ac:dyDescent="0.2">
      <c r="A2943" s="357"/>
      <c r="B2943" s="357"/>
      <c r="C2943" s="357"/>
      <c r="D2943" s="357"/>
      <c r="E2943" s="357"/>
      <c r="F2943" s="357"/>
      <c r="G2943" s="357"/>
      <c r="H2943" s="357"/>
      <c r="I2943" s="357"/>
      <c r="J2943" s="357"/>
      <c r="K2943" s="357"/>
      <c r="L2943" s="357"/>
      <c r="M2943" s="357"/>
      <c r="N2943" s="357"/>
    </row>
    <row r="2944" spans="1:14" ht="24.95" customHeight="1" x14ac:dyDescent="0.2">
      <c r="A2944" s="357"/>
      <c r="B2944" s="357"/>
      <c r="C2944" s="357"/>
      <c r="D2944" s="357"/>
      <c r="E2944" s="357"/>
      <c r="F2944" s="357"/>
      <c r="G2944" s="357"/>
      <c r="H2944" s="357"/>
      <c r="I2944" s="357"/>
      <c r="J2944" s="357"/>
      <c r="K2944" s="357"/>
      <c r="L2944" s="357"/>
      <c r="M2944" s="357"/>
      <c r="N2944" s="357"/>
    </row>
    <row r="2945" spans="1:14" ht="24.95" customHeight="1" x14ac:dyDescent="0.2">
      <c r="A2945" s="357"/>
      <c r="B2945" s="357"/>
      <c r="C2945" s="357"/>
      <c r="D2945" s="357"/>
      <c r="E2945" s="357"/>
      <c r="F2945" s="357"/>
      <c r="G2945" s="357"/>
      <c r="H2945" s="357"/>
      <c r="I2945" s="357"/>
      <c r="J2945" s="357"/>
      <c r="K2945" s="357"/>
      <c r="L2945" s="357"/>
      <c r="M2945" s="357"/>
      <c r="N2945" s="357"/>
    </row>
    <row r="2946" spans="1:14" ht="24.95" customHeight="1" x14ac:dyDescent="0.2">
      <c r="A2946" s="357"/>
      <c r="B2946" s="357"/>
      <c r="C2946" s="357"/>
      <c r="D2946" s="357"/>
      <c r="E2946" s="357"/>
      <c r="F2946" s="357"/>
      <c r="G2946" s="357"/>
      <c r="H2946" s="357"/>
      <c r="I2946" s="357"/>
      <c r="J2946" s="357"/>
      <c r="K2946" s="357"/>
      <c r="L2946" s="357"/>
      <c r="M2946" s="357"/>
      <c r="N2946" s="357"/>
    </row>
    <row r="2947" spans="1:14" ht="24.95" customHeight="1" x14ac:dyDescent="0.2">
      <c r="A2947" s="357"/>
      <c r="B2947" s="357"/>
      <c r="C2947" s="357"/>
      <c r="D2947" s="357"/>
      <c r="E2947" s="357"/>
      <c r="F2947" s="357"/>
      <c r="G2947" s="357"/>
      <c r="H2947" s="357"/>
      <c r="I2947" s="357"/>
      <c r="J2947" s="357"/>
      <c r="K2947" s="357"/>
      <c r="L2947" s="357"/>
      <c r="M2947" s="357"/>
      <c r="N2947" s="357"/>
    </row>
    <row r="2948" spans="1:14" ht="24.95" customHeight="1" x14ac:dyDescent="0.2">
      <c r="A2948" s="357"/>
      <c r="B2948" s="357"/>
      <c r="C2948" s="357"/>
      <c r="D2948" s="357"/>
      <c r="E2948" s="357"/>
      <c r="F2948" s="357"/>
      <c r="G2948" s="357"/>
      <c r="H2948" s="357"/>
      <c r="I2948" s="357"/>
      <c r="J2948" s="357"/>
      <c r="K2948" s="357"/>
      <c r="L2948" s="357"/>
      <c r="M2948" s="357"/>
      <c r="N2948" s="357"/>
    </row>
    <row r="2949" spans="1:14" ht="24.95" customHeight="1" x14ac:dyDescent="0.2">
      <c r="A2949" s="357"/>
      <c r="B2949" s="357"/>
      <c r="C2949" s="357"/>
      <c r="D2949" s="357"/>
      <c r="E2949" s="357"/>
      <c r="F2949" s="357"/>
      <c r="G2949" s="357"/>
      <c r="H2949" s="357"/>
      <c r="I2949" s="357"/>
      <c r="J2949" s="357"/>
      <c r="K2949" s="357"/>
      <c r="L2949" s="357"/>
      <c r="M2949" s="357"/>
      <c r="N2949" s="4"/>
    </row>
    <row r="2950" spans="1:14" ht="39.950000000000003" customHeight="1" x14ac:dyDescent="0.2">
      <c r="A2950" s="725" t="s">
        <v>570</v>
      </c>
      <c r="B2950" s="725"/>
      <c r="C2950" s="725"/>
      <c r="D2950" s="725"/>
      <c r="E2950" s="725"/>
      <c r="F2950" s="725"/>
      <c r="G2950" s="725"/>
      <c r="H2950" s="725"/>
      <c r="I2950" s="725"/>
      <c r="J2950" s="725"/>
      <c r="K2950" s="725"/>
      <c r="L2950" s="725"/>
      <c r="M2950" s="725"/>
      <c r="N2950" s="725"/>
    </row>
    <row r="2951" spans="1:14" ht="24.95" customHeight="1" x14ac:dyDescent="0.2">
      <c r="A2951" s="357"/>
      <c r="B2951" s="357"/>
      <c r="C2951" s="357"/>
      <c r="D2951" s="357"/>
      <c r="E2951" s="357"/>
      <c r="F2951" s="357"/>
      <c r="G2951" s="357"/>
      <c r="H2951" s="357"/>
      <c r="I2951" s="357"/>
      <c r="J2951" s="357"/>
      <c r="K2951" s="357"/>
      <c r="L2951" s="357"/>
      <c r="M2951" s="357"/>
      <c r="N2951" s="357"/>
    </row>
    <row r="2952" spans="1:14" ht="24.95" customHeight="1" x14ac:dyDescent="0.2">
      <c r="A2952" s="275"/>
      <c r="B2952" s="437" t="s">
        <v>41</v>
      </c>
      <c r="C2952" s="437" t="s">
        <v>42</v>
      </c>
      <c r="D2952" s="437" t="s">
        <v>43</v>
      </c>
      <c r="E2952" s="437" t="s">
        <v>44</v>
      </c>
      <c r="F2952" s="437" t="s">
        <v>45</v>
      </c>
      <c r="G2952" s="437" t="s">
        <v>46</v>
      </c>
      <c r="H2952" s="437" t="s">
        <v>47</v>
      </c>
      <c r="I2952" s="437" t="s">
        <v>57</v>
      </c>
      <c r="J2952" s="437" t="s">
        <v>49</v>
      </c>
      <c r="K2952" s="437" t="s">
        <v>50</v>
      </c>
      <c r="L2952" s="437" t="s">
        <v>51</v>
      </c>
      <c r="M2952" s="437" t="s">
        <v>52</v>
      </c>
      <c r="N2952" s="437" t="s">
        <v>13</v>
      </c>
    </row>
    <row r="2953" spans="1:14" ht="24.95" customHeight="1" x14ac:dyDescent="0.2">
      <c r="A2953" s="452" t="str">
        <f>'GASTO X T.A.'!A627</f>
        <v>GASTO EN RESTAURANTES</v>
      </c>
      <c r="B2953" s="453">
        <f>'GASTO X T.A.'!B627</f>
        <v>3859539.4109728471</v>
      </c>
      <c r="C2953" s="453">
        <f>'GASTO X T.A.'!C627</f>
        <v>4659053.1996994009</v>
      </c>
      <c r="D2953" s="453">
        <f>'GASTO X T.A.'!D627</f>
        <v>5171158.8267689385</v>
      </c>
      <c r="E2953" s="453">
        <f>'GASTO X T.A.'!E627</f>
        <v>6945902.5115329642</v>
      </c>
      <c r="F2953" s="453">
        <f>'GASTO X T.A.'!F627</f>
        <v>7830046.137543316</v>
      </c>
      <c r="G2953" s="453">
        <f>'GASTO X T.A.'!G627</f>
        <v>7640305.4596455842</v>
      </c>
      <c r="H2953" s="453">
        <f>'GASTO X T.A.'!H627</f>
        <v>10351084.056771234</v>
      </c>
      <c r="I2953" s="453">
        <f>'GASTO X T.A.'!I627</f>
        <v>13219061.363143001</v>
      </c>
      <c r="J2953" s="453">
        <f>'GASTO X T.A.'!J627</f>
        <v>10221454.64339862</v>
      </c>
      <c r="K2953" s="453">
        <f>'GASTO X T.A.'!K627</f>
        <v>8055451.2796927337</v>
      </c>
      <c r="L2953" s="453">
        <f>'GASTO X T.A.'!L627</f>
        <v>7047682.986484291</v>
      </c>
      <c r="M2953" s="453">
        <f>'GASTO X T.A.'!M627</f>
        <v>6467295.2500470243</v>
      </c>
      <c r="N2953" s="525">
        <f>SUM(B2953:M2953)</f>
        <v>91468035.125699967</v>
      </c>
    </row>
    <row r="2954" spans="1:14" ht="24.95" customHeight="1" x14ac:dyDescent="0.2">
      <c r="A2954" s="452" t="str">
        <f>'GASTO X T.A.'!A628</f>
        <v>GASTO EN ALIMENTACIÓN FUERA DE RESTAURANTES</v>
      </c>
      <c r="B2954" s="453">
        <f>'GASTO X T.A.'!B628</f>
        <v>387369.16587065783</v>
      </c>
      <c r="C2954" s="453">
        <f>'GASTO X T.A.'!C628</f>
        <v>601111.601029529</v>
      </c>
      <c r="D2954" s="453">
        <f>'GASTO X T.A.'!D628</f>
        <v>662685.22037599329</v>
      </c>
      <c r="E2954" s="453">
        <f>'GASTO X T.A.'!E628</f>
        <v>1588630.8810806186</v>
      </c>
      <c r="F2954" s="453">
        <f>'GASTO X T.A.'!F628</f>
        <v>1562472.5722476516</v>
      </c>
      <c r="G2954" s="453">
        <f>'GASTO X T.A.'!G628</f>
        <v>1546451.1037884131</v>
      </c>
      <c r="H2954" s="453">
        <f>'GASTO X T.A.'!H628</f>
        <v>958623.59628808859</v>
      </c>
      <c r="I2954" s="453">
        <f>'GASTO X T.A.'!I628</f>
        <v>1340038.0822997401</v>
      </c>
      <c r="J2954" s="453">
        <f>'GASTO X T.A.'!J628</f>
        <v>846036.33741059306</v>
      </c>
      <c r="K2954" s="453">
        <f>'GASTO X T.A.'!K628</f>
        <v>3099411.2728958782</v>
      </c>
      <c r="L2954" s="453">
        <f>'GASTO X T.A.'!L628</f>
        <v>2057264.5171793513</v>
      </c>
      <c r="M2954" s="453">
        <f>'GASTO X T.A.'!M628</f>
        <v>2071436.9991407939</v>
      </c>
      <c r="N2954" s="525">
        <f t="shared" ref="N2954:N2958" si="184">SUM(B2954:M2954)</f>
        <v>16721531.349607309</v>
      </c>
    </row>
    <row r="2955" spans="1:14" ht="24.95" customHeight="1" x14ac:dyDescent="0.2">
      <c r="A2955" s="452" t="str">
        <f>'GASTO X T.A.'!A629</f>
        <v>GASTO EN DESPLAZAMIENTOS / TRANSPORTE</v>
      </c>
      <c r="B2955" s="453">
        <f>'GASTO X T.A.'!B629</f>
        <v>3027904.7585713766</v>
      </c>
      <c r="C2955" s="453">
        <f>'GASTO X T.A.'!C629</f>
        <v>4057359.7206874718</v>
      </c>
      <c r="D2955" s="453">
        <f>'GASTO X T.A.'!D629</f>
        <v>4390836.0133043006</v>
      </c>
      <c r="E2955" s="453">
        <f>'GASTO X T.A.'!E629</f>
        <v>6805959.3477362609</v>
      </c>
      <c r="F2955" s="453">
        <f>'GASTO X T.A.'!F629</f>
        <v>7255577.7681102026</v>
      </c>
      <c r="G2955" s="453">
        <f>'GASTO X T.A.'!G629</f>
        <v>7019162.6708105048</v>
      </c>
      <c r="H2955" s="453">
        <f>'GASTO X T.A.'!H629</f>
        <v>8838945.1681923848</v>
      </c>
      <c r="I2955" s="453">
        <f>'GASTO X T.A.'!I629</f>
        <v>12234859.708749374</v>
      </c>
      <c r="J2955" s="453">
        <f>'GASTO X T.A.'!J629</f>
        <v>8627128.9612699673</v>
      </c>
      <c r="K2955" s="453">
        <f>'GASTO X T.A.'!K629</f>
        <v>10540561.595735734</v>
      </c>
      <c r="L2955" s="453">
        <f>'GASTO X T.A.'!L629</f>
        <v>8346213.7053546235</v>
      </c>
      <c r="M2955" s="453">
        <f>'GASTO X T.A.'!M629</f>
        <v>8201883.9424655875</v>
      </c>
      <c r="N2955" s="525">
        <f t="shared" si="184"/>
        <v>89346393.360987797</v>
      </c>
    </row>
    <row r="2956" spans="1:14" ht="24.95" customHeight="1" x14ac:dyDescent="0.2">
      <c r="A2956" s="452" t="str">
        <f>'GASTO X T.A.'!A630</f>
        <v>GASTO EN CULTURA Y OCIO</v>
      </c>
      <c r="B2956" s="453">
        <f>'GASTO X T.A.'!B630</f>
        <v>863696.29285212501</v>
      </c>
      <c r="C2956" s="453">
        <f>'GASTO X T.A.'!C630</f>
        <v>1130390.2008177619</v>
      </c>
      <c r="D2956" s="453">
        <f>'GASTO X T.A.'!D630</f>
        <v>1240389.4114224846</v>
      </c>
      <c r="E2956" s="453">
        <f>'GASTO X T.A.'!E630</f>
        <v>1517677.3516825303</v>
      </c>
      <c r="F2956" s="453">
        <f>'GASTO X T.A.'!F630</f>
        <v>1718318.7948997759</v>
      </c>
      <c r="G2956" s="453">
        <f>'GASTO X T.A.'!G630</f>
        <v>1603334.5423820475</v>
      </c>
      <c r="H2956" s="453">
        <f>'GASTO X T.A.'!H630</f>
        <v>3788065.0969847427</v>
      </c>
      <c r="I2956" s="453">
        <f>'GASTO X T.A.'!I630</f>
        <v>5057679.3239095667</v>
      </c>
      <c r="J2956" s="453">
        <f>'GASTO X T.A.'!J630</f>
        <v>3687388.9666392929</v>
      </c>
      <c r="K2956" s="453">
        <f>'GASTO X T.A.'!K630</f>
        <v>4018819.1605436313</v>
      </c>
      <c r="L2956" s="453">
        <f>'GASTO X T.A.'!L630</f>
        <v>3142436.5820440245</v>
      </c>
      <c r="M2956" s="453">
        <f>'GASTO X T.A.'!M630</f>
        <v>2979575.8072058302</v>
      </c>
      <c r="N2956" s="525">
        <f t="shared" si="184"/>
        <v>30747771.531383812</v>
      </c>
    </row>
    <row r="2957" spans="1:14" ht="24.95" customHeight="1" x14ac:dyDescent="0.2">
      <c r="A2957" s="452" t="str">
        <f>'GASTO X T.A.'!A631</f>
        <v>GASTO EN COMPRAS</v>
      </c>
      <c r="B2957" s="453">
        <f>'GASTO X T.A.'!B631</f>
        <v>727195.6993921625</v>
      </c>
      <c r="C2957" s="453">
        <f>'GASTO X T.A.'!C631</f>
        <v>946747.8128463598</v>
      </c>
      <c r="D2957" s="453">
        <f>'GASTO X T.A.'!D631</f>
        <v>1056122.8458369938</v>
      </c>
      <c r="E2957" s="453">
        <f>'GASTO X T.A.'!E631</f>
        <v>1623008.6224184437</v>
      </c>
      <c r="F2957" s="453">
        <f>'GASTO X T.A.'!F631</f>
        <v>2028068.7095058996</v>
      </c>
      <c r="G2957" s="453">
        <f>'GASTO X T.A.'!G631</f>
        <v>1907580.8519959897</v>
      </c>
      <c r="H2957" s="453">
        <f>'GASTO X T.A.'!H631</f>
        <v>2037677.2327147671</v>
      </c>
      <c r="I2957" s="453">
        <f>'GASTO X T.A.'!I631</f>
        <v>2682445.8187117511</v>
      </c>
      <c r="J2957" s="453">
        <f>'GASTO X T.A.'!J631</f>
        <v>2005035.0147965183</v>
      </c>
      <c r="K2957" s="453">
        <f>'GASTO X T.A.'!K631</f>
        <v>2910343.2579138619</v>
      </c>
      <c r="L2957" s="453">
        <f>'GASTO X T.A.'!L631</f>
        <v>2310651.0051746988</v>
      </c>
      <c r="M2957" s="453">
        <f>'GASTO X T.A.'!M631</f>
        <v>2241541.5566095598</v>
      </c>
      <c r="N2957" s="525">
        <f t="shared" si="184"/>
        <v>22476418.427917007</v>
      </c>
    </row>
    <row r="2958" spans="1:14" ht="24.95" customHeight="1" x14ac:dyDescent="0.2">
      <c r="A2958" s="452" t="s">
        <v>279</v>
      </c>
      <c r="B2958" s="453">
        <f>'GASTO X T.A.'!B632</f>
        <v>11483.345454545453</v>
      </c>
      <c r="C2958" s="453">
        <f>'GASTO X T.A.'!C632</f>
        <v>14141.343133462284</v>
      </c>
      <c r="D2958" s="453">
        <f>'GASTO X T.A.'!D632</f>
        <v>15551.90251450677</v>
      </c>
      <c r="E2958" s="453">
        <f>'GASTO X T.A.'!E632</f>
        <v>0</v>
      </c>
      <c r="F2958" s="453">
        <f>'GASTO X T.A.'!F632</f>
        <v>0</v>
      </c>
      <c r="G2958" s="453">
        <f>'GASTO X T.A.'!G632</f>
        <v>0</v>
      </c>
      <c r="H2958" s="453">
        <f>'GASTO X T.A.'!H632</f>
        <v>155510.09526186471</v>
      </c>
      <c r="I2958" s="453">
        <f>'GASTO X T.A.'!I632</f>
        <v>224033.60013742038</v>
      </c>
      <c r="J2958" s="453">
        <f>'GASTO X T.A.'!J632</f>
        <v>136327.14135568534</v>
      </c>
      <c r="K2958" s="453">
        <f>'GASTO X T.A.'!K632</f>
        <v>50607.728021192292</v>
      </c>
      <c r="L2958" s="453">
        <f>'GASTO X T.A.'!L632</f>
        <v>41927.600411788218</v>
      </c>
      <c r="M2958" s="453">
        <f>'GASTO X T.A.'!M632</f>
        <v>38563.337454869325</v>
      </c>
      <c r="N2958" s="525">
        <f t="shared" si="184"/>
        <v>688146.09374533466</v>
      </c>
    </row>
    <row r="2959" spans="1:14" ht="24.95" customHeight="1" x14ac:dyDescent="0.2">
      <c r="A2959" s="438" t="s">
        <v>266</v>
      </c>
      <c r="B2959" s="526">
        <f t="shared" ref="B2959:N2959" si="185">SUM(B2953:B2958)</f>
        <v>8877188.6731137149</v>
      </c>
      <c r="C2959" s="526">
        <f t="shared" si="185"/>
        <v>11408803.878213985</v>
      </c>
      <c r="D2959" s="526">
        <f t="shared" si="185"/>
        <v>12536744.220223214</v>
      </c>
      <c r="E2959" s="526">
        <f t="shared" si="185"/>
        <v>18481178.714450818</v>
      </c>
      <c r="F2959" s="526">
        <f t="shared" si="185"/>
        <v>20394483.982306845</v>
      </c>
      <c r="G2959" s="526">
        <f t="shared" si="185"/>
        <v>19716834.628622539</v>
      </c>
      <c r="H2959" s="526">
        <f t="shared" si="185"/>
        <v>26129905.246213082</v>
      </c>
      <c r="I2959" s="526">
        <f t="shared" si="185"/>
        <v>34758117.896950848</v>
      </c>
      <c r="J2959" s="526">
        <f t="shared" si="185"/>
        <v>25523371.064870674</v>
      </c>
      <c r="K2959" s="526">
        <f t="shared" si="185"/>
        <v>28675194.294803035</v>
      </c>
      <c r="L2959" s="526">
        <f t="shared" si="185"/>
        <v>22946176.39664878</v>
      </c>
      <c r="M2959" s="526">
        <f t="shared" si="185"/>
        <v>22000296.892923664</v>
      </c>
      <c r="N2959" s="526">
        <f t="shared" si="185"/>
        <v>251448295.88934121</v>
      </c>
    </row>
    <row r="2960" spans="1:14" ht="24.95" customHeight="1" x14ac:dyDescent="0.2">
      <c r="A2960" s="357"/>
      <c r="B2960" s="357"/>
      <c r="C2960" s="357"/>
      <c r="D2960" s="357"/>
      <c r="E2960" s="357"/>
      <c r="F2960" s="357"/>
      <c r="G2960" s="357"/>
      <c r="H2960" s="357"/>
      <c r="I2960" s="357"/>
      <c r="J2960" s="357"/>
      <c r="K2960" s="357"/>
      <c r="L2960" s="357"/>
      <c r="M2960" s="357"/>
      <c r="N2960" s="357"/>
    </row>
    <row r="2961" spans="1:14" ht="24.95" customHeight="1" x14ac:dyDescent="0.2">
      <c r="A2961" s="357"/>
      <c r="B2961" s="357"/>
      <c r="C2961" s="357"/>
      <c r="D2961" s="357"/>
      <c r="E2961" s="357"/>
      <c r="F2961" s="357"/>
      <c r="G2961" s="357"/>
      <c r="H2961" s="357"/>
      <c r="I2961" s="357"/>
      <c r="J2961" s="357"/>
      <c r="K2961" s="357"/>
      <c r="L2961" s="357"/>
      <c r="M2961" s="357"/>
      <c r="N2961" s="357"/>
    </row>
    <row r="2962" spans="1:14" ht="24.95" customHeight="1" x14ac:dyDescent="0.2">
      <c r="A2962" s="357"/>
      <c r="B2962" s="357"/>
      <c r="C2962" s="357"/>
      <c r="D2962" s="357"/>
      <c r="E2962" s="357"/>
      <c r="F2962" s="357"/>
      <c r="G2962" s="357"/>
      <c r="H2962" s="357"/>
      <c r="I2962" s="357"/>
      <c r="J2962" s="357"/>
      <c r="K2962" s="357"/>
      <c r="L2962" s="357"/>
      <c r="M2962" s="357"/>
      <c r="N2962" s="357"/>
    </row>
    <row r="2963" spans="1:14" ht="24.95" customHeight="1" x14ac:dyDescent="0.2">
      <c r="A2963" s="357"/>
      <c r="B2963" s="357"/>
      <c r="C2963" s="357"/>
      <c r="D2963" s="357"/>
      <c r="E2963" s="357"/>
      <c r="F2963" s="357"/>
      <c r="G2963" s="357"/>
      <c r="H2963" s="357"/>
      <c r="I2963" s="357"/>
      <c r="J2963" s="357"/>
      <c r="K2963" s="357"/>
      <c r="L2963" s="357"/>
      <c r="M2963" s="357"/>
      <c r="N2963" s="357"/>
    </row>
    <row r="2964" spans="1:14" ht="24.95" customHeight="1" x14ac:dyDescent="0.2">
      <c r="A2964" s="357"/>
      <c r="B2964" s="357"/>
      <c r="C2964" s="357"/>
      <c r="D2964" s="357"/>
      <c r="E2964" s="357"/>
      <c r="F2964" s="357"/>
      <c r="G2964" s="357"/>
      <c r="H2964" s="357"/>
      <c r="I2964" s="357"/>
      <c r="J2964" s="357"/>
      <c r="K2964" s="357"/>
      <c r="L2964" s="357"/>
      <c r="M2964" s="357"/>
      <c r="N2964" s="357"/>
    </row>
    <row r="2965" spans="1:14" ht="24.95" customHeight="1" x14ac:dyDescent="0.2">
      <c r="A2965" s="357"/>
      <c r="B2965" s="357"/>
      <c r="C2965" s="357"/>
      <c r="D2965" s="357"/>
      <c r="E2965" s="357"/>
      <c r="F2965" s="357"/>
      <c r="G2965" s="357"/>
      <c r="H2965" s="357"/>
      <c r="I2965" s="357"/>
      <c r="J2965" s="357"/>
      <c r="K2965" s="357"/>
      <c r="L2965" s="357"/>
      <c r="M2965" s="357"/>
      <c r="N2965" s="357"/>
    </row>
    <row r="2966" spans="1:14" ht="24.95" customHeight="1" x14ac:dyDescent="0.2">
      <c r="A2966" s="357"/>
      <c r="B2966" s="357"/>
      <c r="C2966" s="357"/>
      <c r="D2966" s="357"/>
      <c r="E2966" s="357"/>
      <c r="F2966" s="357"/>
      <c r="G2966" s="357"/>
      <c r="H2966" s="357"/>
      <c r="I2966" s="357"/>
      <c r="J2966" s="357"/>
      <c r="K2966" s="357"/>
      <c r="L2966" s="357"/>
      <c r="M2966" s="357"/>
      <c r="N2966" s="357"/>
    </row>
    <row r="2967" spans="1:14" ht="24.95" customHeight="1" x14ac:dyDescent="0.2">
      <c r="A2967" s="357"/>
      <c r="B2967" s="357"/>
      <c r="C2967" s="357"/>
      <c r="D2967" s="357"/>
      <c r="E2967" s="357"/>
      <c r="F2967" s="357"/>
      <c r="G2967" s="357"/>
      <c r="H2967" s="357"/>
      <c r="I2967" s="357"/>
      <c r="J2967" s="357"/>
      <c r="K2967" s="357"/>
      <c r="L2967" s="357"/>
      <c r="M2967" s="357"/>
      <c r="N2967" s="357"/>
    </row>
    <row r="2968" spans="1:14" ht="24.95" customHeight="1" x14ac:dyDescent="0.2">
      <c r="A2968" s="357"/>
      <c r="B2968" s="357"/>
      <c r="C2968" s="357"/>
      <c r="D2968" s="357"/>
      <c r="E2968" s="357"/>
      <c r="F2968" s="357"/>
      <c r="G2968" s="357"/>
      <c r="H2968" s="357"/>
      <c r="I2968" s="357"/>
      <c r="J2968" s="357"/>
      <c r="K2968" s="357"/>
      <c r="L2968" s="357"/>
      <c r="M2968" s="357"/>
      <c r="N2968" s="357"/>
    </row>
    <row r="2969" spans="1:14" ht="24.95" customHeight="1" x14ac:dyDescent="0.2">
      <c r="A2969" s="357"/>
      <c r="B2969" s="357"/>
      <c r="C2969" s="357"/>
      <c r="D2969" s="357"/>
      <c r="E2969" s="357"/>
      <c r="F2969" s="357"/>
      <c r="G2969" s="357"/>
      <c r="H2969" s="357"/>
      <c r="I2969" s="357"/>
      <c r="J2969" s="357"/>
      <c r="K2969" s="357"/>
      <c r="L2969" s="357"/>
      <c r="M2969" s="357"/>
      <c r="N2969" s="357"/>
    </row>
    <row r="2970" spans="1:14" ht="24.95" customHeight="1" x14ac:dyDescent="0.2">
      <c r="A2970" s="357"/>
      <c r="B2970" s="357"/>
      <c r="C2970" s="357"/>
      <c r="D2970" s="357"/>
      <c r="E2970" s="357"/>
      <c r="F2970" s="357"/>
      <c r="G2970" s="357"/>
      <c r="H2970" s="357"/>
      <c r="I2970" s="357"/>
      <c r="J2970" s="357"/>
      <c r="K2970" s="357"/>
      <c r="L2970" s="357"/>
      <c r="M2970" s="357"/>
      <c r="N2970" s="357"/>
    </row>
    <row r="2971" spans="1:14" ht="24.95" customHeight="1" x14ac:dyDescent="0.2">
      <c r="A2971" s="357"/>
      <c r="B2971" s="357"/>
      <c r="C2971" s="357"/>
      <c r="D2971" s="357"/>
      <c r="E2971" s="357"/>
      <c r="F2971" s="357"/>
      <c r="G2971" s="357"/>
      <c r="H2971" s="357"/>
      <c r="I2971" s="357"/>
      <c r="J2971" s="357"/>
      <c r="K2971" s="357"/>
      <c r="L2971" s="357"/>
      <c r="M2971" s="357"/>
      <c r="N2971" s="357"/>
    </row>
    <row r="2972" spans="1:14" ht="24.95" customHeight="1" x14ac:dyDescent="0.2">
      <c r="A2972" s="357"/>
      <c r="B2972" s="357"/>
      <c r="C2972" s="357"/>
      <c r="D2972" s="357"/>
      <c r="E2972" s="357"/>
      <c r="F2972" s="357"/>
      <c r="G2972" s="357"/>
      <c r="H2972" s="357"/>
      <c r="I2972" s="357"/>
      <c r="J2972" s="357"/>
      <c r="K2972" s="357"/>
      <c r="L2972" s="357"/>
      <c r="M2972" s="357"/>
      <c r="N2972" s="357"/>
    </row>
    <row r="2973" spans="1:14" ht="24.95" customHeight="1" x14ac:dyDescent="0.2">
      <c r="A2973" s="357"/>
      <c r="B2973" s="357"/>
      <c r="C2973" s="357"/>
      <c r="D2973" s="357"/>
      <c r="E2973" s="357"/>
      <c r="F2973" s="357"/>
      <c r="G2973" s="357"/>
      <c r="H2973" s="357"/>
      <c r="I2973" s="357"/>
      <c r="J2973" s="357"/>
      <c r="K2973" s="357"/>
      <c r="L2973" s="357"/>
      <c r="M2973" s="357"/>
      <c r="N2973" s="357"/>
    </row>
    <row r="2974" spans="1:14" ht="24.95" customHeight="1" x14ac:dyDescent="0.2">
      <c r="A2974" s="357"/>
      <c r="B2974" s="357"/>
      <c r="C2974" s="357"/>
      <c r="D2974" s="357"/>
      <c r="E2974" s="357"/>
      <c r="F2974" s="357"/>
      <c r="G2974" s="357"/>
      <c r="H2974" s="357"/>
      <c r="I2974" s="357"/>
      <c r="J2974" s="357"/>
      <c r="K2974" s="357"/>
      <c r="L2974" s="357"/>
      <c r="M2974" s="357"/>
      <c r="N2974" s="357"/>
    </row>
    <row r="2975" spans="1:14" ht="24.95" customHeight="1" x14ac:dyDescent="0.2">
      <c r="A2975" s="357"/>
      <c r="B2975" s="357"/>
      <c r="C2975" s="357"/>
      <c r="D2975" s="357"/>
      <c r="E2975" s="357"/>
      <c r="F2975" s="357"/>
      <c r="G2975" s="357"/>
      <c r="H2975" s="357"/>
      <c r="I2975" s="357"/>
      <c r="J2975" s="357"/>
      <c r="K2975" s="357"/>
      <c r="L2975" s="357"/>
      <c r="M2975" s="357"/>
      <c r="N2975" s="4"/>
    </row>
    <row r="2976" spans="1:14" ht="39.950000000000003" customHeight="1" x14ac:dyDescent="0.2">
      <c r="A2976" s="725" t="s">
        <v>571</v>
      </c>
      <c r="B2976" s="725"/>
      <c r="C2976" s="725"/>
      <c r="D2976" s="725"/>
      <c r="E2976" s="725"/>
      <c r="F2976" s="725"/>
      <c r="G2976" s="725"/>
      <c r="H2976" s="725"/>
      <c r="I2976" s="725"/>
      <c r="J2976" s="725"/>
      <c r="K2976" s="725"/>
      <c r="L2976" s="725"/>
      <c r="M2976" s="725"/>
      <c r="N2976" s="725"/>
    </row>
    <row r="2977" spans="1:14" ht="24.95" customHeight="1" x14ac:dyDescent="0.2">
      <c r="A2977" s="357"/>
      <c r="B2977" s="357"/>
      <c r="C2977" s="357"/>
      <c r="D2977" s="357"/>
      <c r="E2977" s="357"/>
      <c r="F2977" s="357"/>
      <c r="G2977" s="357"/>
      <c r="H2977" s="357"/>
      <c r="I2977" s="357"/>
      <c r="J2977" s="357"/>
      <c r="K2977" s="357"/>
      <c r="L2977" s="357"/>
      <c r="M2977" s="357"/>
      <c r="N2977" s="357"/>
    </row>
    <row r="2978" spans="1:14" ht="24.95" customHeight="1" x14ac:dyDescent="0.2">
      <c r="A2978" s="275"/>
      <c r="B2978" s="437" t="s">
        <v>41</v>
      </c>
      <c r="C2978" s="437" t="s">
        <v>42</v>
      </c>
      <c r="D2978" s="437" t="s">
        <v>43</v>
      </c>
      <c r="E2978" s="437" t="s">
        <v>44</v>
      </c>
      <c r="F2978" s="437" t="s">
        <v>45</v>
      </c>
      <c r="G2978" s="437" t="s">
        <v>46</v>
      </c>
      <c r="H2978" s="437" t="s">
        <v>47</v>
      </c>
      <c r="I2978" s="437" t="s">
        <v>57</v>
      </c>
      <c r="J2978" s="437" t="s">
        <v>49</v>
      </c>
      <c r="K2978" s="437" t="s">
        <v>50</v>
      </c>
      <c r="L2978" s="437" t="s">
        <v>51</v>
      </c>
      <c r="M2978" s="437" t="s">
        <v>52</v>
      </c>
      <c r="N2978" s="437" t="s">
        <v>13</v>
      </c>
    </row>
    <row r="2979" spans="1:14" ht="24.95" customHeight="1" x14ac:dyDescent="0.2">
      <c r="A2979" s="452" t="str">
        <f>'GASTO X T.A.'!A658</f>
        <v>GASTO EN ALOJAMIENTO</v>
      </c>
      <c r="B2979" s="453">
        <f>'GASTO X T.A.'!B658</f>
        <v>57445.958802663474</v>
      </c>
      <c r="C2979" s="453">
        <f>'GASTO X T.A.'!C658</f>
        <v>88233.223899304343</v>
      </c>
      <c r="D2979" s="453">
        <f>'GASTO X T.A.'!D658</f>
        <v>92274.354358473545</v>
      </c>
      <c r="E2979" s="453">
        <f>'GASTO X T.A.'!E658</f>
        <v>2262880.9639598872</v>
      </c>
      <c r="F2979" s="453">
        <f>'GASTO X T.A.'!F658</f>
        <v>3170273.2507842709</v>
      </c>
      <c r="G2979" s="453">
        <f>'GASTO X T.A.'!G658</f>
        <v>2865827.3136882517</v>
      </c>
      <c r="H2979" s="453">
        <f>'GASTO X T.A.'!H658</f>
        <v>6591053.8297288381</v>
      </c>
      <c r="I2979" s="453">
        <f>'GASTO X T.A.'!I658</f>
        <v>7465181.2225232366</v>
      </c>
      <c r="J2979" s="453">
        <f>'GASTO X T.A.'!J658</f>
        <v>5661895.7219009129</v>
      </c>
      <c r="K2979" s="453">
        <f>'GASTO X T.A.'!K658</f>
        <v>2875680.6301129912</v>
      </c>
      <c r="L2979" s="453">
        <f>'GASTO X T.A.'!L658</f>
        <v>1477472.0428790804</v>
      </c>
      <c r="M2979" s="453">
        <f>'GASTO X T.A.'!M658</f>
        <v>1633963.1295926969</v>
      </c>
      <c r="N2979" s="525">
        <f>SUM(B2979:M2979)</f>
        <v>34242181.642230608</v>
      </c>
    </row>
    <row r="2980" spans="1:14" ht="24.95" customHeight="1" x14ac:dyDescent="0.2">
      <c r="A2980" s="452" t="str">
        <f>'GASTO X T.A.'!A659</f>
        <v>GASTO EN RESTAURANTES</v>
      </c>
      <c r="B2980" s="453">
        <f>'GASTO X T.A.'!B659</f>
        <v>5476669.2208478451</v>
      </c>
      <c r="C2980" s="453">
        <f>'GASTO X T.A.'!C659</f>
        <v>6115869.8547830954</v>
      </c>
      <c r="D2980" s="453">
        <f>'GASTO X T.A.'!D659</f>
        <v>7758899.5777330492</v>
      </c>
      <c r="E2980" s="453">
        <f>'GASTO X T.A.'!E659</f>
        <v>9783837.8844337296</v>
      </c>
      <c r="F2980" s="453">
        <f>'GASTO X T.A.'!F659</f>
        <v>12560338.262965906</v>
      </c>
      <c r="G2980" s="453">
        <f>'GASTO X T.A.'!G659</f>
        <v>10942525.461880209</v>
      </c>
      <c r="H2980" s="453">
        <f>'GASTO X T.A.'!H659</f>
        <v>24269653.766070388</v>
      </c>
      <c r="I2980" s="453">
        <f>'GASTO X T.A.'!I659</f>
        <v>33139507.749044105</v>
      </c>
      <c r="J2980" s="453">
        <f>'GASTO X T.A.'!J659</f>
        <v>23173143.929297298</v>
      </c>
      <c r="K2980" s="453">
        <f>'GASTO X T.A.'!K659</f>
        <v>15205808.254347576</v>
      </c>
      <c r="L2980" s="453">
        <f>'GASTO X T.A.'!L659</f>
        <v>10679735.46644211</v>
      </c>
      <c r="M2980" s="453">
        <f>'GASTO X T.A.'!M659</f>
        <v>10336117.807618894</v>
      </c>
      <c r="N2980" s="525">
        <f t="shared" ref="N2980:N2985" si="186">SUM(B2980:M2980)</f>
        <v>169442107.23546419</v>
      </c>
    </row>
    <row r="2981" spans="1:14" ht="24.95" customHeight="1" x14ac:dyDescent="0.2">
      <c r="A2981" s="452" t="str">
        <f>'GASTO X T.A.'!A660</f>
        <v>GASTO EN ALIMENTACIÓN FUERA DE RESTAURANTES</v>
      </c>
      <c r="B2981" s="453">
        <f>'GASTO X T.A.'!B660</f>
        <v>2046575.8566122546</v>
      </c>
      <c r="C2981" s="453">
        <f>'GASTO X T.A.'!C660</f>
        <v>2435611.2507117223</v>
      </c>
      <c r="D2981" s="453">
        <f>'GASTO X T.A.'!D660</f>
        <v>3084622.2851872351</v>
      </c>
      <c r="E2981" s="453">
        <f>'GASTO X T.A.'!E660</f>
        <v>12555522.956007363</v>
      </c>
      <c r="F2981" s="453">
        <f>'GASTO X T.A.'!F660</f>
        <v>16328793.031438295</v>
      </c>
      <c r="G2981" s="453">
        <f>'GASTO X T.A.'!G660</f>
        <v>13136627.770120056</v>
      </c>
      <c r="H2981" s="453">
        <f>'GASTO X T.A.'!H660</f>
        <v>12205112.695187118</v>
      </c>
      <c r="I2981" s="453">
        <f>'GASTO X T.A.'!I660</f>
        <v>16345991.221872687</v>
      </c>
      <c r="J2981" s="453">
        <f>'GASTO X T.A.'!J660</f>
        <v>10781957.250266088</v>
      </c>
      <c r="K2981" s="453">
        <f>'GASTO X T.A.'!K660</f>
        <v>4555629.8430443117</v>
      </c>
      <c r="L2981" s="453">
        <f>'GASTO X T.A.'!L660</f>
        <v>2755112.6291255024</v>
      </c>
      <c r="M2981" s="453">
        <f>'GASTO X T.A.'!M660</f>
        <v>2694998.2740298603</v>
      </c>
      <c r="N2981" s="525">
        <f t="shared" si="186"/>
        <v>98926555.063602507</v>
      </c>
    </row>
    <row r="2982" spans="1:14" ht="24.95" customHeight="1" x14ac:dyDescent="0.2">
      <c r="A2982" s="452" t="str">
        <f>'GASTO X T.A.'!A661</f>
        <v>GASTO EN DESPLAZAMIENTOS / TRANSPORTE</v>
      </c>
      <c r="B2982" s="453">
        <f>'GASTO X T.A.'!B661</f>
        <v>4371097.284454288</v>
      </c>
      <c r="C2982" s="453">
        <f>'GASTO X T.A.'!C661</f>
        <v>4640323.7532719914</v>
      </c>
      <c r="D2982" s="453">
        <f>'GASTO X T.A.'!D661</f>
        <v>6042292.4166732151</v>
      </c>
      <c r="E2982" s="453">
        <f>'GASTO X T.A.'!E661</f>
        <v>9106231.7307594568</v>
      </c>
      <c r="F2982" s="453">
        <f>'GASTO X T.A.'!F661</f>
        <v>12089083.758753994</v>
      </c>
      <c r="G2982" s="453">
        <f>'GASTO X T.A.'!G661</f>
        <v>10734385.461367898</v>
      </c>
      <c r="H2982" s="453">
        <f>'GASTO X T.A.'!H661</f>
        <v>29029337.553531121</v>
      </c>
      <c r="I2982" s="453">
        <f>'GASTO X T.A.'!I661</f>
        <v>40739376.885977075</v>
      </c>
      <c r="J2982" s="453">
        <f>'GASTO X T.A.'!J661</f>
        <v>28608167.369588915</v>
      </c>
      <c r="K2982" s="453">
        <f>'GASTO X T.A.'!K661</f>
        <v>16699419.158320647</v>
      </c>
      <c r="L2982" s="453">
        <f>'GASTO X T.A.'!L661</f>
        <v>10454889.790160259</v>
      </c>
      <c r="M2982" s="453">
        <f>'GASTO X T.A.'!M661</f>
        <v>10178103.290119754</v>
      </c>
      <c r="N2982" s="525">
        <f t="shared" si="186"/>
        <v>182692708.45297864</v>
      </c>
    </row>
    <row r="2983" spans="1:14" ht="24.95" customHeight="1" x14ac:dyDescent="0.2">
      <c r="A2983" s="452" t="str">
        <f>'GASTO X T.A.'!A662</f>
        <v>GASTO EN CULTURA Y OCIO</v>
      </c>
      <c r="B2983" s="453">
        <f>'GASTO X T.A.'!B662</f>
        <v>2590249.2537105149</v>
      </c>
      <c r="C2983" s="453">
        <f>'GASTO X T.A.'!C662</f>
        <v>2901435.0658714864</v>
      </c>
      <c r="D2983" s="453">
        <f>'GASTO X T.A.'!D662</f>
        <v>3805495.8274488058</v>
      </c>
      <c r="E2983" s="453">
        <f>'GASTO X T.A.'!E662</f>
        <v>2727977.6842556931</v>
      </c>
      <c r="F2983" s="453">
        <f>'GASTO X T.A.'!F662</f>
        <v>3681807.6612056792</v>
      </c>
      <c r="G2983" s="453">
        <f>'GASTO X T.A.'!G662</f>
        <v>3120057.1992621315</v>
      </c>
      <c r="H2983" s="453">
        <f>'GASTO X T.A.'!H662</f>
        <v>14034262.044918649</v>
      </c>
      <c r="I2983" s="453">
        <f>'GASTO X T.A.'!I662</f>
        <v>19631374.601383548</v>
      </c>
      <c r="J2983" s="453">
        <f>'GASTO X T.A.'!J662</f>
        <v>13959309.886013737</v>
      </c>
      <c r="K2983" s="453">
        <f>'GASTO X T.A.'!K662</f>
        <v>9993413.6019488759</v>
      </c>
      <c r="L2983" s="453">
        <f>'GASTO X T.A.'!L662</f>
        <v>6239952.5266264901</v>
      </c>
      <c r="M2983" s="453">
        <f>'GASTO X T.A.'!M662</f>
        <v>6038933.7252567504</v>
      </c>
      <c r="N2983" s="525">
        <f t="shared" si="186"/>
        <v>88724269.077902362</v>
      </c>
    </row>
    <row r="2984" spans="1:14" ht="24.95" customHeight="1" x14ac:dyDescent="0.2">
      <c r="A2984" s="452" t="str">
        <f>'GASTO X T.A.'!A663</f>
        <v>GASTO EN COMPRAS</v>
      </c>
      <c r="B2984" s="453">
        <f>'GASTO X T.A.'!B663</f>
        <v>1415995.6815031799</v>
      </c>
      <c r="C2984" s="453">
        <f>'GASTO X T.A.'!C663</f>
        <v>1355449.0263263162</v>
      </c>
      <c r="D2984" s="453">
        <f>'GASTO X T.A.'!D663</f>
        <v>1986050.2043456277</v>
      </c>
      <c r="E2984" s="453">
        <f>'GASTO X T.A.'!E663</f>
        <v>5363656.7876359625</v>
      </c>
      <c r="F2984" s="453">
        <f>'GASTO X T.A.'!F663</f>
        <v>7068422.1605781075</v>
      </c>
      <c r="G2984" s="453">
        <f>'GASTO X T.A.'!G663</f>
        <v>5971392.5899029411</v>
      </c>
      <c r="H2984" s="453">
        <f>'GASTO X T.A.'!H663</f>
        <v>11287673.21085047</v>
      </c>
      <c r="I2984" s="453">
        <f>'GASTO X T.A.'!I663</f>
        <v>16002095.523602663</v>
      </c>
      <c r="J2984" s="453">
        <f>'GASTO X T.A.'!J663</f>
        <v>11024351.338769399</v>
      </c>
      <c r="K2984" s="453">
        <f>'GASTO X T.A.'!K663</f>
        <v>6905688.4761291835</v>
      </c>
      <c r="L2984" s="453">
        <f>'GASTO X T.A.'!L663</f>
        <v>3602767.2545474982</v>
      </c>
      <c r="M2984" s="453">
        <f>'GASTO X T.A.'!M663</f>
        <v>3614741.7501523215</v>
      </c>
      <c r="N2984" s="525">
        <f t="shared" si="186"/>
        <v>75598284.004343659</v>
      </c>
    </row>
    <row r="2985" spans="1:14" ht="24.95" customHeight="1" x14ac:dyDescent="0.2">
      <c r="A2985" s="452" t="s">
        <v>279</v>
      </c>
      <c r="B2985" s="456">
        <f>'GASTO X T.A.'!B664</f>
        <v>72953.833885381478</v>
      </c>
      <c r="C2985" s="456">
        <f>'GASTO X T.A.'!C664</f>
        <v>103215.88139797554</v>
      </c>
      <c r="D2985" s="456">
        <f>'GASTO X T.A.'!D664</f>
        <v>131283.4233567499</v>
      </c>
      <c r="E2985" s="456">
        <f>'GASTO X T.A.'!E664</f>
        <v>24154.269364372987</v>
      </c>
      <c r="F2985" s="456">
        <f>'GASTO X T.A.'!F664</f>
        <v>27696.882299905024</v>
      </c>
      <c r="G2985" s="456">
        <f>'GASTO X T.A.'!G664</f>
        <v>28416.393523552324</v>
      </c>
      <c r="H2985" s="456">
        <f>'GASTO X T.A.'!H664</f>
        <v>2697896.3567688251</v>
      </c>
      <c r="I2985" s="456">
        <f>'GASTO X T.A.'!I664</f>
        <v>3227726.1403303929</v>
      </c>
      <c r="J2985" s="456">
        <f>'GASTO X T.A.'!J664</f>
        <v>2311346.7805919107</v>
      </c>
      <c r="K2985" s="456">
        <f>'GASTO X T.A.'!K664</f>
        <v>2124449.4532563551</v>
      </c>
      <c r="L2985" s="456">
        <f>'GASTO X T.A.'!L664</f>
        <v>1044599.2251587888</v>
      </c>
      <c r="M2985" s="456">
        <f>'GASTO X T.A.'!M664</f>
        <v>1091815.3100152812</v>
      </c>
      <c r="N2985" s="525">
        <f t="shared" si="186"/>
        <v>12885553.949949492</v>
      </c>
    </row>
    <row r="2986" spans="1:14" ht="24.95" customHeight="1" x14ac:dyDescent="0.2">
      <c r="A2986" s="438" t="s">
        <v>266</v>
      </c>
      <c r="B2986" s="523">
        <f>SUM(B2979:B2985)</f>
        <v>16030987.089816129</v>
      </c>
      <c r="C2986" s="523">
        <f t="shared" ref="C2986:N2986" si="187">SUM(C2979:C2985)</f>
        <v>17640138.05626189</v>
      </c>
      <c r="D2986" s="523">
        <f t="shared" si="187"/>
        <v>22900918.089103155</v>
      </c>
      <c r="E2986" s="523">
        <f t="shared" si="187"/>
        <v>41824262.276416458</v>
      </c>
      <c r="F2986" s="523">
        <f t="shared" si="187"/>
        <v>54926415.00802616</v>
      </c>
      <c r="G2986" s="523">
        <f t="shared" si="187"/>
        <v>46799232.189745046</v>
      </c>
      <c r="H2986" s="523">
        <f t="shared" si="187"/>
        <v>100114989.45705543</v>
      </c>
      <c r="I2986" s="523">
        <f t="shared" si="187"/>
        <v>136551253.34473372</v>
      </c>
      <c r="J2986" s="523">
        <f t="shared" si="187"/>
        <v>95520172.276428252</v>
      </c>
      <c r="K2986" s="523">
        <f t="shared" si="187"/>
        <v>58360089.417159937</v>
      </c>
      <c r="L2986" s="523">
        <f t="shared" si="187"/>
        <v>36254528.934939727</v>
      </c>
      <c r="M2986" s="523">
        <f t="shared" si="187"/>
        <v>35588673.286785558</v>
      </c>
      <c r="N2986" s="526">
        <f t="shared" si="187"/>
        <v>662511659.42647135</v>
      </c>
    </row>
    <row r="2987" spans="1:14" ht="24.95" customHeight="1" x14ac:dyDescent="0.2">
      <c r="A2987" s="357"/>
      <c r="B2987" s="357"/>
      <c r="C2987" s="357"/>
      <c r="D2987" s="357"/>
      <c r="E2987" s="357"/>
      <c r="F2987" s="357"/>
      <c r="G2987" s="357"/>
      <c r="H2987" s="357"/>
      <c r="I2987" s="357"/>
      <c r="J2987" s="357"/>
      <c r="K2987" s="357"/>
      <c r="L2987" s="357"/>
      <c r="M2987" s="357"/>
      <c r="N2987" s="357"/>
    </row>
    <row r="2988" spans="1:14" ht="24.95" customHeight="1" x14ac:dyDescent="0.2">
      <c r="A2988" s="357"/>
      <c r="B2988" s="357"/>
      <c r="C2988" s="357"/>
      <c r="D2988" s="357"/>
      <c r="E2988" s="357"/>
      <c r="F2988" s="357"/>
      <c r="G2988" s="357"/>
      <c r="H2988" s="357"/>
      <c r="I2988" s="357"/>
      <c r="J2988" s="357"/>
      <c r="K2988" s="357"/>
      <c r="L2988" s="357"/>
      <c r="M2988" s="357"/>
      <c r="N2988" s="357"/>
    </row>
    <row r="2989" spans="1:14" ht="24.95" customHeight="1" x14ac:dyDescent="0.2">
      <c r="A2989" s="357"/>
      <c r="B2989" s="357"/>
      <c r="C2989" s="357"/>
      <c r="D2989" s="357"/>
      <c r="E2989" s="357"/>
      <c r="F2989" s="357"/>
      <c r="G2989" s="357"/>
      <c r="H2989" s="357"/>
      <c r="I2989" s="357"/>
      <c r="J2989" s="357"/>
      <c r="K2989" s="357"/>
      <c r="L2989" s="357"/>
      <c r="M2989" s="357"/>
      <c r="N2989" s="357"/>
    </row>
    <row r="2990" spans="1:14" ht="24.95" customHeight="1" x14ac:dyDescent="0.2">
      <c r="A2990" s="357"/>
      <c r="B2990" s="357"/>
      <c r="C2990" s="357"/>
      <c r="D2990" s="357"/>
      <c r="E2990" s="357"/>
      <c r="F2990" s="357"/>
      <c r="G2990" s="357"/>
      <c r="H2990" s="357"/>
      <c r="I2990" s="357"/>
      <c r="J2990" s="357"/>
      <c r="K2990" s="357"/>
      <c r="L2990" s="357"/>
      <c r="M2990" s="357"/>
      <c r="N2990" s="357"/>
    </row>
    <row r="2991" spans="1:14" ht="24.95" customHeight="1" x14ac:dyDescent="0.2">
      <c r="A2991" s="357"/>
      <c r="B2991" s="357"/>
      <c r="C2991" s="357"/>
      <c r="D2991" s="357"/>
      <c r="E2991" s="357"/>
      <c r="F2991" s="357"/>
      <c r="G2991" s="357"/>
      <c r="H2991" s="357"/>
      <c r="I2991" s="357"/>
      <c r="J2991" s="357"/>
      <c r="K2991" s="357"/>
      <c r="L2991" s="357"/>
      <c r="M2991" s="357"/>
      <c r="N2991" s="357"/>
    </row>
    <row r="2992" spans="1:14" ht="24.95" customHeight="1" x14ac:dyDescent="0.2">
      <c r="A2992" s="357"/>
      <c r="B2992" s="357"/>
      <c r="C2992" s="357"/>
      <c r="D2992" s="357"/>
      <c r="E2992" s="357"/>
      <c r="F2992" s="357"/>
      <c r="G2992" s="357"/>
      <c r="H2992" s="357"/>
      <c r="I2992" s="357"/>
      <c r="J2992" s="357"/>
      <c r="K2992" s="357"/>
      <c r="L2992" s="357"/>
      <c r="M2992" s="357"/>
      <c r="N2992" s="357"/>
    </row>
    <row r="2993" spans="1:14" ht="24.95" customHeight="1" x14ac:dyDescent="0.2">
      <c r="A2993" s="357"/>
      <c r="B2993" s="357"/>
      <c r="C2993" s="357"/>
      <c r="D2993" s="357"/>
      <c r="E2993" s="357"/>
      <c r="F2993" s="357"/>
      <c r="G2993" s="357"/>
      <c r="H2993" s="357"/>
      <c r="I2993" s="357"/>
      <c r="J2993" s="357"/>
      <c r="K2993" s="357"/>
      <c r="L2993" s="357"/>
      <c r="M2993" s="357"/>
      <c r="N2993" s="357"/>
    </row>
    <row r="2994" spans="1:14" ht="24.95" customHeight="1" x14ac:dyDescent="0.2">
      <c r="A2994" s="357"/>
      <c r="B2994" s="357"/>
      <c r="C2994" s="357"/>
      <c r="D2994" s="357"/>
      <c r="E2994" s="357"/>
      <c r="F2994" s="357"/>
      <c r="G2994" s="357"/>
      <c r="H2994" s="357"/>
      <c r="I2994" s="357"/>
      <c r="J2994" s="357"/>
      <c r="K2994" s="357"/>
      <c r="L2994" s="357"/>
      <c r="M2994" s="357"/>
      <c r="N2994" s="357"/>
    </row>
    <row r="2995" spans="1:14" ht="24.95" customHeight="1" x14ac:dyDescent="0.2">
      <c r="A2995" s="357"/>
      <c r="B2995" s="357"/>
      <c r="C2995" s="357"/>
      <c r="D2995" s="357"/>
      <c r="E2995" s="357"/>
      <c r="F2995" s="357"/>
      <c r="G2995" s="357"/>
      <c r="H2995" s="357"/>
      <c r="I2995" s="357"/>
      <c r="J2995" s="357"/>
      <c r="K2995" s="357"/>
      <c r="L2995" s="357"/>
      <c r="M2995" s="357"/>
      <c r="N2995" s="357"/>
    </row>
    <row r="2996" spans="1:14" ht="24.95" customHeight="1" x14ac:dyDescent="0.2">
      <c r="A2996" s="357"/>
      <c r="B2996" s="357"/>
      <c r="C2996" s="357"/>
      <c r="D2996" s="357"/>
      <c r="E2996" s="357"/>
      <c r="F2996" s="357"/>
      <c r="G2996" s="357"/>
      <c r="H2996" s="357"/>
      <c r="I2996" s="357"/>
      <c r="J2996" s="357"/>
      <c r="K2996" s="357"/>
      <c r="L2996" s="357"/>
      <c r="M2996" s="357"/>
      <c r="N2996" s="357"/>
    </row>
    <row r="2997" spans="1:14" ht="24.95" customHeight="1" x14ac:dyDescent="0.2">
      <c r="A2997" s="357"/>
      <c r="B2997" s="357"/>
      <c r="C2997" s="357"/>
      <c r="D2997" s="357"/>
      <c r="E2997" s="357"/>
      <c r="F2997" s="357"/>
      <c r="G2997" s="357"/>
      <c r="H2997" s="357"/>
      <c r="I2997" s="357"/>
      <c r="J2997" s="357"/>
      <c r="K2997" s="357"/>
      <c r="L2997" s="357"/>
      <c r="M2997" s="357"/>
      <c r="N2997" s="357"/>
    </row>
    <row r="2998" spans="1:14" ht="24.95" customHeight="1" x14ac:dyDescent="0.2">
      <c r="A2998" s="357"/>
      <c r="B2998" s="357"/>
      <c r="C2998" s="357"/>
      <c r="D2998" s="357"/>
      <c r="E2998" s="357"/>
      <c r="F2998" s="357"/>
      <c r="G2998" s="357"/>
      <c r="H2998" s="357"/>
      <c r="I2998" s="357"/>
      <c r="J2998" s="357"/>
      <c r="K2998" s="357"/>
      <c r="L2998" s="357"/>
      <c r="M2998" s="357"/>
      <c r="N2998" s="357"/>
    </row>
    <row r="2999" spans="1:14" ht="24.95" customHeight="1" x14ac:dyDescent="0.2">
      <c r="A2999" s="357"/>
      <c r="B2999" s="357"/>
      <c r="C2999" s="357"/>
      <c r="D2999" s="357"/>
      <c r="E2999" s="357"/>
      <c r="F2999" s="357"/>
      <c r="G2999" s="357"/>
      <c r="H2999" s="357"/>
      <c r="I2999" s="357"/>
      <c r="J2999" s="357"/>
      <c r="K2999" s="357"/>
      <c r="L2999" s="357"/>
      <c r="M2999" s="357"/>
      <c r="N2999" s="357"/>
    </row>
    <row r="3000" spans="1:14" ht="24.95" customHeight="1" x14ac:dyDescent="0.2">
      <c r="A3000" s="357"/>
      <c r="B3000" s="357"/>
      <c r="C3000" s="357"/>
      <c r="D3000" s="357"/>
      <c r="E3000" s="357"/>
      <c r="F3000" s="357"/>
      <c r="G3000" s="357"/>
      <c r="H3000" s="357"/>
      <c r="I3000" s="357"/>
      <c r="J3000" s="357"/>
      <c r="K3000" s="357"/>
      <c r="L3000" s="357"/>
      <c r="M3000" s="357"/>
      <c r="N3000" s="357"/>
    </row>
    <row r="3001" spans="1:14" ht="24.95" customHeight="1" x14ac:dyDescent="0.2">
      <c r="A3001" s="357"/>
      <c r="B3001" s="357"/>
      <c r="C3001" s="357"/>
      <c r="D3001" s="357"/>
      <c r="E3001" s="357"/>
      <c r="F3001" s="357"/>
      <c r="G3001" s="357"/>
      <c r="H3001" s="357"/>
      <c r="I3001" s="357"/>
      <c r="J3001" s="357"/>
      <c r="K3001" s="357"/>
      <c r="L3001" s="357"/>
      <c r="M3001" s="357"/>
      <c r="N3001" s="357"/>
    </row>
    <row r="3002" spans="1:14" ht="24.95" customHeight="1" x14ac:dyDescent="0.2">
      <c r="A3002" s="357"/>
      <c r="B3002" s="357"/>
      <c r="C3002" s="357"/>
      <c r="D3002" s="357"/>
      <c r="E3002" s="357"/>
      <c r="F3002" s="357"/>
      <c r="G3002" s="357"/>
      <c r="H3002" s="357"/>
      <c r="I3002" s="357"/>
      <c r="J3002" s="357"/>
      <c r="K3002" s="357"/>
      <c r="L3002" s="357"/>
      <c r="M3002" s="357"/>
      <c r="N3002" s="4"/>
    </row>
    <row r="3003" spans="1:14" ht="24.95" customHeight="1" x14ac:dyDescent="0.2">
      <c r="A3003" s="724" t="s">
        <v>546</v>
      </c>
      <c r="B3003" s="724"/>
      <c r="C3003" s="724"/>
      <c r="D3003" s="724"/>
      <c r="E3003" s="724"/>
      <c r="F3003" s="724"/>
      <c r="G3003" s="724"/>
      <c r="H3003" s="724"/>
      <c r="I3003" s="724"/>
      <c r="J3003" s="724"/>
      <c r="K3003" s="724"/>
      <c r="L3003" s="724"/>
      <c r="M3003" s="724"/>
      <c r="N3003" s="724"/>
    </row>
    <row r="3004" spans="1:14" ht="45.75" customHeight="1" x14ac:dyDescent="0.2">
      <c r="A3004" s="724"/>
      <c r="B3004" s="724"/>
      <c r="C3004" s="724"/>
      <c r="D3004" s="724"/>
      <c r="E3004" s="724"/>
      <c r="F3004" s="724"/>
      <c r="G3004" s="724"/>
      <c r="H3004" s="724"/>
      <c r="I3004" s="724"/>
      <c r="J3004" s="724"/>
      <c r="K3004" s="724"/>
      <c r="L3004" s="724"/>
      <c r="M3004" s="724"/>
      <c r="N3004" s="724"/>
    </row>
    <row r="3005" spans="1:14" ht="24.95" customHeight="1" x14ac:dyDescent="0.2">
      <c r="A3005" s="357"/>
      <c r="B3005" s="357"/>
      <c r="C3005" s="357"/>
      <c r="D3005" s="357"/>
      <c r="E3005" s="357"/>
      <c r="F3005" s="357"/>
      <c r="G3005" s="357"/>
      <c r="H3005" s="357"/>
      <c r="I3005" s="357"/>
      <c r="J3005" s="357"/>
      <c r="K3005" s="357"/>
      <c r="L3005" s="357"/>
      <c r="M3005" s="357"/>
      <c r="N3005" s="357"/>
    </row>
    <row r="3006" spans="1:14" ht="39.950000000000003" customHeight="1" x14ac:dyDescent="0.2">
      <c r="A3006" s="725" t="s">
        <v>547</v>
      </c>
      <c r="B3006" s="725"/>
      <c r="C3006" s="725"/>
      <c r="D3006" s="725"/>
      <c r="E3006" s="725"/>
      <c r="F3006" s="725"/>
      <c r="G3006" s="725"/>
      <c r="H3006" s="725"/>
      <c r="I3006" s="725"/>
      <c r="J3006" s="725"/>
      <c r="K3006" s="725"/>
      <c r="L3006" s="725"/>
      <c r="M3006" s="725"/>
      <c r="N3006" s="725"/>
    </row>
    <row r="3007" spans="1:14" ht="24.95" customHeight="1" x14ac:dyDescent="0.2">
      <c r="A3007" s="357"/>
      <c r="B3007" s="357"/>
      <c r="C3007" s="357"/>
      <c r="D3007" s="357"/>
      <c r="E3007" s="357"/>
      <c r="F3007" s="357"/>
      <c r="G3007" s="357"/>
      <c r="H3007" s="357"/>
      <c r="I3007" s="357"/>
      <c r="J3007" s="357"/>
      <c r="K3007" s="357"/>
      <c r="L3007" s="357"/>
      <c r="M3007" s="357"/>
      <c r="N3007" s="357"/>
    </row>
    <row r="3008" spans="1:14" ht="24.95" customHeight="1" x14ac:dyDescent="0.2">
      <c r="A3008" s="357"/>
      <c r="B3008" s="357"/>
      <c r="C3008" s="357"/>
      <c r="D3008" s="357"/>
      <c r="E3008" s="357"/>
      <c r="F3008" s="357"/>
      <c r="G3008" s="357"/>
      <c r="H3008" s="357"/>
      <c r="I3008" s="357"/>
      <c r="J3008" s="357"/>
      <c r="K3008" s="357"/>
      <c r="L3008" s="357"/>
      <c r="M3008" s="357"/>
      <c r="N3008" s="357"/>
    </row>
    <row r="3009" spans="1:19" ht="24.95" customHeight="1" x14ac:dyDescent="0.2">
      <c r="A3009" s="275"/>
      <c r="B3009" s="741" t="s">
        <v>592</v>
      </c>
      <c r="C3009" s="741"/>
      <c r="D3009" s="741"/>
      <c r="E3009" s="741" t="s">
        <v>605</v>
      </c>
      <c r="F3009" s="741"/>
      <c r="G3009" s="741"/>
      <c r="H3009" s="741" t="s">
        <v>292</v>
      </c>
      <c r="I3009" s="741"/>
      <c r="J3009" s="741"/>
      <c r="K3009" s="357"/>
      <c r="L3009" s="357"/>
      <c r="M3009" s="357"/>
      <c r="N3009" s="357"/>
      <c r="O3009" s="357"/>
      <c r="P3009" s="357"/>
      <c r="Q3009" s="357"/>
      <c r="R3009" s="357"/>
      <c r="S3009" s="357"/>
    </row>
    <row r="3010" spans="1:19" ht="24.95" customHeight="1" x14ac:dyDescent="0.2">
      <c r="A3010" s="527" t="s">
        <v>293</v>
      </c>
      <c r="B3010" s="453"/>
      <c r="C3010" s="453">
        <f>EMPLEO!B10</f>
        <v>75433</v>
      </c>
      <c r="D3010" s="453"/>
      <c r="E3010" s="453"/>
      <c r="F3010" s="453">
        <f>EMPLEO!C10</f>
        <v>76747</v>
      </c>
      <c r="G3010" s="453"/>
      <c r="H3010" s="453"/>
      <c r="I3010" s="479">
        <f>(F3010-C3010)/C3010</f>
        <v>1.7419431813662456E-2</v>
      </c>
      <c r="J3010" s="453"/>
      <c r="K3010" s="357"/>
      <c r="L3010" s="357"/>
      <c r="M3010" s="357"/>
      <c r="N3010" s="357"/>
      <c r="O3010" s="357"/>
      <c r="P3010" s="357"/>
      <c r="Q3010" s="357"/>
      <c r="R3010" s="357"/>
      <c r="S3010" s="357"/>
    </row>
    <row r="3011" spans="1:19" ht="24.95" customHeight="1" x14ac:dyDescent="0.2">
      <c r="A3011" s="528" t="s">
        <v>294</v>
      </c>
      <c r="B3011" s="453"/>
      <c r="C3011" s="453">
        <f>EMPLEO!B11</f>
        <v>1528</v>
      </c>
      <c r="D3011" s="453"/>
      <c r="E3011" s="453"/>
      <c r="F3011" s="453">
        <f>EMPLEO!C11</f>
        <v>1560</v>
      </c>
      <c r="G3011" s="453"/>
      <c r="H3011" s="453"/>
      <c r="I3011" s="479">
        <f>(F3011-C3011)/C3011</f>
        <v>2.0942408376963352E-2</v>
      </c>
      <c r="J3011" s="453"/>
      <c r="K3011" s="357"/>
      <c r="L3011" s="357"/>
      <c r="M3011" s="357"/>
      <c r="N3011" s="357"/>
      <c r="O3011" s="357"/>
      <c r="P3011" s="357"/>
      <c r="Q3011" s="357"/>
      <c r="R3011" s="357"/>
      <c r="S3011" s="357"/>
    </row>
    <row r="3012" spans="1:19" ht="24.95" customHeight="1" x14ac:dyDescent="0.2">
      <c r="A3012" s="423" t="s">
        <v>295</v>
      </c>
      <c r="B3012" s="484"/>
      <c r="C3012" s="484">
        <f>SUM(C3010:C3011)</f>
        <v>76961</v>
      </c>
      <c r="D3012" s="484"/>
      <c r="E3012" s="484"/>
      <c r="F3012" s="484">
        <f>SUM(F3010:F3011)</f>
        <v>78307</v>
      </c>
      <c r="G3012" s="484"/>
      <c r="H3012" s="484"/>
      <c r="I3012" s="486">
        <f>(F3012-C3012)/C3012</f>
        <v>1.7489377736775769E-2</v>
      </c>
      <c r="J3012" s="484"/>
      <c r="K3012" s="357"/>
      <c r="L3012" s="357"/>
      <c r="M3012" s="357"/>
      <c r="N3012" s="357"/>
      <c r="O3012" s="357"/>
      <c r="P3012" s="357"/>
      <c r="Q3012" s="357"/>
      <c r="R3012" s="357"/>
      <c r="S3012" s="357"/>
    </row>
    <row r="3013" spans="1:19" ht="24.95" customHeight="1" x14ac:dyDescent="0.2">
      <c r="A3013" s="357"/>
      <c r="B3013" s="357"/>
      <c r="C3013" s="357"/>
      <c r="D3013" s="357"/>
      <c r="E3013" s="357"/>
      <c r="F3013" s="357"/>
      <c r="G3013" s="357"/>
      <c r="H3013" s="357"/>
      <c r="I3013" s="357"/>
      <c r="J3013" s="357"/>
      <c r="K3013" s="357"/>
      <c r="L3013" s="357"/>
      <c r="M3013" s="357"/>
      <c r="N3013" s="357"/>
    </row>
    <row r="3014" spans="1:19" ht="24.95" customHeight="1" x14ac:dyDescent="0.2">
      <c r="A3014" s="357"/>
      <c r="B3014" s="357"/>
      <c r="C3014" s="357"/>
      <c r="D3014" s="357"/>
      <c r="E3014" s="357"/>
      <c r="F3014" s="357"/>
      <c r="G3014" s="357"/>
      <c r="H3014" s="357"/>
      <c r="I3014" s="357"/>
      <c r="J3014" s="357"/>
      <c r="K3014" s="357"/>
      <c r="L3014" s="357"/>
      <c r="M3014" s="357"/>
      <c r="N3014" s="357"/>
    </row>
    <row r="3015" spans="1:19" ht="24.95" customHeight="1" x14ac:dyDescent="0.2">
      <c r="A3015" s="357"/>
      <c r="B3015" s="357"/>
      <c r="C3015" s="357"/>
      <c r="D3015" s="357"/>
      <c r="E3015" s="357"/>
      <c r="F3015" s="357"/>
      <c r="G3015" s="357"/>
      <c r="H3015" s="357"/>
      <c r="I3015" s="357"/>
      <c r="J3015" s="357"/>
      <c r="K3015" s="357"/>
      <c r="L3015" s="357"/>
      <c r="M3015" s="357"/>
      <c r="N3015" s="357"/>
    </row>
    <row r="3016" spans="1:19" ht="24.95" customHeight="1" x14ac:dyDescent="0.2">
      <c r="A3016" s="357"/>
      <c r="B3016" s="357"/>
      <c r="C3016" s="357"/>
      <c r="D3016" s="357"/>
      <c r="E3016" s="357"/>
      <c r="F3016" s="357"/>
      <c r="G3016" s="357"/>
      <c r="H3016" s="357"/>
      <c r="I3016" s="357"/>
      <c r="J3016" s="357"/>
      <c r="K3016" s="357"/>
      <c r="L3016" s="357"/>
      <c r="M3016" s="357"/>
      <c r="N3016" s="357"/>
    </row>
    <row r="3017" spans="1:19" ht="24.95" customHeight="1" x14ac:dyDescent="0.2">
      <c r="A3017" s="357"/>
      <c r="B3017" s="357"/>
      <c r="C3017" s="357"/>
      <c r="D3017" s="357"/>
      <c r="E3017" s="357"/>
      <c r="F3017" s="357"/>
      <c r="G3017" s="357"/>
      <c r="H3017" s="357"/>
      <c r="I3017" s="357"/>
      <c r="J3017" s="357"/>
      <c r="K3017" s="357"/>
      <c r="L3017" s="357"/>
      <c r="M3017" s="357"/>
      <c r="N3017" s="357"/>
    </row>
    <row r="3018" spans="1:19" ht="24.95" customHeight="1" x14ac:dyDescent="0.2">
      <c r="A3018" s="357"/>
      <c r="B3018" s="357"/>
      <c r="C3018" s="357"/>
      <c r="D3018" s="357"/>
      <c r="E3018" s="357"/>
      <c r="F3018" s="357"/>
      <c r="G3018" s="357"/>
      <c r="H3018" s="357"/>
      <c r="I3018" s="357"/>
      <c r="J3018" s="357"/>
      <c r="K3018" s="357"/>
      <c r="L3018" s="357"/>
      <c r="M3018" s="357"/>
      <c r="N3018" s="357"/>
    </row>
    <row r="3019" spans="1:19" ht="24.95" customHeight="1" x14ac:dyDescent="0.2">
      <c r="A3019" s="357"/>
      <c r="B3019" s="357"/>
      <c r="C3019" s="357"/>
      <c r="D3019" s="357"/>
      <c r="E3019" s="357"/>
      <c r="F3019" s="357"/>
      <c r="G3019" s="357"/>
      <c r="H3019" s="357"/>
      <c r="I3019" s="357"/>
      <c r="J3019" s="357"/>
      <c r="K3019" s="357"/>
      <c r="L3019" s="357"/>
      <c r="M3019" s="357"/>
      <c r="N3019" s="357"/>
    </row>
    <row r="3020" spans="1:19" ht="24.95" customHeight="1" x14ac:dyDescent="0.2">
      <c r="A3020" s="357"/>
      <c r="B3020" s="357"/>
      <c r="C3020" s="357"/>
      <c r="D3020" s="357"/>
      <c r="E3020" s="357"/>
      <c r="F3020" s="357"/>
      <c r="G3020" s="357"/>
      <c r="H3020" s="357"/>
      <c r="I3020" s="357"/>
      <c r="J3020" s="357"/>
      <c r="K3020" s="357"/>
      <c r="L3020" s="357"/>
      <c r="M3020" s="357"/>
      <c r="N3020" s="357"/>
    </row>
    <row r="3021" spans="1:19" ht="24.95" customHeight="1" x14ac:dyDescent="0.2">
      <c r="A3021" s="357"/>
      <c r="B3021" s="357"/>
      <c r="C3021" s="357"/>
      <c r="D3021" s="357"/>
      <c r="E3021" s="357"/>
      <c r="F3021" s="357"/>
      <c r="G3021" s="357"/>
      <c r="H3021" s="357"/>
      <c r="I3021" s="357"/>
      <c r="J3021" s="357"/>
      <c r="K3021" s="357"/>
      <c r="L3021" s="357"/>
      <c r="M3021" s="357"/>
      <c r="N3021" s="357"/>
    </row>
    <row r="3022" spans="1:19" ht="24.95" customHeight="1" x14ac:dyDescent="0.2">
      <c r="A3022" s="357"/>
      <c r="B3022" s="357"/>
      <c r="C3022" s="357"/>
      <c r="D3022" s="357"/>
      <c r="E3022" s="357"/>
      <c r="F3022" s="357"/>
      <c r="G3022" s="357"/>
      <c r="H3022" s="357"/>
      <c r="I3022" s="357"/>
      <c r="J3022" s="357"/>
      <c r="K3022" s="357"/>
      <c r="L3022" s="357"/>
      <c r="M3022" s="357"/>
      <c r="N3022" s="357"/>
    </row>
    <row r="3023" spans="1:19" ht="24.95" customHeight="1" x14ac:dyDescent="0.2">
      <c r="A3023" s="357"/>
      <c r="B3023" s="357"/>
      <c r="C3023" s="357"/>
      <c r="D3023" s="357"/>
      <c r="E3023" s="357"/>
      <c r="F3023" s="357"/>
      <c r="G3023" s="357"/>
      <c r="H3023" s="357"/>
      <c r="I3023" s="357"/>
      <c r="J3023" s="357"/>
      <c r="K3023" s="357"/>
      <c r="L3023" s="357"/>
      <c r="M3023" s="357"/>
      <c r="N3023" s="357"/>
    </row>
    <row r="3024" spans="1:19" ht="24.95" customHeight="1" x14ac:dyDescent="0.2">
      <c r="A3024" s="357"/>
      <c r="B3024" s="357"/>
      <c r="C3024" s="357"/>
      <c r="D3024" s="357"/>
      <c r="E3024" s="357"/>
      <c r="F3024" s="357"/>
      <c r="G3024" s="357"/>
      <c r="H3024" s="357"/>
      <c r="I3024" s="357"/>
      <c r="J3024" s="357"/>
      <c r="K3024" s="357"/>
      <c r="L3024" s="357"/>
      <c r="M3024" s="357"/>
      <c r="N3024" s="357"/>
    </row>
    <row r="3025" spans="1:14" ht="24.95" customHeight="1" x14ac:dyDescent="0.2">
      <c r="A3025" s="357"/>
      <c r="B3025" s="357"/>
      <c r="C3025" s="357"/>
      <c r="D3025" s="357"/>
      <c r="E3025" s="357"/>
      <c r="F3025" s="357"/>
      <c r="G3025" s="357"/>
      <c r="H3025" s="357"/>
      <c r="I3025" s="357"/>
      <c r="J3025" s="357"/>
      <c r="K3025" s="357"/>
      <c r="L3025" s="357"/>
      <c r="M3025" s="357"/>
      <c r="N3025" s="4"/>
    </row>
    <row r="3026" spans="1:14" ht="39.950000000000003" customHeight="1" x14ac:dyDescent="0.2">
      <c r="A3026" s="725" t="s">
        <v>548</v>
      </c>
      <c r="B3026" s="725"/>
      <c r="C3026" s="725"/>
      <c r="D3026" s="725"/>
      <c r="E3026" s="725"/>
      <c r="F3026" s="725"/>
      <c r="G3026" s="725"/>
      <c r="H3026" s="725"/>
      <c r="I3026" s="725"/>
      <c r="J3026" s="725"/>
      <c r="K3026" s="725"/>
      <c r="L3026" s="725"/>
      <c r="M3026" s="725"/>
      <c r="N3026" s="725"/>
    </row>
    <row r="3027" spans="1:14" ht="24.95" customHeight="1" x14ac:dyDescent="0.2">
      <c r="A3027" s="357"/>
      <c r="B3027" s="357"/>
      <c r="C3027" s="357"/>
      <c r="D3027" s="357"/>
      <c r="E3027" s="357"/>
      <c r="F3027" s="357"/>
      <c r="G3027" s="357"/>
      <c r="H3027" s="357"/>
      <c r="I3027" s="357"/>
      <c r="J3027" s="357"/>
      <c r="K3027" s="357"/>
      <c r="L3027" s="357"/>
      <c r="M3027" s="357"/>
      <c r="N3027" s="357"/>
    </row>
    <row r="3028" spans="1:14" ht="24.95" customHeight="1" x14ac:dyDescent="0.25">
      <c r="A3028" s="520"/>
      <c r="B3028" s="742" t="s">
        <v>298</v>
      </c>
      <c r="C3028" s="742"/>
      <c r="D3028" s="742" t="s">
        <v>299</v>
      </c>
      <c r="E3028" s="742"/>
      <c r="F3028" s="742" t="s">
        <v>300</v>
      </c>
      <c r="G3028" s="742"/>
      <c r="H3028" s="742" t="s">
        <v>301</v>
      </c>
      <c r="I3028" s="742"/>
      <c r="J3028" s="742" t="s">
        <v>302</v>
      </c>
      <c r="K3028" s="742"/>
      <c r="L3028" s="357"/>
      <c r="M3028" s="357"/>
      <c r="N3028" s="357"/>
    </row>
    <row r="3029" spans="1:14" ht="24.95" customHeight="1" x14ac:dyDescent="0.25">
      <c r="A3029" s="520"/>
      <c r="B3029" s="437">
        <f>'EMPLEO X PROV.'!B11</f>
        <v>2024</v>
      </c>
      <c r="C3029" s="437">
        <f>'EMPLEO X PROV.'!C11</f>
        <v>2025</v>
      </c>
      <c r="D3029" s="437">
        <f>'EMPLEO X PROV.'!D11</f>
        <v>2024</v>
      </c>
      <c r="E3029" s="437">
        <f>'EMPLEO X PROV.'!E11</f>
        <v>2025</v>
      </c>
      <c r="F3029" s="437">
        <f>'EMPLEO X PROV.'!F11</f>
        <v>2024</v>
      </c>
      <c r="G3029" s="437">
        <f>'EMPLEO X PROV.'!G11</f>
        <v>2025</v>
      </c>
      <c r="H3029" s="437">
        <f>'EMPLEO X PROV.'!H11</f>
        <v>2024</v>
      </c>
      <c r="I3029" s="437">
        <f>'EMPLEO X PROV.'!I11</f>
        <v>2025</v>
      </c>
      <c r="J3029" s="437">
        <f>'EMPLEO X PROV.'!J11</f>
        <v>2024</v>
      </c>
      <c r="K3029" s="437">
        <f>'EMPLEO X PROV.'!K11</f>
        <v>2025</v>
      </c>
      <c r="L3029" s="357"/>
      <c r="M3029" s="357"/>
      <c r="N3029" s="357"/>
    </row>
    <row r="3030" spans="1:14" ht="24.95" customHeight="1" x14ac:dyDescent="0.2">
      <c r="A3030" s="461" t="s">
        <v>293</v>
      </c>
      <c r="B3030" s="453">
        <f>'EMPLEO X PROV.'!B12</f>
        <v>5657</v>
      </c>
      <c r="C3030" s="453">
        <f>'EMPLEO X PROV.'!C12</f>
        <v>5821</v>
      </c>
      <c r="D3030" s="453">
        <f>'EMPLEO X PROV.'!D12</f>
        <v>11723</v>
      </c>
      <c r="E3030" s="453">
        <f>'EMPLEO X PROV.'!E12</f>
        <v>11983</v>
      </c>
      <c r="F3030" s="453">
        <f>'EMPLEO X PROV.'!F12</f>
        <v>13741</v>
      </c>
      <c r="G3030" s="453">
        <f>'EMPLEO X PROV.'!G12</f>
        <v>13917</v>
      </c>
      <c r="H3030" s="453">
        <f>'EMPLEO X PROV.'!H12</f>
        <v>4273</v>
      </c>
      <c r="I3030" s="453">
        <f>'EMPLEO X PROV.'!I12</f>
        <v>4366</v>
      </c>
      <c r="J3030" s="453">
        <f>'EMPLEO X PROV.'!J12</f>
        <v>10740</v>
      </c>
      <c r="K3030" s="453">
        <f>'EMPLEO X PROV.'!K12</f>
        <v>10806</v>
      </c>
      <c r="L3030" s="357"/>
      <c r="M3030" s="357"/>
      <c r="N3030" s="357"/>
    </row>
    <row r="3031" spans="1:14" ht="24.95" customHeight="1" x14ac:dyDescent="0.2">
      <c r="A3031" s="455" t="s">
        <v>294</v>
      </c>
      <c r="B3031" s="529">
        <f>'EMPLEO X PROV.'!B13</f>
        <v>80</v>
      </c>
      <c r="C3031" s="529">
        <f>'EMPLEO X PROV.'!C13</f>
        <v>81</v>
      </c>
      <c r="D3031" s="529">
        <f>'EMPLEO X PROV.'!D13</f>
        <v>227</v>
      </c>
      <c r="E3031" s="529">
        <f>'EMPLEO X PROV.'!E13</f>
        <v>228</v>
      </c>
      <c r="F3031" s="529">
        <f>'EMPLEO X PROV.'!F13</f>
        <v>275</v>
      </c>
      <c r="G3031" s="529">
        <f>'EMPLEO X PROV.'!G13</f>
        <v>281</v>
      </c>
      <c r="H3031" s="529">
        <f>'EMPLEO X PROV.'!H13</f>
        <v>92</v>
      </c>
      <c r="I3031" s="529">
        <f>'EMPLEO X PROV.'!I13</f>
        <v>92</v>
      </c>
      <c r="J3031" s="529">
        <f>'EMPLEO X PROV.'!J13</f>
        <v>218</v>
      </c>
      <c r="K3031" s="529">
        <f>'EMPLEO X PROV.'!K13</f>
        <v>227</v>
      </c>
      <c r="L3031" s="357"/>
      <c r="M3031" s="357"/>
      <c r="N3031" s="357"/>
    </row>
    <row r="3032" spans="1:14" ht="24.95" customHeight="1" x14ac:dyDescent="0.2">
      <c r="A3032" s="438" t="s">
        <v>295</v>
      </c>
      <c r="B3032" s="439">
        <f>SUM(B3030:B3031)</f>
        <v>5737</v>
      </c>
      <c r="C3032" s="439">
        <f t="shared" ref="C3032:K3032" si="188">SUM(C3030:C3031)</f>
        <v>5902</v>
      </c>
      <c r="D3032" s="439">
        <f t="shared" si="188"/>
        <v>11950</v>
      </c>
      <c r="E3032" s="439">
        <f t="shared" si="188"/>
        <v>12211</v>
      </c>
      <c r="F3032" s="439">
        <f t="shared" si="188"/>
        <v>14016</v>
      </c>
      <c r="G3032" s="439">
        <f t="shared" si="188"/>
        <v>14198</v>
      </c>
      <c r="H3032" s="439">
        <f t="shared" si="188"/>
        <v>4365</v>
      </c>
      <c r="I3032" s="439">
        <f t="shared" si="188"/>
        <v>4458</v>
      </c>
      <c r="J3032" s="439">
        <f t="shared" si="188"/>
        <v>10958</v>
      </c>
      <c r="K3032" s="439">
        <f t="shared" si="188"/>
        <v>11033</v>
      </c>
      <c r="L3032" s="357"/>
      <c r="M3032" s="357"/>
      <c r="N3032" s="357"/>
    </row>
    <row r="3033" spans="1:14" ht="24.95" customHeight="1" x14ac:dyDescent="0.2">
      <c r="A3033" s="438" t="s">
        <v>303</v>
      </c>
      <c r="B3033" s="530"/>
      <c r="C3033" s="530">
        <f>(C3032-B3032)/B3032</f>
        <v>2.8760676311661147E-2</v>
      </c>
      <c r="D3033" s="530"/>
      <c r="E3033" s="530">
        <f>(E3032-D3032)/D3032</f>
        <v>2.184100418410042E-2</v>
      </c>
      <c r="F3033" s="530"/>
      <c r="G3033" s="530">
        <f>(G3032-F3032)/F3032</f>
        <v>1.2985159817351597E-2</v>
      </c>
      <c r="H3033" s="530"/>
      <c r="I3033" s="530">
        <f>(I3032-H3032)/H3032</f>
        <v>2.1305841924398626E-2</v>
      </c>
      <c r="J3033" s="530"/>
      <c r="K3033" s="530">
        <f>(K3032-J3032)/J3032</f>
        <v>6.8443146559591167E-3</v>
      </c>
      <c r="L3033" s="357"/>
      <c r="M3033" s="357"/>
      <c r="N3033" s="357"/>
    </row>
    <row r="3034" spans="1:14" ht="24.95" customHeight="1" x14ac:dyDescent="0.2">
      <c r="A3034" s="22"/>
      <c r="B3034" s="22"/>
      <c r="C3034" s="22"/>
      <c r="D3034" s="22"/>
      <c r="E3034" s="22"/>
      <c r="F3034" s="22"/>
      <c r="G3034" s="22"/>
      <c r="H3034" s="22"/>
      <c r="I3034" s="22"/>
      <c r="J3034" s="22"/>
      <c r="K3034" s="22"/>
      <c r="L3034" s="357"/>
      <c r="M3034" s="357"/>
      <c r="N3034" s="357"/>
    </row>
    <row r="3035" spans="1:14" ht="24.95" customHeight="1" x14ac:dyDescent="0.2">
      <c r="A3035" s="22"/>
      <c r="B3035" s="22"/>
      <c r="C3035" s="22"/>
      <c r="D3035" s="22"/>
      <c r="E3035" s="22"/>
      <c r="F3035" s="22"/>
      <c r="G3035" s="22"/>
      <c r="H3035" s="22"/>
      <c r="I3035" s="22"/>
      <c r="J3035" s="22"/>
      <c r="K3035" s="22"/>
      <c r="L3035" s="357"/>
      <c r="M3035" s="357"/>
      <c r="N3035" s="357"/>
    </row>
    <row r="3036" spans="1:14" ht="24.95" customHeight="1" x14ac:dyDescent="0.25">
      <c r="A3036" s="520"/>
      <c r="B3036" s="742" t="s">
        <v>304</v>
      </c>
      <c r="C3036" s="742"/>
      <c r="D3036" s="742" t="s">
        <v>305</v>
      </c>
      <c r="E3036" s="742"/>
      <c r="F3036" s="742" t="s">
        <v>306</v>
      </c>
      <c r="G3036" s="742"/>
      <c r="H3036" s="742" t="s">
        <v>307</v>
      </c>
      <c r="I3036" s="742"/>
      <c r="J3036" s="742" t="s">
        <v>208</v>
      </c>
      <c r="K3036" s="742"/>
      <c r="L3036" s="357"/>
      <c r="M3036" s="357"/>
      <c r="N3036" s="357"/>
    </row>
    <row r="3037" spans="1:14" ht="24.95" customHeight="1" x14ac:dyDescent="0.25">
      <c r="A3037" s="520"/>
      <c r="B3037" s="437">
        <f>'EMPLEO X PROV.'!B19</f>
        <v>2024</v>
      </c>
      <c r="C3037" s="437">
        <f>'EMPLEO X PROV.'!C19</f>
        <v>2025</v>
      </c>
      <c r="D3037" s="437">
        <f>'EMPLEO X PROV.'!D19</f>
        <v>2024</v>
      </c>
      <c r="E3037" s="437">
        <f>'EMPLEO X PROV.'!E19</f>
        <v>2025</v>
      </c>
      <c r="F3037" s="437">
        <f>'EMPLEO X PROV.'!F19</f>
        <v>2024</v>
      </c>
      <c r="G3037" s="437">
        <f>'EMPLEO X PROV.'!G19</f>
        <v>2025</v>
      </c>
      <c r="H3037" s="437">
        <f>'EMPLEO X PROV.'!H19</f>
        <v>2024</v>
      </c>
      <c r="I3037" s="437">
        <f>'EMPLEO X PROV.'!I19</f>
        <v>2025</v>
      </c>
      <c r="J3037" s="437">
        <f>'EMPLEO X PROV.'!J19</f>
        <v>2024</v>
      </c>
      <c r="K3037" s="437">
        <f>'EMPLEO X PROV.'!K19</f>
        <v>2025</v>
      </c>
      <c r="L3037" s="357"/>
      <c r="M3037" s="357"/>
      <c r="N3037" s="357"/>
    </row>
    <row r="3038" spans="1:14" ht="24.95" customHeight="1" x14ac:dyDescent="0.2">
      <c r="A3038" s="461" t="s">
        <v>293</v>
      </c>
      <c r="B3038" s="453">
        <f>'EMPLEO X PROV.'!B20</f>
        <v>6055</v>
      </c>
      <c r="C3038" s="453">
        <f>'EMPLEO X PROV.'!C20</f>
        <v>6142</v>
      </c>
      <c r="D3038" s="453">
        <f>'EMPLEO X PROV.'!D20</f>
        <v>3081</v>
      </c>
      <c r="E3038" s="453">
        <f>'EMPLEO X PROV.'!E20</f>
        <v>3193</v>
      </c>
      <c r="F3038" s="453">
        <f>'EMPLEO X PROV.'!F20</f>
        <v>15436</v>
      </c>
      <c r="G3038" s="453">
        <f>'EMPLEO X PROV.'!G20</f>
        <v>15693</v>
      </c>
      <c r="H3038" s="453">
        <f>'EMPLEO X PROV.'!H20</f>
        <v>4685</v>
      </c>
      <c r="I3038" s="453">
        <f>'EMPLEO X PROV.'!I20</f>
        <v>4777</v>
      </c>
      <c r="J3038" s="454">
        <f>'EMPLEO X PROV.'!J20</f>
        <v>75391</v>
      </c>
      <c r="K3038" s="454">
        <f>'EMPLEO X PROV.'!K20</f>
        <v>76698</v>
      </c>
      <c r="L3038" s="357"/>
      <c r="M3038" s="357"/>
      <c r="N3038" s="357"/>
    </row>
    <row r="3039" spans="1:14" ht="24.95" customHeight="1" x14ac:dyDescent="0.2">
      <c r="A3039" s="452" t="s">
        <v>294</v>
      </c>
      <c r="B3039" s="531">
        <f>'EMPLEO X PROV.'!B21</f>
        <v>155</v>
      </c>
      <c r="C3039" s="531">
        <f>'EMPLEO X PROV.'!C21</f>
        <v>171</v>
      </c>
      <c r="D3039" s="531">
        <f>'EMPLEO X PROV.'!D21</f>
        <v>33</v>
      </c>
      <c r="E3039" s="531">
        <f>'EMPLEO X PROV.'!E21</f>
        <v>39</v>
      </c>
      <c r="F3039" s="531">
        <f>'EMPLEO X PROV.'!F21</f>
        <v>370</v>
      </c>
      <c r="G3039" s="531">
        <f>'EMPLEO X PROV.'!G21</f>
        <v>360</v>
      </c>
      <c r="H3039" s="531">
        <f>'EMPLEO X PROV.'!H21</f>
        <v>73</v>
      </c>
      <c r="I3039" s="531">
        <f>'EMPLEO X PROV.'!I21</f>
        <v>76</v>
      </c>
      <c r="J3039" s="532">
        <f>'EMPLEO X PROV.'!J21</f>
        <v>1523</v>
      </c>
      <c r="K3039" s="532">
        <f>'EMPLEO X PROV.'!K21</f>
        <v>1555</v>
      </c>
      <c r="L3039" s="357"/>
      <c r="M3039" s="357"/>
      <c r="N3039" s="357"/>
    </row>
    <row r="3040" spans="1:14" ht="24.95" customHeight="1" x14ac:dyDescent="0.2">
      <c r="A3040" s="455" t="s">
        <v>308</v>
      </c>
      <c r="B3040" s="529"/>
      <c r="C3040" s="529"/>
      <c r="D3040" s="529"/>
      <c r="E3040" s="529"/>
      <c r="F3040" s="529"/>
      <c r="G3040" s="529"/>
      <c r="H3040" s="529"/>
      <c r="I3040" s="529"/>
      <c r="J3040" s="533">
        <f>'EMPLEO X PROV.'!J22</f>
        <v>47</v>
      </c>
      <c r="K3040" s="533">
        <f>'EMPLEO X PROV.'!K22</f>
        <v>54</v>
      </c>
      <c r="L3040" s="357"/>
      <c r="M3040" s="357"/>
      <c r="N3040" s="357"/>
    </row>
    <row r="3041" spans="1:14" ht="24.95" customHeight="1" x14ac:dyDescent="0.2">
      <c r="A3041" s="438" t="s">
        <v>295</v>
      </c>
      <c r="B3041" s="439">
        <f t="shared" ref="B3041:I3041" si="189">SUM(B3038:B3040)</f>
        <v>6210</v>
      </c>
      <c r="C3041" s="439">
        <f t="shared" si="189"/>
        <v>6313</v>
      </c>
      <c r="D3041" s="439">
        <f t="shared" si="189"/>
        <v>3114</v>
      </c>
      <c r="E3041" s="439">
        <f t="shared" si="189"/>
        <v>3232</v>
      </c>
      <c r="F3041" s="439">
        <f t="shared" si="189"/>
        <v>15806</v>
      </c>
      <c r="G3041" s="439">
        <f t="shared" si="189"/>
        <v>16053</v>
      </c>
      <c r="H3041" s="439">
        <f>SUM(H3038:H3040)</f>
        <v>4758</v>
      </c>
      <c r="I3041" s="439">
        <f t="shared" si="189"/>
        <v>4853</v>
      </c>
      <c r="J3041" s="439">
        <f>SUM(J3038:J3040)</f>
        <v>76961</v>
      </c>
      <c r="K3041" s="439">
        <f>SUM(K3038:K3040)</f>
        <v>78307</v>
      </c>
      <c r="L3041" s="357"/>
      <c r="M3041" s="357"/>
      <c r="N3041" s="357"/>
    </row>
    <row r="3042" spans="1:14" ht="24.95" customHeight="1" x14ac:dyDescent="0.2">
      <c r="A3042" s="438" t="s">
        <v>303</v>
      </c>
      <c r="B3042" s="530"/>
      <c r="C3042" s="530">
        <f>(C3041-B3041)/B3041</f>
        <v>1.6586151368760065E-2</v>
      </c>
      <c r="D3042" s="530"/>
      <c r="E3042" s="530">
        <f>(E3041-D3041)/D3041</f>
        <v>3.7893384714193963E-2</v>
      </c>
      <c r="F3042" s="530"/>
      <c r="G3042" s="530">
        <f>(G3041-F3041)/F3041</f>
        <v>1.5626977097304821E-2</v>
      </c>
      <c r="H3042" s="530"/>
      <c r="I3042" s="530">
        <f>(I3041-H3041)/H3041</f>
        <v>1.9966372425388818E-2</v>
      </c>
      <c r="J3042" s="530"/>
      <c r="K3042" s="530">
        <f>(K3041-J3041)/J3041</f>
        <v>1.7489377736775769E-2</v>
      </c>
      <c r="L3042" s="357"/>
      <c r="M3042" s="357"/>
      <c r="N3042" s="357"/>
    </row>
    <row r="3043" spans="1:14" ht="24.95" customHeight="1" x14ac:dyDescent="0.2">
      <c r="A3043" s="357"/>
      <c r="B3043" s="357"/>
      <c r="C3043" s="357"/>
      <c r="D3043" s="357"/>
      <c r="E3043" s="357"/>
      <c r="F3043" s="357"/>
      <c r="G3043" s="357"/>
      <c r="H3043" s="357"/>
      <c r="I3043" s="357"/>
      <c r="J3043" s="357"/>
      <c r="K3043" s="357"/>
      <c r="L3043" s="357"/>
      <c r="M3043" s="357"/>
      <c r="N3043" s="357"/>
    </row>
    <row r="3044" spans="1:14" ht="24.95" customHeight="1" x14ac:dyDescent="0.2">
      <c r="A3044" s="357"/>
      <c r="B3044" s="357"/>
      <c r="C3044" s="357"/>
      <c r="D3044" s="357"/>
      <c r="E3044" s="357"/>
      <c r="F3044" s="357"/>
      <c r="G3044" s="357"/>
      <c r="H3044" s="357"/>
      <c r="I3044" s="357"/>
      <c r="J3044" s="357"/>
      <c r="K3044" s="357"/>
      <c r="L3044" s="357"/>
      <c r="M3044" s="357"/>
      <c r="N3044" s="357"/>
    </row>
    <row r="3045" spans="1:14" ht="24.95" customHeight="1" x14ac:dyDescent="0.2">
      <c r="A3045" s="357"/>
      <c r="B3045" s="357"/>
      <c r="C3045" s="357"/>
      <c r="D3045" s="357"/>
      <c r="E3045" s="357"/>
      <c r="F3045" s="357"/>
      <c r="G3045" s="357"/>
      <c r="H3045" s="357"/>
      <c r="I3045" s="357"/>
      <c r="J3045" s="357"/>
      <c r="K3045" s="357"/>
      <c r="L3045" s="357"/>
      <c r="M3045" s="357"/>
      <c r="N3045" s="357"/>
    </row>
    <row r="3046" spans="1:14" ht="24.95" customHeight="1" x14ac:dyDescent="0.2">
      <c r="A3046" s="357"/>
      <c r="B3046" s="357"/>
      <c r="C3046" s="357"/>
      <c r="D3046" s="357"/>
      <c r="E3046" s="357"/>
      <c r="F3046" s="357"/>
      <c r="G3046" s="357"/>
      <c r="H3046" s="357"/>
      <c r="I3046" s="357"/>
      <c r="J3046" s="357"/>
      <c r="K3046" s="357"/>
      <c r="L3046" s="357"/>
      <c r="M3046" s="357"/>
      <c r="N3046" s="357"/>
    </row>
    <row r="3047" spans="1:14" ht="24.95" customHeight="1" x14ac:dyDescent="0.2">
      <c r="A3047" s="357"/>
      <c r="B3047" s="357"/>
      <c r="C3047" s="357"/>
      <c r="D3047" s="357"/>
      <c r="E3047" s="357"/>
      <c r="F3047" s="357"/>
      <c r="G3047" s="357"/>
      <c r="H3047" s="357"/>
      <c r="I3047" s="357"/>
      <c r="J3047" s="357"/>
      <c r="K3047" s="357"/>
      <c r="L3047" s="357"/>
      <c r="M3047" s="357"/>
      <c r="N3047" s="357"/>
    </row>
    <row r="3048" spans="1:14" ht="24.95" customHeight="1" x14ac:dyDescent="0.2">
      <c r="A3048" s="357"/>
      <c r="B3048" s="357"/>
      <c r="C3048" s="357"/>
      <c r="D3048" s="357"/>
      <c r="E3048" s="357"/>
      <c r="F3048" s="357"/>
      <c r="G3048" s="357"/>
      <c r="H3048" s="357"/>
      <c r="I3048" s="357"/>
      <c r="J3048" s="357"/>
      <c r="K3048" s="357"/>
      <c r="L3048" s="357"/>
      <c r="M3048" s="357"/>
      <c r="N3048" s="357"/>
    </row>
    <row r="3049" spans="1:14" ht="24.95" customHeight="1" x14ac:dyDescent="0.2">
      <c r="A3049" s="357"/>
      <c r="B3049" s="357"/>
      <c r="C3049" s="357"/>
      <c r="D3049" s="357"/>
      <c r="E3049" s="357"/>
      <c r="F3049" s="357"/>
      <c r="G3049" s="357"/>
      <c r="H3049" s="357"/>
      <c r="I3049" s="357"/>
      <c r="J3049" s="357"/>
      <c r="K3049" s="357"/>
      <c r="L3049" s="357"/>
      <c r="M3049" s="357"/>
      <c r="N3049" s="357"/>
    </row>
    <row r="3050" spans="1:14" ht="24.95" customHeight="1" x14ac:dyDescent="0.2">
      <c r="A3050" s="357"/>
      <c r="B3050" s="357"/>
      <c r="C3050" s="357"/>
      <c r="D3050" s="357"/>
      <c r="E3050" s="357"/>
      <c r="F3050" s="357"/>
      <c r="G3050" s="357"/>
      <c r="H3050" s="357"/>
      <c r="I3050" s="357"/>
      <c r="J3050" s="357"/>
      <c r="K3050" s="357"/>
      <c r="L3050" s="357"/>
      <c r="M3050" s="357"/>
      <c r="N3050" s="357"/>
    </row>
    <row r="3051" spans="1:14" ht="24.95" customHeight="1" x14ac:dyDescent="0.2">
      <c r="A3051" s="357"/>
      <c r="B3051" s="357"/>
      <c r="C3051" s="357"/>
      <c r="D3051" s="357"/>
      <c r="E3051" s="357"/>
      <c r="F3051" s="357"/>
      <c r="G3051" s="357"/>
      <c r="H3051" s="357"/>
      <c r="I3051" s="357"/>
      <c r="J3051" s="357"/>
      <c r="K3051" s="357"/>
      <c r="L3051" s="357"/>
      <c r="M3051" s="357"/>
      <c r="N3051" s="357"/>
    </row>
    <row r="3052" spans="1:14" ht="24.95" customHeight="1" x14ac:dyDescent="0.2">
      <c r="A3052" s="357"/>
      <c r="B3052" s="357"/>
      <c r="C3052" s="357"/>
      <c r="D3052" s="357"/>
      <c r="E3052" s="357"/>
      <c r="F3052" s="357"/>
      <c r="G3052" s="357"/>
      <c r="H3052" s="357"/>
      <c r="I3052" s="357"/>
      <c r="J3052" s="357"/>
      <c r="K3052" s="357"/>
      <c r="L3052" s="357"/>
      <c r="M3052" s="357"/>
      <c r="N3052" s="357"/>
    </row>
    <row r="3053" spans="1:14" ht="24.95" customHeight="1" x14ac:dyDescent="0.2">
      <c r="A3053" s="357"/>
      <c r="B3053" s="357"/>
      <c r="C3053" s="357"/>
      <c r="D3053" s="357"/>
      <c r="E3053" s="357"/>
      <c r="F3053" s="357"/>
      <c r="G3053" s="357"/>
      <c r="H3053" s="357"/>
      <c r="I3053" s="357"/>
      <c r="J3053" s="357"/>
      <c r="K3053" s="357"/>
      <c r="L3053" s="357"/>
      <c r="M3053" s="357"/>
      <c r="N3053" s="357"/>
    </row>
    <row r="3054" spans="1:14" ht="24.95" customHeight="1" x14ac:dyDescent="0.2">
      <c r="A3054" s="357"/>
      <c r="B3054" s="357"/>
      <c r="C3054" s="357"/>
      <c r="D3054" s="357"/>
      <c r="E3054" s="357"/>
      <c r="F3054" s="357"/>
      <c r="G3054" s="357"/>
      <c r="H3054" s="357"/>
      <c r="I3054" s="357"/>
      <c r="J3054" s="357"/>
      <c r="K3054" s="357"/>
      <c r="L3054" s="357"/>
      <c r="M3054" s="357"/>
      <c r="N3054" s="357"/>
    </row>
    <row r="3055" spans="1:14" ht="24.95" customHeight="1" x14ac:dyDescent="0.2">
      <c r="A3055" s="357"/>
      <c r="B3055" s="357"/>
      <c r="C3055" s="357"/>
      <c r="D3055" s="357"/>
      <c r="E3055" s="357"/>
      <c r="F3055" s="357"/>
      <c r="G3055" s="357"/>
      <c r="H3055" s="357"/>
      <c r="I3055" s="357"/>
      <c r="J3055" s="357"/>
      <c r="K3055" s="357"/>
      <c r="L3055" s="357"/>
      <c r="M3055" s="357"/>
      <c r="N3055" s="357"/>
    </row>
    <row r="3056" spans="1:14" ht="24.95" customHeight="1" x14ac:dyDescent="0.2">
      <c r="A3056" s="357"/>
      <c r="B3056" s="357"/>
      <c r="C3056" s="357"/>
      <c r="D3056" s="357"/>
      <c r="E3056" s="357"/>
      <c r="F3056" s="357"/>
      <c r="G3056" s="357"/>
      <c r="H3056" s="357"/>
      <c r="I3056" s="357"/>
      <c r="J3056" s="357"/>
      <c r="K3056" s="357"/>
      <c r="L3056" s="357"/>
      <c r="M3056" s="357"/>
      <c r="N3056" s="357"/>
    </row>
    <row r="3057" spans="1:14" ht="24.95" customHeight="1" x14ac:dyDescent="0.2">
      <c r="A3057" s="357"/>
      <c r="B3057" s="357"/>
      <c r="C3057" s="357"/>
      <c r="D3057" s="357"/>
      <c r="E3057" s="357"/>
      <c r="F3057" s="357"/>
      <c r="G3057" s="357"/>
      <c r="H3057" s="357"/>
      <c r="I3057" s="357"/>
      <c r="J3057" s="357"/>
      <c r="K3057" s="357"/>
      <c r="L3057" s="357"/>
      <c r="M3057" s="357"/>
      <c r="N3057" s="357"/>
    </row>
    <row r="3058" spans="1:14" ht="24.95" customHeight="1" x14ac:dyDescent="0.2">
      <c r="A3058" s="357"/>
      <c r="B3058" s="357"/>
      <c r="C3058" s="357"/>
      <c r="D3058" s="357"/>
      <c r="E3058" s="357"/>
      <c r="F3058" s="357"/>
      <c r="G3058" s="357"/>
      <c r="H3058" s="357"/>
      <c r="I3058" s="357"/>
      <c r="J3058" s="357"/>
      <c r="K3058" s="357"/>
      <c r="L3058" s="357"/>
      <c r="M3058" s="357"/>
      <c r="N3058" s="357"/>
    </row>
    <row r="3059" spans="1:14" ht="24.95" customHeight="1" x14ac:dyDescent="0.2">
      <c r="A3059" s="357"/>
      <c r="B3059" s="357"/>
      <c r="C3059" s="357"/>
      <c r="D3059" s="357"/>
      <c r="E3059" s="357"/>
      <c r="F3059" s="357"/>
      <c r="G3059" s="357"/>
      <c r="H3059" s="357"/>
      <c r="I3059" s="357"/>
      <c r="J3059" s="357"/>
      <c r="K3059" s="357"/>
      <c r="L3059" s="357"/>
      <c r="M3059" s="357"/>
      <c r="N3059" s="357"/>
    </row>
    <row r="3060" spans="1:14" ht="24.95" customHeight="1" x14ac:dyDescent="0.2">
      <c r="A3060" s="357"/>
      <c r="B3060" s="357"/>
      <c r="C3060" s="357"/>
      <c r="D3060" s="357"/>
      <c r="E3060" s="357"/>
      <c r="F3060" s="357"/>
      <c r="G3060" s="357"/>
      <c r="H3060" s="357"/>
      <c r="I3060" s="357"/>
      <c r="J3060" s="357"/>
      <c r="K3060" s="357"/>
      <c r="L3060" s="357"/>
      <c r="M3060" s="357"/>
      <c r="N3060" s="357"/>
    </row>
    <row r="3061" spans="1:14" ht="24.95" customHeight="1" x14ac:dyDescent="0.2">
      <c r="A3061" s="357"/>
      <c r="B3061" s="357"/>
      <c r="C3061" s="357"/>
      <c r="D3061" s="357"/>
      <c r="E3061" s="357"/>
      <c r="F3061" s="357"/>
      <c r="G3061" s="357"/>
      <c r="H3061" s="357"/>
      <c r="I3061" s="357"/>
      <c r="J3061" s="357"/>
      <c r="K3061" s="357"/>
      <c r="L3061" s="357"/>
      <c r="M3061" s="357"/>
      <c r="N3061" s="357"/>
    </row>
    <row r="3062" spans="1:14" ht="24.95" customHeight="1" x14ac:dyDescent="0.2">
      <c r="A3062" s="357"/>
      <c r="B3062" s="357"/>
      <c r="C3062" s="357"/>
      <c r="D3062" s="357"/>
      <c r="E3062" s="357"/>
      <c r="F3062" s="357"/>
      <c r="G3062" s="357"/>
      <c r="H3062" s="357"/>
      <c r="I3062" s="357"/>
      <c r="J3062" s="357"/>
      <c r="K3062" s="357"/>
      <c r="L3062" s="357"/>
      <c r="M3062" s="357"/>
      <c r="N3062" s="357"/>
    </row>
    <row r="3063" spans="1:14" ht="24.95" customHeight="1" x14ac:dyDescent="0.2">
      <c r="A3063" s="357"/>
      <c r="B3063" s="357"/>
      <c r="C3063" s="357"/>
      <c r="D3063" s="357"/>
      <c r="E3063" s="357"/>
      <c r="F3063" s="357"/>
      <c r="G3063" s="357"/>
      <c r="H3063" s="357"/>
      <c r="I3063" s="357"/>
      <c r="J3063" s="357"/>
      <c r="K3063" s="357"/>
      <c r="L3063" s="357"/>
      <c r="M3063" s="357"/>
      <c r="N3063" s="357"/>
    </row>
    <row r="3064" spans="1:14" ht="24.95" customHeight="1" x14ac:dyDescent="0.2">
      <c r="A3064" s="357"/>
      <c r="B3064" s="357"/>
      <c r="C3064" s="357"/>
      <c r="D3064" s="357"/>
      <c r="E3064" s="357"/>
      <c r="F3064" s="357"/>
      <c r="G3064" s="357"/>
      <c r="H3064" s="357"/>
      <c r="I3064" s="357"/>
      <c r="J3064" s="357"/>
      <c r="K3064" s="357"/>
      <c r="L3064" s="357"/>
      <c r="M3064" s="357"/>
      <c r="N3064" s="357"/>
    </row>
    <row r="3065" spans="1:14" ht="24.95" customHeight="1" x14ac:dyDescent="0.2">
      <c r="A3065" s="357"/>
      <c r="B3065" s="357"/>
      <c r="C3065" s="357"/>
      <c r="D3065" s="357"/>
      <c r="E3065" s="357"/>
      <c r="F3065" s="357"/>
      <c r="G3065" s="357"/>
      <c r="H3065" s="357"/>
      <c r="I3065" s="357"/>
      <c r="J3065" s="357"/>
      <c r="K3065" s="357"/>
      <c r="L3065" s="357"/>
      <c r="M3065" s="357"/>
      <c r="N3065" s="357"/>
    </row>
    <row r="3066" spans="1:14" ht="24.95" customHeight="1" x14ac:dyDescent="0.2">
      <c r="A3066" s="357"/>
      <c r="B3066" s="357"/>
      <c r="C3066" s="357"/>
      <c r="D3066" s="357"/>
      <c r="E3066" s="357"/>
      <c r="F3066" s="357"/>
      <c r="G3066" s="357"/>
      <c r="H3066" s="357"/>
      <c r="I3066" s="357"/>
      <c r="J3066" s="357"/>
      <c r="K3066" s="357"/>
      <c r="L3066" s="357"/>
      <c r="M3066" s="357"/>
      <c r="N3066" s="357"/>
    </row>
    <row r="3067" spans="1:14" ht="24.95" customHeight="1" x14ac:dyDescent="0.2">
      <c r="A3067" s="357"/>
      <c r="B3067" s="357"/>
      <c r="C3067" s="357"/>
      <c r="D3067" s="357"/>
      <c r="E3067" s="357"/>
      <c r="F3067" s="357"/>
      <c r="G3067" s="357"/>
      <c r="H3067" s="357"/>
      <c r="I3067" s="357"/>
      <c r="J3067" s="357"/>
      <c r="K3067" s="357"/>
      <c r="L3067" s="357"/>
      <c r="M3067" s="357"/>
      <c r="N3067" s="357"/>
    </row>
    <row r="3068" spans="1:14" ht="24.95" customHeight="1" x14ac:dyDescent="0.2">
      <c r="A3068" s="357"/>
      <c r="B3068" s="357"/>
      <c r="C3068" s="357"/>
      <c r="D3068" s="357"/>
      <c r="E3068" s="357"/>
      <c r="F3068" s="357"/>
      <c r="G3068" s="357"/>
      <c r="H3068" s="357"/>
      <c r="I3068" s="357"/>
      <c r="J3068" s="357"/>
      <c r="K3068" s="357"/>
      <c r="L3068" s="357"/>
      <c r="M3068" s="357"/>
      <c r="N3068" s="357"/>
    </row>
    <row r="3069" spans="1:14" ht="24.95" customHeight="1" x14ac:dyDescent="0.2">
      <c r="A3069" s="357"/>
      <c r="B3069" s="357"/>
      <c r="C3069" s="357"/>
      <c r="D3069" s="357"/>
      <c r="E3069" s="357"/>
      <c r="F3069" s="357"/>
      <c r="G3069" s="357"/>
      <c r="H3069" s="357"/>
      <c r="I3069" s="357"/>
      <c r="J3069" s="357"/>
      <c r="K3069" s="357"/>
      <c r="L3069" s="357"/>
      <c r="M3069" s="357"/>
      <c r="N3069" s="357"/>
    </row>
    <row r="3070" spans="1:14" ht="24.95" customHeight="1" x14ac:dyDescent="0.2">
      <c r="A3070" s="357"/>
      <c r="B3070" s="357"/>
      <c r="C3070" s="357"/>
      <c r="D3070" s="357"/>
      <c r="E3070" s="357"/>
      <c r="F3070" s="357"/>
      <c r="G3070" s="357"/>
      <c r="H3070" s="357"/>
      <c r="I3070" s="357"/>
      <c r="J3070" s="357"/>
      <c r="K3070" s="357"/>
      <c r="L3070" s="357"/>
      <c r="M3070" s="357"/>
      <c r="N3070" s="357"/>
    </row>
    <row r="3071" spans="1:14" ht="24.95" customHeight="1" x14ac:dyDescent="0.2">
      <c r="A3071" s="357"/>
      <c r="B3071" s="357"/>
      <c r="C3071" s="357"/>
      <c r="D3071" s="357"/>
      <c r="E3071" s="357"/>
      <c r="F3071" s="357"/>
      <c r="G3071" s="357"/>
      <c r="H3071" s="357"/>
      <c r="I3071" s="357"/>
      <c r="J3071" s="357"/>
      <c r="K3071" s="357"/>
      <c r="L3071" s="357"/>
      <c r="M3071" s="357"/>
      <c r="N3071" s="357"/>
    </row>
    <row r="3072" spans="1:14" ht="24.95" customHeight="1" x14ac:dyDescent="0.2">
      <c r="A3072" s="357"/>
      <c r="B3072" s="357"/>
      <c r="C3072" s="357"/>
      <c r="D3072" s="357"/>
      <c r="E3072" s="357"/>
      <c r="F3072" s="357"/>
      <c r="G3072" s="357"/>
      <c r="H3072" s="357"/>
      <c r="I3072" s="357"/>
      <c r="J3072" s="357"/>
      <c r="K3072" s="357"/>
      <c r="L3072" s="357"/>
      <c r="M3072" s="357"/>
      <c r="N3072" s="357"/>
    </row>
    <row r="3073" spans="1:14" ht="24.95" customHeight="1" x14ac:dyDescent="0.2">
      <c r="A3073" s="357"/>
      <c r="B3073" s="357"/>
      <c r="C3073" s="357"/>
      <c r="D3073" s="357"/>
      <c r="E3073" s="357"/>
      <c r="F3073" s="357"/>
      <c r="G3073" s="357"/>
      <c r="H3073" s="357"/>
      <c r="I3073" s="357"/>
      <c r="J3073" s="357"/>
      <c r="K3073" s="357"/>
      <c r="L3073" s="357"/>
      <c r="M3073" s="357"/>
      <c r="N3073" s="357"/>
    </row>
    <row r="3074" spans="1:14" ht="24.95" customHeight="1" x14ac:dyDescent="0.2">
      <c r="A3074" s="357"/>
      <c r="B3074" s="357"/>
      <c r="C3074" s="357"/>
      <c r="D3074" s="357"/>
      <c r="E3074" s="357"/>
      <c r="F3074" s="357"/>
      <c r="G3074" s="357"/>
      <c r="H3074" s="357"/>
      <c r="I3074" s="357"/>
      <c r="J3074" s="357"/>
      <c r="K3074" s="357"/>
      <c r="L3074" s="357"/>
      <c r="M3074" s="357"/>
      <c r="N3074" s="357"/>
    </row>
    <row r="3075" spans="1:14" ht="24.95" customHeight="1" x14ac:dyDescent="0.2">
      <c r="A3075" s="357"/>
      <c r="B3075" s="357"/>
      <c r="C3075" s="357"/>
      <c r="D3075" s="357"/>
      <c r="E3075" s="357"/>
      <c r="F3075" s="357"/>
      <c r="G3075" s="357"/>
      <c r="H3075" s="357"/>
      <c r="I3075" s="357"/>
      <c r="J3075" s="357"/>
      <c r="K3075" s="357"/>
      <c r="L3075" s="357"/>
      <c r="M3075" s="357"/>
      <c r="N3075" s="357"/>
    </row>
    <row r="3076" spans="1:14" ht="24.95" customHeight="1" x14ac:dyDescent="0.2">
      <c r="A3076" s="357"/>
      <c r="B3076" s="357"/>
      <c r="C3076" s="357"/>
      <c r="D3076" s="357"/>
      <c r="E3076" s="357"/>
      <c r="F3076" s="357"/>
      <c r="G3076" s="357"/>
      <c r="H3076" s="357"/>
      <c r="I3076" s="357"/>
      <c r="J3076" s="357"/>
      <c r="K3076" s="357"/>
      <c r="L3076" s="357"/>
      <c r="M3076" s="357"/>
      <c r="N3076" s="357"/>
    </row>
    <row r="3077" spans="1:14" ht="24.95" customHeight="1" x14ac:dyDescent="0.2">
      <c r="A3077" s="357"/>
      <c r="B3077" s="357"/>
      <c r="C3077" s="357"/>
      <c r="D3077" s="357"/>
      <c r="E3077" s="357"/>
      <c r="F3077" s="357"/>
      <c r="G3077" s="357"/>
      <c r="H3077" s="357"/>
      <c r="I3077" s="357"/>
      <c r="J3077" s="357"/>
      <c r="K3077" s="357"/>
      <c r="L3077" s="357"/>
      <c r="M3077" s="357"/>
      <c r="N3077" s="357"/>
    </row>
    <row r="3078" spans="1:14" ht="24.95" customHeight="1" x14ac:dyDescent="0.2">
      <c r="A3078" s="357"/>
      <c r="B3078" s="357"/>
      <c r="C3078" s="357"/>
      <c r="D3078" s="357"/>
      <c r="E3078" s="357"/>
      <c r="F3078" s="357"/>
      <c r="G3078" s="357"/>
      <c r="H3078" s="357"/>
      <c r="I3078" s="357"/>
      <c r="J3078" s="357"/>
      <c r="K3078" s="357"/>
      <c r="L3078" s="357"/>
      <c r="M3078" s="357"/>
      <c r="N3078" s="357"/>
    </row>
    <row r="3079" spans="1:14" ht="24.95" customHeight="1" x14ac:dyDescent="0.2">
      <c r="A3079" s="357"/>
      <c r="B3079" s="357"/>
      <c r="C3079" s="357"/>
      <c r="D3079" s="357"/>
      <c r="E3079" s="357"/>
      <c r="F3079" s="357"/>
      <c r="G3079" s="357"/>
      <c r="H3079" s="357"/>
      <c r="I3079" s="357"/>
      <c r="J3079" s="357"/>
      <c r="K3079" s="357"/>
      <c r="L3079" s="357"/>
      <c r="M3079" s="357"/>
      <c r="N3079" s="357"/>
    </row>
    <row r="3080" spans="1:14" ht="24.95" customHeight="1" x14ac:dyDescent="0.2">
      <c r="A3080" s="357"/>
      <c r="B3080" s="357"/>
      <c r="C3080" s="357"/>
      <c r="D3080" s="357"/>
      <c r="E3080" s="357"/>
      <c r="F3080" s="357"/>
      <c r="G3080" s="357"/>
      <c r="H3080" s="357"/>
      <c r="I3080" s="357"/>
      <c r="J3080" s="357"/>
      <c r="K3080" s="357"/>
      <c r="L3080" s="357"/>
      <c r="M3080" s="357"/>
      <c r="N3080" s="357"/>
    </row>
    <row r="3081" spans="1:14" ht="24.95" customHeight="1" x14ac:dyDescent="0.2">
      <c r="A3081" s="357"/>
      <c r="B3081" s="357"/>
      <c r="C3081" s="357"/>
      <c r="D3081" s="357"/>
      <c r="E3081" s="357"/>
      <c r="F3081" s="357"/>
      <c r="G3081" s="357"/>
      <c r="H3081" s="357"/>
      <c r="I3081" s="357"/>
      <c r="J3081" s="357"/>
      <c r="K3081" s="357"/>
      <c r="L3081" s="357"/>
      <c r="M3081" s="357"/>
      <c r="N3081" s="357"/>
    </row>
    <row r="3082" spans="1:14" ht="24.95" customHeight="1" x14ac:dyDescent="0.2">
      <c r="A3082" s="357"/>
      <c r="B3082" s="357"/>
      <c r="C3082" s="357"/>
      <c r="D3082" s="357"/>
      <c r="E3082" s="357"/>
      <c r="F3082" s="357"/>
      <c r="G3082" s="357"/>
      <c r="H3082" s="357"/>
      <c r="I3082" s="357"/>
      <c r="J3082" s="357"/>
      <c r="K3082" s="357"/>
      <c r="L3082" s="357"/>
      <c r="M3082" s="357"/>
      <c r="N3082" s="357"/>
    </row>
    <row r="3083" spans="1:14" ht="24.95" customHeight="1" x14ac:dyDescent="0.2">
      <c r="A3083" s="357"/>
      <c r="B3083" s="357"/>
      <c r="C3083" s="357"/>
      <c r="D3083" s="357"/>
      <c r="E3083" s="357"/>
      <c r="F3083" s="357"/>
      <c r="G3083" s="357"/>
      <c r="H3083" s="357"/>
      <c r="I3083" s="357"/>
      <c r="J3083" s="357"/>
      <c r="K3083" s="357"/>
      <c r="L3083" s="357"/>
      <c r="M3083" s="357"/>
      <c r="N3083" s="357"/>
    </row>
    <row r="3084" spans="1:14" ht="24.95" customHeight="1" x14ac:dyDescent="0.2">
      <c r="A3084" s="357"/>
      <c r="B3084" s="357"/>
      <c r="C3084" s="357"/>
      <c r="D3084" s="357"/>
      <c r="E3084" s="357"/>
      <c r="F3084" s="357"/>
      <c r="G3084" s="357"/>
      <c r="H3084" s="357"/>
      <c r="I3084" s="357"/>
      <c r="J3084" s="357"/>
      <c r="K3084" s="357"/>
      <c r="L3084" s="357"/>
      <c r="M3084" s="357"/>
      <c r="N3084" s="4"/>
    </row>
    <row r="3085" spans="1:14" ht="80.099999999999994" customHeight="1" x14ac:dyDescent="0.2">
      <c r="A3085" s="753" t="s">
        <v>541</v>
      </c>
      <c r="B3085" s="753"/>
      <c r="C3085" s="753"/>
      <c r="D3085" s="753"/>
      <c r="E3085" s="753"/>
      <c r="F3085" s="753"/>
      <c r="G3085" s="753"/>
      <c r="H3085" s="753"/>
      <c r="I3085" s="753"/>
      <c r="J3085" s="753"/>
      <c r="K3085" s="753"/>
      <c r="L3085" s="753"/>
      <c r="M3085" s="753"/>
      <c r="N3085" s="753"/>
    </row>
    <row r="3086" spans="1:14" ht="24.95" customHeight="1" x14ac:dyDescent="0.2">
      <c r="A3086" s="357"/>
      <c r="B3086" s="357"/>
      <c r="C3086" s="357"/>
      <c r="D3086" s="357"/>
      <c r="E3086" s="357"/>
      <c r="F3086" s="357"/>
      <c r="G3086" s="357"/>
      <c r="H3086" s="357"/>
      <c r="I3086" s="357"/>
      <c r="J3086" s="357"/>
      <c r="K3086" s="357"/>
      <c r="L3086" s="357"/>
      <c r="M3086" s="357"/>
      <c r="N3086" s="357"/>
    </row>
    <row r="3087" spans="1:14" ht="39.950000000000003" customHeight="1" x14ac:dyDescent="0.2">
      <c r="A3087" s="725" t="s">
        <v>477</v>
      </c>
      <c r="B3087" s="725"/>
      <c r="C3087" s="725"/>
      <c r="D3087" s="725"/>
      <c r="E3087" s="725"/>
      <c r="F3087" s="725"/>
      <c r="G3087" s="725"/>
      <c r="H3087" s="725"/>
      <c r="I3087" s="725"/>
      <c r="J3087" s="725"/>
      <c r="K3087" s="725"/>
      <c r="L3087" s="725"/>
      <c r="M3087" s="725"/>
      <c r="N3087" s="725"/>
    </row>
    <row r="3088" spans="1:14" ht="24.95" customHeight="1" x14ac:dyDescent="0.2">
      <c r="A3088" s="357"/>
      <c r="B3088" s="357"/>
      <c r="C3088" s="357"/>
      <c r="D3088" s="357"/>
      <c r="E3088" s="357"/>
      <c r="F3088" s="357"/>
      <c r="G3088" s="357"/>
      <c r="H3088" s="357"/>
      <c r="I3088" s="357"/>
      <c r="J3088" s="357"/>
      <c r="K3088" s="357"/>
      <c r="L3088" s="357"/>
      <c r="M3088" s="357"/>
      <c r="N3088" s="357"/>
    </row>
    <row r="3089" spans="1:14" ht="24.95" customHeight="1" x14ac:dyDescent="0.2">
      <c r="A3089" s="357"/>
      <c r="B3089" s="357"/>
      <c r="C3089" s="357"/>
      <c r="D3089" s="357"/>
      <c r="E3089" s="357"/>
      <c r="F3089" s="357"/>
      <c r="G3089" s="357"/>
      <c r="H3089" s="357"/>
      <c r="I3089" s="357"/>
      <c r="J3089" s="357"/>
      <c r="K3089" s="357"/>
      <c r="L3089" s="357"/>
      <c r="M3089" s="357"/>
      <c r="N3089" s="357"/>
    </row>
    <row r="3090" spans="1:14" ht="24.95" customHeight="1" x14ac:dyDescent="0.2">
      <c r="A3090" s="357"/>
      <c r="B3090" s="357"/>
      <c r="C3090" s="357"/>
      <c r="D3090" s="357"/>
      <c r="E3090" s="357"/>
      <c r="F3090" s="357"/>
      <c r="G3090" s="357"/>
      <c r="H3090" s="357"/>
      <c r="I3090" s="357"/>
      <c r="J3090" s="357"/>
      <c r="K3090" s="357"/>
      <c r="L3090" s="357"/>
      <c r="M3090" s="357"/>
      <c r="N3090" s="357"/>
    </row>
    <row r="3091" spans="1:14" ht="24.95" customHeight="1" x14ac:dyDescent="0.2">
      <c r="A3091" s="357"/>
      <c r="B3091" s="357"/>
      <c r="C3091" s="357"/>
      <c r="D3091" s="357"/>
      <c r="E3091" s="357"/>
      <c r="F3091" s="357"/>
      <c r="G3091" s="357"/>
      <c r="H3091" s="357"/>
      <c r="I3091" s="357"/>
      <c r="J3091" s="357"/>
      <c r="K3091" s="357"/>
      <c r="L3091" s="357"/>
      <c r="M3091" s="357"/>
      <c r="N3091" s="357"/>
    </row>
    <row r="3092" spans="1:14" ht="24.95" customHeight="1" x14ac:dyDescent="0.2">
      <c r="A3092" s="357"/>
      <c r="B3092" s="357"/>
      <c r="C3092" s="357"/>
      <c r="D3092" s="357"/>
      <c r="E3092" s="357"/>
      <c r="F3092" s="357"/>
      <c r="G3092" s="357"/>
      <c r="H3092" s="357"/>
      <c r="I3092" s="357"/>
      <c r="J3092" s="357"/>
      <c r="K3092" s="357"/>
      <c r="L3092" s="357"/>
      <c r="M3092" s="357"/>
      <c r="N3092" s="357"/>
    </row>
    <row r="3093" spans="1:14" ht="24.95" customHeight="1" x14ac:dyDescent="0.2">
      <c r="A3093" s="357"/>
      <c r="B3093" s="357"/>
      <c r="C3093" s="357"/>
      <c r="D3093" s="357"/>
      <c r="E3093" s="357"/>
      <c r="F3093" s="357"/>
      <c r="G3093" s="357"/>
      <c r="H3093" s="357"/>
      <c r="I3093" s="357"/>
      <c r="J3093" s="357"/>
      <c r="K3093" s="357"/>
      <c r="L3093" s="357"/>
      <c r="M3093" s="357"/>
      <c r="N3093" s="357"/>
    </row>
    <row r="3094" spans="1:14" ht="24.95" customHeight="1" x14ac:dyDescent="0.2">
      <c r="A3094" s="357"/>
      <c r="B3094" s="357"/>
      <c r="C3094" s="357"/>
      <c r="D3094" s="357"/>
      <c r="E3094" s="357"/>
      <c r="F3094" s="357"/>
      <c r="G3094" s="357"/>
      <c r="H3094" s="357"/>
      <c r="I3094" s="357"/>
      <c r="J3094" s="357"/>
      <c r="K3094" s="357"/>
      <c r="L3094" s="357"/>
      <c r="M3094" s="357"/>
      <c r="N3094" s="357"/>
    </row>
    <row r="3095" spans="1:14" ht="24.95" customHeight="1" x14ac:dyDescent="0.2">
      <c r="A3095" s="357"/>
      <c r="B3095" s="357"/>
      <c r="C3095" s="357"/>
      <c r="D3095" s="357"/>
      <c r="E3095" s="357"/>
      <c r="F3095" s="357"/>
      <c r="G3095" s="357"/>
      <c r="H3095" s="357"/>
      <c r="I3095" s="357"/>
      <c r="J3095" s="357"/>
      <c r="K3095" s="357"/>
      <c r="L3095" s="357"/>
      <c r="M3095" s="357"/>
      <c r="N3095" s="357"/>
    </row>
    <row r="3096" spans="1:14" ht="24.95" customHeight="1" x14ac:dyDescent="0.2">
      <c r="A3096" s="357"/>
      <c r="B3096" s="357"/>
      <c r="C3096" s="357"/>
      <c r="D3096" s="357"/>
      <c r="E3096" s="357"/>
      <c r="F3096" s="357"/>
      <c r="G3096" s="357"/>
      <c r="H3096" s="357"/>
      <c r="I3096" s="357"/>
      <c r="J3096" s="357"/>
      <c r="K3096" s="357"/>
      <c r="L3096" s="357"/>
      <c r="M3096" s="357"/>
      <c r="N3096" s="357"/>
    </row>
    <row r="3097" spans="1:14" ht="24.95" customHeight="1" x14ac:dyDescent="0.2">
      <c r="A3097" s="357"/>
      <c r="B3097" s="357"/>
      <c r="C3097" s="357"/>
      <c r="D3097" s="357"/>
      <c r="E3097" s="357"/>
      <c r="F3097" s="357"/>
      <c r="G3097" s="357"/>
      <c r="H3097" s="357"/>
      <c r="I3097" s="357"/>
      <c r="J3097" s="357"/>
      <c r="K3097" s="357"/>
      <c r="L3097" s="357"/>
      <c r="M3097" s="357"/>
      <c r="N3097" s="357"/>
    </row>
    <row r="3098" spans="1:14" ht="24.95" customHeight="1" x14ac:dyDescent="0.2">
      <c r="A3098" s="357"/>
      <c r="B3098" s="357"/>
      <c r="C3098" s="357"/>
      <c r="D3098" s="357"/>
      <c r="E3098" s="357"/>
      <c r="F3098" s="357"/>
      <c r="G3098" s="357"/>
      <c r="H3098" s="357"/>
      <c r="I3098" s="357"/>
      <c r="J3098" s="357"/>
      <c r="K3098" s="357"/>
      <c r="L3098" s="357"/>
      <c r="M3098" s="357"/>
      <c r="N3098" s="357"/>
    </row>
    <row r="3099" spans="1:14" ht="24.95" customHeight="1" x14ac:dyDescent="0.2">
      <c r="A3099" s="357"/>
      <c r="B3099" s="357"/>
      <c r="C3099" s="357"/>
      <c r="D3099" s="357"/>
      <c r="E3099" s="357"/>
      <c r="F3099" s="357"/>
      <c r="G3099" s="357"/>
      <c r="H3099" s="357"/>
      <c r="I3099" s="357"/>
      <c r="J3099" s="357"/>
      <c r="K3099" s="357"/>
      <c r="L3099" s="357"/>
      <c r="M3099" s="357"/>
      <c r="N3099" s="357"/>
    </row>
    <row r="3100" spans="1:14" ht="24.95" customHeight="1" x14ac:dyDescent="0.2">
      <c r="A3100" s="357"/>
      <c r="B3100" s="357"/>
      <c r="C3100" s="357"/>
      <c r="D3100" s="357"/>
      <c r="E3100" s="357"/>
      <c r="F3100" s="357"/>
      <c r="G3100" s="357"/>
      <c r="H3100" s="357"/>
      <c r="I3100" s="357"/>
      <c r="J3100" s="357"/>
      <c r="K3100" s="357"/>
      <c r="L3100" s="357"/>
      <c r="M3100" s="357"/>
      <c r="N3100" s="357"/>
    </row>
    <row r="3101" spans="1:14" ht="24.95" customHeight="1" x14ac:dyDescent="0.2">
      <c r="A3101" s="357"/>
      <c r="B3101" s="357"/>
      <c r="C3101" s="357"/>
      <c r="D3101" s="357"/>
      <c r="E3101" s="357"/>
      <c r="F3101" s="357"/>
      <c r="G3101" s="357"/>
      <c r="H3101" s="357"/>
      <c r="I3101" s="357"/>
      <c r="J3101" s="357"/>
      <c r="K3101" s="357"/>
      <c r="L3101" s="357"/>
      <c r="M3101" s="357"/>
      <c r="N3101" s="357"/>
    </row>
    <row r="3102" spans="1:14" ht="24.95" customHeight="1" x14ac:dyDescent="0.2">
      <c r="A3102" s="357"/>
      <c r="B3102" s="357"/>
      <c r="C3102" s="357"/>
      <c r="D3102" s="357"/>
      <c r="E3102" s="357"/>
      <c r="F3102" s="357"/>
      <c r="G3102" s="357"/>
      <c r="H3102" s="357"/>
      <c r="I3102" s="357"/>
      <c r="J3102" s="357"/>
      <c r="K3102" s="357"/>
      <c r="L3102" s="357"/>
      <c r="M3102" s="357"/>
      <c r="N3102" s="357"/>
    </row>
    <row r="3103" spans="1:14" ht="24.95" customHeight="1" x14ac:dyDescent="0.2">
      <c r="A3103" s="357"/>
      <c r="B3103" s="357"/>
      <c r="C3103" s="357"/>
      <c r="D3103" s="357"/>
      <c r="E3103" s="357"/>
      <c r="F3103" s="357"/>
      <c r="G3103" s="357"/>
      <c r="H3103" s="357"/>
      <c r="I3103" s="357"/>
      <c r="J3103" s="357"/>
      <c r="K3103" s="357"/>
      <c r="L3103" s="357"/>
      <c r="M3103" s="357"/>
      <c r="N3103" s="357"/>
    </row>
    <row r="3104" spans="1:14" ht="24.95" customHeight="1" x14ac:dyDescent="0.2">
      <c r="A3104" s="357"/>
      <c r="B3104" s="357"/>
      <c r="C3104" s="357"/>
      <c r="D3104" s="357"/>
      <c r="E3104" s="357"/>
      <c r="F3104" s="357"/>
      <c r="G3104" s="357"/>
      <c r="H3104" s="357"/>
      <c r="I3104" s="357"/>
      <c r="J3104" s="357"/>
      <c r="K3104" s="357"/>
      <c r="L3104" s="357"/>
      <c r="M3104" s="357"/>
      <c r="N3104" s="357"/>
    </row>
    <row r="3105" spans="1:14" ht="24.95" customHeight="1" x14ac:dyDescent="0.2">
      <c r="A3105" s="357"/>
      <c r="B3105" s="357"/>
      <c r="C3105" s="357"/>
      <c r="D3105" s="357"/>
      <c r="E3105" s="357"/>
      <c r="F3105" s="357"/>
      <c r="G3105" s="357"/>
      <c r="H3105" s="357"/>
      <c r="I3105" s="357"/>
      <c r="J3105" s="357"/>
      <c r="K3105" s="357"/>
      <c r="L3105" s="357"/>
      <c r="M3105" s="357"/>
      <c r="N3105" s="357"/>
    </row>
    <row r="3106" spans="1:14" ht="24.95" customHeight="1" x14ac:dyDescent="0.2">
      <c r="A3106" s="357"/>
      <c r="B3106" s="357"/>
      <c r="C3106" s="357"/>
      <c r="D3106" s="357"/>
      <c r="E3106" s="357"/>
      <c r="F3106" s="357"/>
      <c r="G3106" s="357"/>
      <c r="H3106" s="357"/>
      <c r="I3106" s="357"/>
      <c r="J3106" s="357"/>
      <c r="K3106" s="357"/>
      <c r="L3106" s="357"/>
      <c r="M3106" s="357"/>
      <c r="N3106" s="357"/>
    </row>
    <row r="3107" spans="1:14" ht="24.95" customHeight="1" x14ac:dyDescent="0.2">
      <c r="A3107" s="357"/>
      <c r="B3107" s="357"/>
      <c r="C3107" s="357"/>
      <c r="D3107" s="357"/>
      <c r="E3107" s="357"/>
      <c r="F3107" s="357"/>
      <c r="G3107" s="357"/>
      <c r="H3107" s="357"/>
      <c r="I3107" s="357"/>
      <c r="J3107" s="357"/>
      <c r="K3107" s="357"/>
      <c r="L3107" s="357"/>
      <c r="M3107" s="357"/>
      <c r="N3107" s="357"/>
    </row>
    <row r="3108" spans="1:14" ht="24.95" customHeight="1" x14ac:dyDescent="0.2">
      <c r="A3108" s="357"/>
      <c r="B3108" s="357"/>
      <c r="C3108" s="357"/>
      <c r="D3108" s="357"/>
      <c r="E3108" s="357"/>
      <c r="F3108" s="357"/>
      <c r="G3108" s="357"/>
      <c r="H3108" s="357"/>
      <c r="I3108" s="357"/>
      <c r="J3108" s="357"/>
      <c r="K3108" s="357"/>
      <c r="L3108" s="357"/>
      <c r="M3108" s="357"/>
      <c r="N3108" s="357"/>
    </row>
    <row r="3109" spans="1:14" ht="24.95" customHeight="1" x14ac:dyDescent="0.2">
      <c r="A3109" s="357"/>
      <c r="B3109" s="357"/>
      <c r="C3109" s="357"/>
      <c r="D3109" s="357"/>
      <c r="E3109" s="357"/>
      <c r="F3109" s="357"/>
      <c r="G3109" s="357"/>
      <c r="H3109" s="357"/>
      <c r="I3109" s="357"/>
      <c r="J3109" s="357"/>
      <c r="K3109" s="357"/>
      <c r="L3109" s="357"/>
      <c r="M3109" s="357"/>
      <c r="N3109" s="357"/>
    </row>
    <row r="3110" spans="1:14" ht="24.95" customHeight="1" x14ac:dyDescent="0.2">
      <c r="A3110" s="357"/>
      <c r="B3110" s="357"/>
      <c r="C3110" s="357"/>
      <c r="D3110" s="357"/>
      <c r="E3110" s="357"/>
      <c r="F3110" s="357"/>
      <c r="G3110" s="357"/>
      <c r="H3110" s="357"/>
      <c r="I3110" s="357"/>
      <c r="J3110" s="357"/>
      <c r="K3110" s="357"/>
      <c r="L3110" s="357"/>
      <c r="M3110" s="357"/>
      <c r="N3110" s="357"/>
    </row>
    <row r="3111" spans="1:14" ht="24.95" customHeight="1" x14ac:dyDescent="0.2">
      <c r="A3111" s="357"/>
      <c r="B3111" s="357"/>
      <c r="C3111" s="357"/>
      <c r="D3111" s="357"/>
      <c r="E3111" s="357"/>
      <c r="F3111" s="357"/>
      <c r="G3111" s="357"/>
      <c r="H3111" s="357"/>
      <c r="I3111" s="357"/>
      <c r="J3111" s="357"/>
      <c r="K3111" s="357"/>
      <c r="L3111" s="357"/>
      <c r="M3111" s="357"/>
      <c r="N3111" s="357"/>
    </row>
    <row r="3112" spans="1:14" ht="24.95" customHeight="1" x14ac:dyDescent="0.2">
      <c r="A3112" s="357"/>
      <c r="B3112" s="357"/>
      <c r="C3112" s="357"/>
      <c r="D3112" s="357"/>
      <c r="E3112" s="357"/>
      <c r="F3112" s="357"/>
      <c r="G3112" s="357"/>
      <c r="H3112" s="357"/>
      <c r="I3112" s="357"/>
      <c r="J3112" s="357"/>
      <c r="K3112" s="357"/>
      <c r="L3112" s="357"/>
      <c r="M3112" s="357"/>
      <c r="N3112" s="357"/>
    </row>
    <row r="3113" spans="1:14" ht="24.95" customHeight="1" x14ac:dyDescent="0.2">
      <c r="A3113" s="357"/>
      <c r="B3113" s="357"/>
      <c r="C3113" s="357"/>
      <c r="D3113" s="357"/>
      <c r="E3113" s="357"/>
      <c r="F3113" s="357"/>
      <c r="G3113" s="357"/>
      <c r="H3113" s="357"/>
      <c r="I3113" s="357"/>
      <c r="J3113" s="357"/>
      <c r="K3113" s="357"/>
      <c r="L3113" s="357"/>
      <c r="M3113" s="357"/>
      <c r="N3113" s="357"/>
    </row>
    <row r="3114" spans="1:14" ht="24.95" customHeight="1" x14ac:dyDescent="0.2">
      <c r="A3114" s="357"/>
      <c r="B3114" s="357"/>
      <c r="C3114" s="357"/>
      <c r="D3114" s="357"/>
      <c r="E3114" s="357"/>
      <c r="F3114" s="357"/>
      <c r="G3114" s="357"/>
      <c r="H3114" s="357"/>
      <c r="I3114" s="357"/>
      <c r="J3114" s="357"/>
      <c r="K3114" s="357"/>
      <c r="L3114" s="357"/>
      <c r="M3114" s="357"/>
      <c r="N3114" s="357"/>
    </row>
    <row r="3115" spans="1:14" ht="24.95" customHeight="1" x14ac:dyDescent="0.2">
      <c r="A3115" s="357"/>
      <c r="B3115" s="357"/>
      <c r="C3115" s="357"/>
      <c r="D3115" s="357"/>
      <c r="E3115" s="357"/>
      <c r="F3115" s="357"/>
      <c r="G3115" s="357"/>
      <c r="H3115" s="357"/>
      <c r="I3115" s="357"/>
      <c r="J3115" s="357"/>
      <c r="K3115" s="357"/>
      <c r="L3115" s="357"/>
      <c r="M3115" s="357"/>
      <c r="N3115" s="357"/>
    </row>
    <row r="3116" spans="1:14" ht="24.95" customHeight="1" x14ac:dyDescent="0.2">
      <c r="A3116" s="357"/>
      <c r="B3116" s="357"/>
      <c r="C3116" s="357"/>
      <c r="D3116" s="357"/>
      <c r="E3116" s="357"/>
      <c r="F3116" s="357"/>
      <c r="G3116" s="357"/>
      <c r="H3116" s="357"/>
      <c r="I3116" s="357"/>
      <c r="J3116" s="357"/>
      <c r="K3116" s="357"/>
      <c r="L3116" s="357"/>
      <c r="M3116" s="357"/>
      <c r="N3116" s="357"/>
    </row>
    <row r="3117" spans="1:14" ht="24.95" customHeight="1" x14ac:dyDescent="0.2">
      <c r="A3117" s="357"/>
      <c r="B3117" s="357"/>
      <c r="C3117" s="357"/>
      <c r="D3117" s="357"/>
      <c r="E3117" s="357"/>
      <c r="F3117" s="357"/>
      <c r="G3117" s="357"/>
      <c r="H3117" s="357"/>
      <c r="I3117" s="357"/>
      <c r="J3117" s="357"/>
      <c r="K3117" s="357"/>
      <c r="L3117" s="357"/>
      <c r="M3117" s="357"/>
      <c r="N3117" s="357"/>
    </row>
    <row r="3118" spans="1:14" ht="24.95" customHeight="1" x14ac:dyDescent="0.2">
      <c r="A3118" s="357"/>
      <c r="B3118" s="357"/>
      <c r="C3118" s="357"/>
      <c r="D3118" s="357"/>
      <c r="E3118" s="357"/>
      <c r="F3118" s="357"/>
      <c r="G3118" s="357"/>
      <c r="H3118" s="357"/>
      <c r="I3118" s="357"/>
      <c r="J3118" s="357"/>
      <c r="K3118" s="357"/>
      <c r="L3118" s="357"/>
      <c r="M3118" s="357"/>
      <c r="N3118" s="357"/>
    </row>
    <row r="3119" spans="1:14" ht="24.95" customHeight="1" x14ac:dyDescent="0.2">
      <c r="A3119" s="357"/>
      <c r="B3119" s="357"/>
      <c r="C3119" s="357"/>
      <c r="D3119" s="357"/>
      <c r="E3119" s="357"/>
      <c r="F3119" s="357"/>
      <c r="G3119" s="357"/>
      <c r="H3119" s="357"/>
      <c r="I3119" s="357"/>
      <c r="J3119" s="357"/>
      <c r="K3119" s="357"/>
      <c r="L3119" s="357"/>
      <c r="M3119" s="357"/>
      <c r="N3119" s="357"/>
    </row>
    <row r="3120" spans="1:14" ht="24.95" customHeight="1" x14ac:dyDescent="0.2">
      <c r="A3120" s="357"/>
      <c r="B3120" s="357"/>
      <c r="C3120" s="357"/>
      <c r="D3120" s="357"/>
      <c r="E3120" s="357"/>
      <c r="F3120" s="357"/>
      <c r="G3120" s="357"/>
      <c r="H3120" s="357"/>
      <c r="I3120" s="357"/>
      <c r="J3120" s="357"/>
      <c r="K3120" s="357"/>
      <c r="L3120" s="357"/>
      <c r="M3120" s="357"/>
      <c r="N3120" s="357"/>
    </row>
    <row r="3121" spans="1:14" ht="24.95" customHeight="1" x14ac:dyDescent="0.2">
      <c r="A3121" s="357"/>
      <c r="B3121" s="357"/>
      <c r="C3121" s="357"/>
      <c r="D3121" s="357"/>
      <c r="E3121" s="357"/>
      <c r="F3121" s="357"/>
      <c r="G3121" s="357"/>
      <c r="H3121" s="357"/>
      <c r="I3121" s="357"/>
      <c r="J3121" s="357"/>
      <c r="K3121" s="357"/>
      <c r="L3121" s="357"/>
      <c r="M3121" s="357"/>
      <c r="N3121" s="357"/>
    </row>
    <row r="3122" spans="1:14" ht="24.95" customHeight="1" x14ac:dyDescent="0.2">
      <c r="A3122" s="357"/>
      <c r="B3122" s="357"/>
      <c r="C3122" s="357"/>
      <c r="D3122" s="357"/>
      <c r="E3122" s="357"/>
      <c r="F3122" s="357"/>
      <c r="G3122" s="357"/>
      <c r="H3122" s="357"/>
      <c r="I3122" s="357"/>
      <c r="J3122" s="357"/>
      <c r="K3122" s="357"/>
      <c r="L3122" s="357"/>
      <c r="M3122" s="357"/>
      <c r="N3122" s="357"/>
    </row>
    <row r="3123" spans="1:14" ht="24.95" customHeight="1" x14ac:dyDescent="0.2">
      <c r="A3123" s="357"/>
      <c r="B3123" s="357"/>
      <c r="C3123" s="357"/>
      <c r="D3123" s="357"/>
      <c r="E3123" s="357"/>
      <c r="F3123" s="357"/>
      <c r="G3123" s="357"/>
      <c r="H3123" s="357"/>
      <c r="I3123" s="357"/>
      <c r="J3123" s="357"/>
      <c r="K3123" s="357"/>
      <c r="L3123" s="357"/>
      <c r="M3123" s="357"/>
      <c r="N3123" s="357"/>
    </row>
    <row r="3124" spans="1:14" ht="24.95" customHeight="1" x14ac:dyDescent="0.2">
      <c r="A3124" s="357"/>
      <c r="B3124" s="357"/>
      <c r="C3124" s="357"/>
      <c r="D3124" s="357"/>
      <c r="E3124" s="357"/>
      <c r="F3124" s="357"/>
      <c r="G3124" s="357"/>
      <c r="H3124" s="357"/>
      <c r="I3124" s="357"/>
      <c r="J3124" s="357"/>
      <c r="K3124" s="357"/>
      <c r="L3124" s="357"/>
      <c r="M3124" s="357"/>
      <c r="N3124" s="357"/>
    </row>
    <row r="3125" spans="1:14" ht="24.95" customHeight="1" x14ac:dyDescent="0.2">
      <c r="A3125" s="357"/>
      <c r="B3125" s="357"/>
      <c r="C3125" s="357"/>
      <c r="D3125" s="357"/>
      <c r="E3125" s="357"/>
      <c r="F3125" s="357"/>
      <c r="G3125" s="357"/>
      <c r="H3125" s="357"/>
      <c r="I3125" s="357"/>
      <c r="J3125" s="357"/>
      <c r="K3125" s="357"/>
      <c r="L3125" s="357"/>
      <c r="M3125" s="357"/>
      <c r="N3125" s="357"/>
    </row>
    <row r="3126" spans="1:14" ht="24.95" customHeight="1" x14ac:dyDescent="0.2">
      <c r="A3126" s="357"/>
      <c r="B3126" s="357"/>
      <c r="C3126" s="357"/>
      <c r="D3126" s="357"/>
      <c r="E3126" s="357"/>
      <c r="F3126" s="357"/>
      <c r="G3126" s="357"/>
      <c r="H3126" s="357"/>
      <c r="I3126" s="357"/>
      <c r="J3126" s="357"/>
      <c r="K3126" s="357"/>
      <c r="L3126" s="357"/>
      <c r="M3126" s="357"/>
      <c r="N3126" s="357"/>
    </row>
    <row r="3127" spans="1:14" ht="24.95" customHeight="1" x14ac:dyDescent="0.2">
      <c r="A3127" s="357"/>
      <c r="B3127" s="357"/>
      <c r="C3127" s="357"/>
      <c r="D3127" s="357"/>
      <c r="E3127" s="357"/>
      <c r="F3127" s="357"/>
      <c r="G3127" s="357"/>
      <c r="H3127" s="357"/>
      <c r="I3127" s="357"/>
      <c r="J3127" s="357"/>
      <c r="K3127" s="357"/>
      <c r="L3127" s="357"/>
      <c r="M3127" s="357"/>
      <c r="N3127" s="357"/>
    </row>
    <row r="3128" spans="1:14" ht="24.95" customHeight="1" x14ac:dyDescent="0.2">
      <c r="A3128" s="357"/>
      <c r="B3128" s="357"/>
      <c r="C3128" s="357"/>
      <c r="D3128" s="357"/>
      <c r="E3128" s="357"/>
      <c r="F3128" s="357"/>
      <c r="G3128" s="357"/>
      <c r="H3128" s="357"/>
      <c r="I3128" s="357"/>
      <c r="J3128" s="357"/>
      <c r="K3128" s="357"/>
      <c r="L3128" s="357"/>
      <c r="M3128" s="357"/>
      <c r="N3128" s="357"/>
    </row>
    <row r="3129" spans="1:14" ht="24.95" customHeight="1" x14ac:dyDescent="0.2">
      <c r="A3129" s="357"/>
      <c r="B3129" s="357"/>
      <c r="C3129" s="357"/>
      <c r="D3129" s="357"/>
      <c r="E3129" s="357"/>
      <c r="F3129" s="357"/>
      <c r="G3129" s="357"/>
      <c r="H3129" s="357"/>
      <c r="I3129" s="357"/>
      <c r="J3129" s="357"/>
      <c r="K3129" s="357"/>
      <c r="L3129" s="357"/>
      <c r="M3129" s="357"/>
      <c r="N3129" s="357"/>
    </row>
    <row r="3130" spans="1:14" ht="24.95" customHeight="1" x14ac:dyDescent="0.2">
      <c r="A3130" s="357"/>
      <c r="B3130" s="357"/>
      <c r="C3130" s="357"/>
      <c r="D3130" s="357"/>
      <c r="E3130" s="357"/>
      <c r="F3130" s="357"/>
      <c r="G3130" s="357"/>
      <c r="H3130" s="357"/>
      <c r="I3130" s="357"/>
      <c r="J3130" s="357"/>
      <c r="K3130" s="357"/>
      <c r="L3130" s="357"/>
      <c r="M3130" s="357"/>
      <c r="N3130" s="357"/>
    </row>
    <row r="3131" spans="1:14" ht="24.95" customHeight="1" x14ac:dyDescent="0.2">
      <c r="A3131" s="357"/>
      <c r="B3131" s="357"/>
      <c r="C3131" s="357"/>
      <c r="D3131" s="357"/>
      <c r="E3131" s="357"/>
      <c r="F3131" s="357"/>
      <c r="G3131" s="357"/>
      <c r="H3131" s="357"/>
      <c r="I3131" s="357"/>
      <c r="J3131" s="357"/>
      <c r="K3131" s="357"/>
      <c r="L3131" s="357"/>
      <c r="M3131" s="357"/>
      <c r="N3131" s="357"/>
    </row>
    <row r="3132" spans="1:14" ht="24.95" customHeight="1" x14ac:dyDescent="0.2">
      <c r="A3132" s="357"/>
      <c r="B3132" s="357"/>
      <c r="C3132" s="357"/>
      <c r="D3132" s="357"/>
      <c r="E3132" s="357"/>
      <c r="F3132" s="357"/>
      <c r="G3132" s="357"/>
      <c r="H3132" s="357"/>
      <c r="I3132" s="357"/>
      <c r="J3132" s="357"/>
      <c r="K3132" s="357"/>
      <c r="L3132" s="357"/>
      <c r="M3132" s="357"/>
      <c r="N3132" s="357"/>
    </row>
    <row r="3133" spans="1:14" ht="24.95" customHeight="1" x14ac:dyDescent="0.2">
      <c r="A3133" s="357"/>
      <c r="B3133" s="357"/>
      <c r="C3133" s="357"/>
      <c r="D3133" s="357"/>
      <c r="E3133" s="357"/>
      <c r="F3133" s="357"/>
      <c r="G3133" s="357"/>
      <c r="H3133" s="357"/>
      <c r="I3133" s="357"/>
      <c r="J3133" s="357"/>
      <c r="K3133" s="357"/>
      <c r="L3133" s="357"/>
      <c r="M3133" s="357"/>
      <c r="N3133" s="357"/>
    </row>
    <row r="3134" spans="1:14" ht="24.95" customHeight="1" x14ac:dyDescent="0.2">
      <c r="A3134" s="357"/>
      <c r="B3134" s="357"/>
      <c r="C3134" s="357"/>
      <c r="D3134" s="357"/>
      <c r="E3134" s="357"/>
      <c r="F3134" s="357"/>
      <c r="G3134" s="357"/>
      <c r="H3134" s="357"/>
      <c r="I3134" s="357"/>
      <c r="J3134" s="357"/>
      <c r="K3134" s="357"/>
      <c r="L3134" s="357"/>
      <c r="M3134" s="357"/>
      <c r="N3134" s="357"/>
    </row>
    <row r="3135" spans="1:14" ht="24.95" customHeight="1" x14ac:dyDescent="0.2">
      <c r="A3135" s="357"/>
      <c r="B3135" s="357"/>
      <c r="C3135" s="357"/>
      <c r="D3135" s="357"/>
      <c r="E3135" s="357"/>
      <c r="F3135" s="357"/>
      <c r="G3135" s="357"/>
      <c r="H3135" s="357"/>
      <c r="I3135" s="357"/>
      <c r="J3135" s="357"/>
      <c r="K3135" s="357"/>
      <c r="L3135" s="357"/>
      <c r="M3135" s="357"/>
      <c r="N3135" s="357"/>
    </row>
    <row r="3136" spans="1:14" ht="24.95" customHeight="1" x14ac:dyDescent="0.2">
      <c r="A3136" s="357"/>
      <c r="B3136" s="357"/>
      <c r="C3136" s="357"/>
      <c r="D3136" s="357"/>
      <c r="E3136" s="357"/>
      <c r="F3136" s="357"/>
      <c r="G3136" s="357"/>
      <c r="H3136" s="357"/>
      <c r="I3136" s="357"/>
      <c r="J3136" s="357"/>
      <c r="K3136" s="357"/>
      <c r="L3136" s="357"/>
      <c r="M3136" s="357"/>
      <c r="N3136" s="357"/>
    </row>
    <row r="3137" spans="1:14" ht="24.95" customHeight="1" x14ac:dyDescent="0.2">
      <c r="A3137" s="357"/>
      <c r="B3137" s="357"/>
      <c r="C3137" s="357"/>
      <c r="D3137" s="357"/>
      <c r="E3137" s="357"/>
      <c r="F3137" s="357"/>
      <c r="G3137" s="357"/>
      <c r="H3137" s="357"/>
      <c r="I3137" s="357"/>
      <c r="J3137" s="357"/>
      <c r="K3137" s="357"/>
      <c r="L3137" s="357"/>
      <c r="M3137" s="357"/>
      <c r="N3137" s="357"/>
    </row>
    <row r="3138" spans="1:14" ht="24.95" customHeight="1" x14ac:dyDescent="0.2">
      <c r="A3138" s="357"/>
      <c r="B3138" s="357"/>
      <c r="C3138" s="357"/>
      <c r="D3138" s="357"/>
      <c r="E3138" s="357"/>
      <c r="F3138" s="357"/>
      <c r="G3138" s="357"/>
      <c r="H3138" s="357"/>
      <c r="I3138" s="357"/>
      <c r="J3138" s="357"/>
      <c r="K3138" s="357"/>
      <c r="L3138" s="357"/>
      <c r="M3138" s="357"/>
      <c r="N3138" s="357"/>
    </row>
    <row r="3139" spans="1:14" ht="24.95" customHeight="1" x14ac:dyDescent="0.2">
      <c r="A3139" s="357"/>
      <c r="B3139" s="357"/>
      <c r="C3139" s="357"/>
      <c r="D3139" s="357"/>
      <c r="E3139" s="357"/>
      <c r="F3139" s="357"/>
      <c r="G3139" s="357"/>
      <c r="H3139" s="357"/>
      <c r="I3139" s="357"/>
      <c r="J3139" s="357"/>
      <c r="K3139" s="357"/>
      <c r="L3139" s="357"/>
      <c r="M3139" s="357"/>
      <c r="N3139" s="357"/>
    </row>
    <row r="3140" spans="1:14" ht="24.95" customHeight="1" x14ac:dyDescent="0.2">
      <c r="A3140" s="357"/>
      <c r="B3140" s="357"/>
      <c r="C3140" s="357"/>
      <c r="D3140" s="357"/>
      <c r="E3140" s="357"/>
      <c r="F3140" s="357"/>
      <c r="G3140" s="357"/>
      <c r="H3140" s="357"/>
      <c r="I3140" s="357"/>
      <c r="J3140" s="357"/>
      <c r="K3140" s="357"/>
      <c r="L3140" s="357"/>
      <c r="M3140" s="357"/>
      <c r="N3140" s="357"/>
    </row>
    <row r="3141" spans="1:14" ht="24.95" customHeight="1" x14ac:dyDescent="0.2">
      <c r="A3141" s="357"/>
      <c r="B3141" s="357"/>
      <c r="C3141" s="357"/>
      <c r="D3141" s="357"/>
      <c r="E3141" s="357"/>
      <c r="F3141" s="357"/>
      <c r="G3141" s="357"/>
      <c r="H3141" s="357"/>
      <c r="I3141" s="357"/>
      <c r="J3141" s="357"/>
      <c r="K3141" s="357"/>
      <c r="L3141" s="357"/>
      <c r="M3141" s="357"/>
      <c r="N3141" s="357"/>
    </row>
    <row r="3142" spans="1:14" ht="24.95" customHeight="1" x14ac:dyDescent="0.2">
      <c r="A3142" s="357"/>
      <c r="B3142" s="357"/>
      <c r="C3142" s="357"/>
      <c r="D3142" s="357"/>
      <c r="E3142" s="357"/>
      <c r="F3142" s="357"/>
      <c r="G3142" s="357"/>
      <c r="H3142" s="357"/>
      <c r="I3142" s="357"/>
      <c r="J3142" s="357"/>
      <c r="K3142" s="357"/>
      <c r="L3142" s="357"/>
      <c r="M3142" s="357"/>
      <c r="N3142" s="357"/>
    </row>
    <row r="3143" spans="1:14" ht="24.95" customHeight="1" x14ac:dyDescent="0.2">
      <c r="A3143" s="357"/>
      <c r="B3143" s="357"/>
      <c r="C3143" s="357"/>
      <c r="D3143" s="357"/>
      <c r="E3143" s="357"/>
      <c r="F3143" s="357"/>
      <c r="G3143" s="357"/>
      <c r="H3143" s="357"/>
      <c r="I3143" s="357"/>
      <c r="J3143" s="357"/>
      <c r="K3143" s="357"/>
      <c r="L3143" s="357"/>
      <c r="M3143" s="357"/>
      <c r="N3143" s="357"/>
    </row>
    <row r="3144" spans="1:14" ht="24.95" customHeight="1" x14ac:dyDescent="0.2">
      <c r="A3144" s="357"/>
      <c r="B3144" s="357"/>
      <c r="C3144" s="357"/>
      <c r="D3144" s="357"/>
      <c r="E3144" s="357"/>
      <c r="F3144" s="357"/>
      <c r="G3144" s="357"/>
      <c r="H3144" s="357"/>
      <c r="I3144" s="357"/>
      <c r="J3144" s="357"/>
      <c r="K3144" s="357"/>
      <c r="L3144" s="357"/>
      <c r="M3144" s="357"/>
      <c r="N3144" s="357"/>
    </row>
    <row r="3145" spans="1:14" ht="24.95" customHeight="1" x14ac:dyDescent="0.2">
      <c r="A3145" s="357"/>
      <c r="B3145" s="357"/>
      <c r="C3145" s="357"/>
      <c r="D3145" s="357"/>
      <c r="E3145" s="357"/>
      <c r="F3145" s="357"/>
      <c r="G3145" s="357"/>
      <c r="H3145" s="357"/>
      <c r="I3145" s="357"/>
      <c r="J3145" s="357"/>
      <c r="K3145" s="357"/>
      <c r="L3145" s="357"/>
      <c r="M3145" s="357"/>
      <c r="N3145" s="357"/>
    </row>
    <row r="3146" spans="1:14" ht="24.95" customHeight="1" x14ac:dyDescent="0.2">
      <c r="A3146" s="357"/>
      <c r="B3146" s="357"/>
      <c r="C3146" s="357"/>
      <c r="D3146" s="357"/>
      <c r="E3146" s="357"/>
      <c r="F3146" s="357"/>
      <c r="G3146" s="357"/>
      <c r="H3146" s="357"/>
      <c r="I3146" s="357"/>
      <c r="J3146" s="357"/>
      <c r="K3146" s="357"/>
      <c r="L3146" s="357"/>
      <c r="M3146" s="357"/>
      <c r="N3146" s="357"/>
    </row>
    <row r="3147" spans="1:14" ht="24.95" customHeight="1" x14ac:dyDescent="0.2">
      <c r="A3147" s="357"/>
      <c r="B3147" s="357"/>
      <c r="C3147" s="357"/>
      <c r="D3147" s="357"/>
      <c r="E3147" s="357"/>
      <c r="F3147" s="357"/>
      <c r="G3147" s="357"/>
      <c r="H3147" s="357"/>
      <c r="I3147" s="357"/>
      <c r="J3147" s="357"/>
      <c r="K3147" s="357"/>
      <c r="L3147" s="357"/>
      <c r="M3147" s="357"/>
      <c r="N3147" s="357"/>
    </row>
    <row r="3148" spans="1:14" ht="24.95" customHeight="1" x14ac:dyDescent="0.2">
      <c r="A3148" s="357"/>
      <c r="B3148" s="357"/>
      <c r="C3148" s="357"/>
      <c r="D3148" s="357"/>
      <c r="E3148" s="357"/>
      <c r="F3148" s="357"/>
      <c r="G3148" s="357"/>
      <c r="H3148" s="357"/>
      <c r="I3148" s="357"/>
      <c r="J3148" s="357"/>
      <c r="K3148" s="357"/>
      <c r="L3148" s="357"/>
      <c r="M3148" s="357"/>
      <c r="N3148" s="357"/>
    </row>
    <row r="3149" spans="1:14" ht="24.95" customHeight="1" x14ac:dyDescent="0.2">
      <c r="A3149" s="357"/>
      <c r="B3149" s="357"/>
      <c r="C3149" s="357"/>
      <c r="D3149" s="357"/>
      <c r="E3149" s="357"/>
      <c r="F3149" s="357"/>
      <c r="G3149" s="357"/>
      <c r="H3149" s="357"/>
      <c r="I3149" s="357"/>
      <c r="J3149" s="357"/>
      <c r="K3149" s="357"/>
      <c r="L3149" s="357"/>
      <c r="M3149" s="357"/>
      <c r="N3149" s="357"/>
    </row>
    <row r="3150" spans="1:14" ht="24.95" customHeight="1" x14ac:dyDescent="0.2">
      <c r="A3150" s="357"/>
      <c r="B3150" s="357"/>
      <c r="C3150" s="357"/>
      <c r="D3150" s="357"/>
      <c r="E3150" s="357"/>
      <c r="F3150" s="357"/>
      <c r="G3150" s="357"/>
      <c r="H3150" s="357"/>
      <c r="I3150" s="357"/>
      <c r="J3150" s="357"/>
      <c r="K3150" s="357"/>
      <c r="L3150" s="357"/>
      <c r="M3150" s="357"/>
      <c r="N3150" s="357"/>
    </row>
    <row r="3151" spans="1:14" ht="24.95" customHeight="1" x14ac:dyDescent="0.2">
      <c r="A3151" s="357"/>
      <c r="B3151" s="357"/>
      <c r="C3151" s="357"/>
      <c r="D3151" s="357"/>
      <c r="E3151" s="357"/>
      <c r="F3151" s="357"/>
      <c r="G3151" s="357"/>
      <c r="H3151" s="357"/>
      <c r="I3151" s="357"/>
      <c r="J3151" s="357"/>
      <c r="K3151" s="357"/>
      <c r="L3151" s="357"/>
      <c r="M3151" s="357"/>
      <c r="N3151" s="4"/>
    </row>
    <row r="3152" spans="1:14" ht="39.950000000000003" customHeight="1" x14ac:dyDescent="0.2">
      <c r="A3152" s="725" t="s">
        <v>478</v>
      </c>
      <c r="B3152" s="725"/>
      <c r="C3152" s="725"/>
      <c r="D3152" s="725"/>
      <c r="E3152" s="725"/>
      <c r="F3152" s="725"/>
      <c r="G3152" s="725"/>
      <c r="H3152" s="725"/>
      <c r="I3152" s="725"/>
      <c r="J3152" s="725"/>
      <c r="K3152" s="725"/>
      <c r="L3152" s="725"/>
      <c r="M3152" s="725"/>
      <c r="N3152" s="725"/>
    </row>
    <row r="3153" spans="1:14" ht="24.95" customHeight="1" x14ac:dyDescent="0.2">
      <c r="A3153" s="357"/>
      <c r="B3153" s="357"/>
      <c r="C3153" s="357"/>
      <c r="D3153" s="357"/>
      <c r="E3153" s="357"/>
      <c r="F3153" s="357"/>
      <c r="G3153" s="357"/>
      <c r="H3153" s="357"/>
      <c r="I3153" s="357"/>
      <c r="J3153" s="357"/>
      <c r="K3153" s="357"/>
      <c r="L3153" s="357"/>
      <c r="M3153" s="357"/>
      <c r="N3153" s="357"/>
    </row>
    <row r="3154" spans="1:14" ht="30" customHeight="1" x14ac:dyDescent="0.4">
      <c r="A3154" s="754" t="s">
        <v>479</v>
      </c>
      <c r="B3154" s="754"/>
      <c r="C3154" s="754"/>
      <c r="D3154" s="754"/>
      <c r="E3154" s="754"/>
      <c r="F3154" s="754"/>
      <c r="G3154" s="754"/>
      <c r="H3154" s="754"/>
      <c r="I3154" s="754"/>
      <c r="J3154" s="754"/>
      <c r="K3154" s="754"/>
      <c r="L3154" s="754"/>
      <c r="M3154" s="754"/>
      <c r="N3154" s="754"/>
    </row>
    <row r="3155" spans="1:14" ht="24.95" customHeight="1" x14ac:dyDescent="0.2">
      <c r="A3155" s="357"/>
      <c r="B3155" s="357"/>
      <c r="C3155" s="357"/>
      <c r="D3155" s="357"/>
      <c r="E3155" s="357"/>
      <c r="F3155" s="357"/>
      <c r="G3155" s="357"/>
      <c r="H3155" s="357"/>
      <c r="I3155" s="357"/>
      <c r="J3155" s="357"/>
      <c r="K3155" s="357"/>
      <c r="L3155" s="357"/>
      <c r="M3155" s="357"/>
      <c r="N3155" s="357"/>
    </row>
    <row r="3156" spans="1:14" ht="24.95" customHeight="1" x14ac:dyDescent="0.2">
      <c r="A3156" s="357"/>
      <c r="B3156" s="357"/>
      <c r="C3156" s="357"/>
      <c r="D3156" s="357"/>
      <c r="E3156" s="357"/>
      <c r="F3156" s="357"/>
      <c r="G3156" s="357"/>
      <c r="H3156" s="357"/>
      <c r="I3156" s="357"/>
      <c r="J3156" s="357"/>
      <c r="K3156" s="357"/>
      <c r="L3156" s="357"/>
      <c r="M3156" s="357"/>
      <c r="N3156" s="357"/>
    </row>
    <row r="3157" spans="1:14" ht="24.95" customHeight="1" x14ac:dyDescent="0.2">
      <c r="A3157" s="357"/>
      <c r="B3157" s="357"/>
      <c r="C3157" s="357"/>
      <c r="D3157" s="357"/>
      <c r="E3157" s="357"/>
      <c r="F3157" s="357"/>
      <c r="G3157" s="357"/>
      <c r="H3157" s="357"/>
      <c r="I3157" s="357"/>
      <c r="J3157" s="357"/>
      <c r="K3157" s="357"/>
      <c r="L3157" s="357"/>
      <c r="M3157" s="357"/>
      <c r="N3157" s="357"/>
    </row>
    <row r="3158" spans="1:14" ht="24.95" customHeight="1" x14ac:dyDescent="0.2">
      <c r="A3158" s="357"/>
      <c r="B3158" s="357"/>
      <c r="C3158" s="357"/>
      <c r="D3158" s="357"/>
      <c r="E3158" s="357"/>
      <c r="F3158" s="357"/>
      <c r="G3158" s="357"/>
      <c r="H3158" s="357"/>
      <c r="I3158" s="357"/>
      <c r="J3158" s="357"/>
      <c r="K3158" s="357"/>
      <c r="L3158" s="357"/>
      <c r="M3158" s="357"/>
      <c r="N3158" s="357"/>
    </row>
    <row r="3159" spans="1:14" ht="24.95" customHeight="1" x14ac:dyDescent="0.2">
      <c r="A3159" s="357"/>
      <c r="B3159" s="357"/>
      <c r="C3159" s="357"/>
      <c r="D3159" s="357"/>
      <c r="E3159" s="357"/>
      <c r="F3159" s="357"/>
      <c r="G3159" s="357"/>
      <c r="H3159" s="357"/>
      <c r="I3159" s="357"/>
      <c r="J3159" s="357"/>
      <c r="K3159" s="357"/>
      <c r="L3159" s="357"/>
      <c r="M3159" s="357"/>
      <c r="N3159" s="357"/>
    </row>
    <row r="3160" spans="1:14" ht="24.95" customHeight="1" x14ac:dyDescent="0.2">
      <c r="A3160" s="357"/>
      <c r="B3160" s="357"/>
      <c r="C3160" s="357"/>
      <c r="D3160" s="357"/>
      <c r="E3160" s="357"/>
      <c r="F3160" s="357"/>
      <c r="G3160" s="357"/>
      <c r="H3160" s="357"/>
      <c r="I3160" s="357"/>
      <c r="J3160" s="357"/>
      <c r="K3160" s="357"/>
      <c r="L3160" s="357"/>
      <c r="M3160" s="357"/>
      <c r="N3160" s="357"/>
    </row>
    <row r="3161" spans="1:14" ht="24.95" customHeight="1" x14ac:dyDescent="0.2">
      <c r="A3161" s="357"/>
      <c r="B3161" s="357"/>
      <c r="C3161" s="357"/>
      <c r="D3161" s="357"/>
      <c r="E3161" s="357"/>
      <c r="F3161" s="357"/>
      <c r="G3161" s="357"/>
      <c r="H3161" s="357"/>
      <c r="I3161" s="357"/>
      <c r="J3161" s="357"/>
      <c r="K3161" s="357"/>
      <c r="L3161" s="357"/>
      <c r="M3161" s="357"/>
      <c r="N3161" s="357"/>
    </row>
    <row r="3162" spans="1:14" ht="24.95" customHeight="1" x14ac:dyDescent="0.2">
      <c r="A3162" s="357"/>
      <c r="B3162" s="357"/>
      <c r="C3162" s="357"/>
      <c r="D3162" s="357"/>
      <c r="E3162" s="357"/>
      <c r="F3162" s="357"/>
      <c r="G3162" s="357"/>
      <c r="H3162" s="357"/>
      <c r="I3162" s="357"/>
      <c r="J3162" s="357"/>
      <c r="K3162" s="357"/>
      <c r="L3162" s="357"/>
      <c r="M3162" s="357"/>
      <c r="N3162" s="357"/>
    </row>
    <row r="3163" spans="1:14" ht="24.95" customHeight="1" x14ac:dyDescent="0.2">
      <c r="A3163" s="357"/>
      <c r="B3163" s="357"/>
      <c r="C3163" s="357"/>
      <c r="D3163" s="357"/>
      <c r="E3163" s="357"/>
      <c r="F3163" s="357"/>
      <c r="G3163" s="357"/>
      <c r="H3163" s="357"/>
      <c r="I3163" s="357"/>
      <c r="J3163" s="357"/>
      <c r="K3163" s="357"/>
      <c r="L3163" s="357"/>
      <c r="M3163" s="357"/>
      <c r="N3163" s="357"/>
    </row>
    <row r="3164" spans="1:14" ht="24.95" customHeight="1" x14ac:dyDescent="0.2">
      <c r="A3164" s="357"/>
      <c r="B3164" s="357"/>
      <c r="C3164" s="357"/>
      <c r="D3164" s="357"/>
      <c r="E3164" s="357"/>
      <c r="F3164" s="357"/>
      <c r="G3164" s="357"/>
      <c r="H3164" s="357"/>
      <c r="I3164" s="357"/>
      <c r="J3164" s="357"/>
      <c r="K3164" s="357"/>
      <c r="L3164" s="357"/>
      <c r="M3164" s="357"/>
      <c r="N3164" s="357"/>
    </row>
    <row r="3165" spans="1:14" ht="24.95" customHeight="1" x14ac:dyDescent="0.2">
      <c r="A3165" s="357"/>
      <c r="B3165" s="357"/>
      <c r="C3165" s="357"/>
      <c r="D3165" s="357"/>
      <c r="E3165" s="357"/>
      <c r="F3165" s="357"/>
      <c r="G3165" s="357"/>
      <c r="H3165" s="357"/>
      <c r="I3165" s="357"/>
      <c r="J3165" s="357"/>
      <c r="K3165" s="357"/>
      <c r="L3165" s="357"/>
      <c r="M3165" s="357"/>
      <c r="N3165" s="357"/>
    </row>
    <row r="3166" spans="1:14" ht="24.95" customHeight="1" x14ac:dyDescent="0.2">
      <c r="A3166" s="357"/>
      <c r="B3166" s="357"/>
      <c r="C3166" s="357"/>
      <c r="D3166" s="357"/>
      <c r="E3166" s="357"/>
      <c r="F3166" s="357"/>
      <c r="G3166" s="357"/>
      <c r="H3166" s="357"/>
      <c r="I3166" s="357"/>
      <c r="J3166" s="357"/>
      <c r="K3166" s="357"/>
      <c r="L3166" s="357"/>
      <c r="M3166" s="357"/>
      <c r="N3166" s="357"/>
    </row>
    <row r="3167" spans="1:14" ht="24.95" customHeight="1" x14ac:dyDescent="0.2">
      <c r="A3167" s="357"/>
      <c r="B3167" s="357"/>
      <c r="C3167" s="357"/>
      <c r="D3167" s="357"/>
      <c r="E3167" s="357"/>
      <c r="F3167" s="357"/>
      <c r="G3167" s="357"/>
      <c r="H3167" s="357"/>
      <c r="I3167" s="357"/>
      <c r="J3167" s="357"/>
      <c r="K3167" s="357"/>
      <c r="L3167" s="357"/>
      <c r="M3167" s="357"/>
      <c r="N3167" s="357"/>
    </row>
    <row r="3168" spans="1:14" ht="24.95" customHeight="1" x14ac:dyDescent="0.2">
      <c r="A3168" s="357"/>
      <c r="B3168" s="357"/>
      <c r="C3168" s="357"/>
      <c r="D3168" s="357"/>
      <c r="E3168" s="357"/>
      <c r="F3168" s="357"/>
      <c r="G3168" s="357"/>
      <c r="H3168" s="357"/>
      <c r="I3168" s="357"/>
      <c r="J3168" s="357"/>
      <c r="K3168" s="357"/>
      <c r="L3168" s="357"/>
      <c r="M3168" s="357"/>
      <c r="N3168" s="357"/>
    </row>
    <row r="3169" spans="1:14" ht="24.95" customHeight="1" x14ac:dyDescent="0.2">
      <c r="A3169" s="357"/>
      <c r="B3169" s="357"/>
      <c r="C3169" s="357"/>
      <c r="D3169" s="357"/>
      <c r="E3169" s="357"/>
      <c r="F3169" s="357"/>
      <c r="G3169" s="357"/>
      <c r="H3169" s="357"/>
      <c r="I3169" s="357"/>
      <c r="J3169" s="357"/>
      <c r="K3169" s="357"/>
      <c r="L3169" s="357"/>
      <c r="M3169" s="357"/>
      <c r="N3169" s="357"/>
    </row>
    <row r="3170" spans="1:14" ht="24.95" customHeight="1" x14ac:dyDescent="0.2">
      <c r="A3170" s="357"/>
      <c r="B3170" s="357"/>
      <c r="C3170" s="357"/>
      <c r="D3170" s="357"/>
      <c r="E3170" s="357"/>
      <c r="F3170" s="357"/>
      <c r="G3170" s="357"/>
      <c r="H3170" s="357"/>
      <c r="I3170" s="357"/>
      <c r="J3170" s="357"/>
      <c r="K3170" s="357"/>
      <c r="L3170" s="357"/>
      <c r="M3170" s="357"/>
      <c r="N3170" s="357"/>
    </row>
    <row r="3171" spans="1:14" ht="24.95" customHeight="1" x14ac:dyDescent="0.2">
      <c r="A3171" s="357"/>
      <c r="B3171" s="357"/>
      <c r="C3171" s="357"/>
      <c r="D3171" s="357"/>
      <c r="E3171" s="357"/>
      <c r="F3171" s="357"/>
      <c r="G3171" s="357"/>
      <c r="H3171" s="357"/>
      <c r="I3171" s="357"/>
      <c r="J3171" s="357"/>
      <c r="K3171" s="357"/>
      <c r="L3171" s="357"/>
      <c r="M3171" s="357"/>
      <c r="N3171" s="357"/>
    </row>
    <row r="3172" spans="1:14" ht="24.95" customHeight="1" x14ac:dyDescent="0.2">
      <c r="A3172" s="357"/>
      <c r="B3172" s="357"/>
      <c r="C3172" s="357"/>
      <c r="D3172" s="357"/>
      <c r="E3172" s="357"/>
      <c r="F3172" s="357"/>
      <c r="G3172" s="357"/>
      <c r="H3172" s="357"/>
      <c r="I3172" s="357"/>
      <c r="J3172" s="357"/>
      <c r="K3172" s="357"/>
      <c r="L3172" s="357"/>
      <c r="M3172" s="357"/>
      <c r="N3172" s="357"/>
    </row>
    <row r="3173" spans="1:14" ht="24.95" customHeight="1" x14ac:dyDescent="0.2">
      <c r="A3173" s="357"/>
      <c r="B3173" s="357"/>
      <c r="C3173" s="357"/>
      <c r="D3173" s="357"/>
      <c r="E3173" s="357"/>
      <c r="F3173" s="357"/>
      <c r="G3173" s="357"/>
      <c r="H3173" s="357"/>
      <c r="I3173" s="357"/>
      <c r="J3173" s="357"/>
      <c r="K3173" s="357"/>
      <c r="L3173" s="357"/>
      <c r="M3173" s="357"/>
      <c r="N3173" s="357"/>
    </row>
    <row r="3174" spans="1:14" ht="24.95" customHeight="1" x14ac:dyDescent="0.2">
      <c r="A3174" s="357"/>
      <c r="B3174" s="357"/>
      <c r="C3174" s="357"/>
      <c r="D3174" s="357"/>
      <c r="E3174" s="357"/>
      <c r="F3174" s="357"/>
      <c r="G3174" s="357"/>
      <c r="H3174" s="357"/>
      <c r="I3174" s="357"/>
      <c r="J3174" s="357"/>
      <c r="K3174" s="357"/>
      <c r="L3174" s="357"/>
      <c r="M3174" s="357"/>
      <c r="N3174" s="357"/>
    </row>
    <row r="3175" spans="1:14" ht="24.95" customHeight="1" x14ac:dyDescent="0.2">
      <c r="A3175" s="357"/>
      <c r="B3175" s="357"/>
      <c r="C3175" s="357"/>
      <c r="D3175" s="357"/>
      <c r="E3175" s="357"/>
      <c r="F3175" s="357"/>
      <c r="G3175" s="357"/>
      <c r="H3175" s="357"/>
      <c r="I3175" s="357"/>
      <c r="J3175" s="357"/>
      <c r="K3175" s="357"/>
      <c r="L3175" s="357"/>
      <c r="M3175" s="357"/>
      <c r="N3175" s="357"/>
    </row>
    <row r="3176" spans="1:14" ht="24.95" customHeight="1" x14ac:dyDescent="0.2">
      <c r="A3176" s="357"/>
      <c r="B3176" s="357"/>
      <c r="C3176" s="357"/>
      <c r="D3176" s="357"/>
      <c r="E3176" s="357"/>
      <c r="F3176" s="357"/>
      <c r="G3176" s="357"/>
      <c r="H3176" s="357"/>
      <c r="I3176" s="357"/>
      <c r="J3176" s="357"/>
      <c r="K3176" s="357"/>
      <c r="L3176" s="357"/>
      <c r="M3176" s="357"/>
      <c r="N3176" s="357"/>
    </row>
    <row r="3177" spans="1:14" ht="24.95" customHeight="1" x14ac:dyDescent="0.2">
      <c r="A3177" s="357"/>
      <c r="B3177" s="357"/>
      <c r="C3177" s="357"/>
      <c r="D3177" s="357"/>
      <c r="E3177" s="357"/>
      <c r="F3177" s="357"/>
      <c r="G3177" s="357"/>
      <c r="H3177" s="357"/>
      <c r="I3177" s="357"/>
      <c r="J3177" s="357"/>
      <c r="K3177" s="357"/>
      <c r="L3177" s="357"/>
      <c r="M3177" s="357"/>
      <c r="N3177" s="357"/>
    </row>
    <row r="3178" spans="1:14" ht="24.95" customHeight="1" x14ac:dyDescent="0.2">
      <c r="A3178" s="357"/>
      <c r="B3178" s="357"/>
      <c r="C3178" s="357"/>
      <c r="D3178" s="357"/>
      <c r="E3178" s="357"/>
      <c r="F3178" s="357"/>
      <c r="G3178" s="357"/>
      <c r="H3178" s="357"/>
      <c r="I3178" s="357"/>
      <c r="J3178" s="357"/>
      <c r="K3178" s="357"/>
      <c r="L3178" s="357"/>
      <c r="M3178" s="357"/>
      <c r="N3178" s="357"/>
    </row>
    <row r="3179" spans="1:14" ht="24.95" customHeight="1" x14ac:dyDescent="0.2">
      <c r="A3179" s="357"/>
      <c r="B3179" s="357"/>
      <c r="C3179" s="357"/>
      <c r="D3179" s="357"/>
      <c r="E3179" s="357"/>
      <c r="F3179" s="357"/>
      <c r="G3179" s="357"/>
      <c r="H3179" s="357"/>
      <c r="I3179" s="357"/>
      <c r="J3179" s="357"/>
      <c r="K3179" s="357"/>
      <c r="L3179" s="357"/>
      <c r="M3179" s="357"/>
      <c r="N3179" s="357"/>
    </row>
    <row r="3180" spans="1:14" ht="24.95" customHeight="1" x14ac:dyDescent="0.2">
      <c r="A3180" s="357"/>
      <c r="B3180" s="357"/>
      <c r="C3180" s="357"/>
      <c r="D3180" s="357"/>
      <c r="E3180" s="357"/>
      <c r="F3180" s="357"/>
      <c r="G3180" s="357"/>
      <c r="H3180" s="357"/>
      <c r="I3180" s="357"/>
      <c r="J3180" s="357"/>
      <c r="K3180" s="357"/>
      <c r="L3180" s="357"/>
      <c r="M3180" s="357"/>
      <c r="N3180" s="357"/>
    </row>
    <row r="3181" spans="1:14" ht="24.95" customHeight="1" x14ac:dyDescent="0.2">
      <c r="A3181" s="357"/>
      <c r="B3181" s="357"/>
      <c r="C3181" s="357"/>
      <c r="D3181" s="357"/>
      <c r="E3181" s="357"/>
      <c r="F3181" s="357"/>
      <c r="G3181" s="357"/>
      <c r="H3181" s="357"/>
      <c r="I3181" s="357"/>
      <c r="J3181" s="357"/>
      <c r="K3181" s="357"/>
      <c r="L3181" s="357"/>
      <c r="M3181" s="357"/>
      <c r="N3181" s="357"/>
    </row>
    <row r="3182" spans="1:14" ht="24.95" customHeight="1" x14ac:dyDescent="0.2">
      <c r="A3182" s="357"/>
      <c r="B3182" s="357"/>
      <c r="C3182" s="357"/>
      <c r="D3182" s="357"/>
      <c r="E3182" s="357"/>
      <c r="F3182" s="357"/>
      <c r="G3182" s="357"/>
      <c r="H3182" s="357"/>
      <c r="I3182" s="357"/>
      <c r="J3182" s="357"/>
      <c r="K3182" s="357"/>
      <c r="L3182" s="357"/>
      <c r="M3182" s="357"/>
      <c r="N3182" s="357"/>
    </row>
    <row r="3183" spans="1:14" ht="24.95" customHeight="1" x14ac:dyDescent="0.2">
      <c r="A3183" s="357"/>
      <c r="B3183" s="357"/>
      <c r="C3183" s="357"/>
      <c r="D3183" s="357"/>
      <c r="E3183" s="357"/>
      <c r="F3183" s="357"/>
      <c r="G3183" s="357"/>
      <c r="H3183" s="357"/>
      <c r="I3183" s="357"/>
      <c r="J3183" s="357"/>
      <c r="K3183" s="357"/>
      <c r="L3183" s="357"/>
      <c r="M3183" s="357"/>
      <c r="N3183" s="357"/>
    </row>
    <row r="3184" spans="1:14" ht="24.95" customHeight="1" x14ac:dyDescent="0.2">
      <c r="A3184" s="357"/>
      <c r="B3184" s="357"/>
      <c r="C3184" s="357"/>
      <c r="D3184" s="357"/>
      <c r="E3184" s="357"/>
      <c r="F3184" s="357"/>
      <c r="G3184" s="357"/>
      <c r="H3184" s="357"/>
      <c r="I3184" s="357"/>
      <c r="J3184" s="357"/>
      <c r="K3184" s="357"/>
      <c r="L3184" s="357"/>
      <c r="M3184" s="357"/>
      <c r="N3184" s="357"/>
    </row>
    <row r="3185" spans="1:14" ht="24.95" customHeight="1" x14ac:dyDescent="0.2">
      <c r="A3185" s="357"/>
      <c r="B3185" s="357"/>
      <c r="C3185" s="357"/>
      <c r="D3185" s="357"/>
      <c r="E3185" s="357"/>
      <c r="F3185" s="357"/>
      <c r="G3185" s="357"/>
      <c r="H3185" s="357"/>
      <c r="I3185" s="357"/>
      <c r="J3185" s="357"/>
      <c r="K3185" s="357"/>
      <c r="L3185" s="357"/>
      <c r="M3185" s="357"/>
      <c r="N3185" s="357"/>
    </row>
    <row r="3186" spans="1:14" ht="24.95" customHeight="1" x14ac:dyDescent="0.2">
      <c r="A3186" s="357"/>
      <c r="B3186" s="357"/>
      <c r="C3186" s="357"/>
      <c r="D3186" s="357"/>
      <c r="E3186" s="357"/>
      <c r="F3186" s="357"/>
      <c r="G3186" s="357"/>
      <c r="H3186" s="357"/>
      <c r="I3186" s="357"/>
      <c r="J3186" s="357"/>
      <c r="K3186" s="357"/>
      <c r="L3186" s="357"/>
      <c r="M3186" s="357"/>
      <c r="N3186" s="357"/>
    </row>
    <row r="3187" spans="1:14" ht="24.95" customHeight="1" x14ac:dyDescent="0.2">
      <c r="A3187" s="357"/>
      <c r="B3187" s="357"/>
      <c r="C3187" s="357"/>
      <c r="D3187" s="357"/>
      <c r="E3187" s="357"/>
      <c r="F3187" s="357"/>
      <c r="G3187" s="357"/>
      <c r="H3187" s="357"/>
      <c r="I3187" s="357"/>
      <c r="J3187" s="357"/>
      <c r="K3187" s="357"/>
      <c r="L3187" s="357"/>
      <c r="M3187" s="357"/>
      <c r="N3187" s="357"/>
    </row>
    <row r="3188" spans="1:14" ht="24.95" customHeight="1" x14ac:dyDescent="0.2">
      <c r="A3188" s="357"/>
      <c r="B3188" s="357"/>
      <c r="C3188" s="357"/>
      <c r="D3188" s="357"/>
      <c r="E3188" s="357"/>
      <c r="F3188" s="357"/>
      <c r="G3188" s="357"/>
      <c r="H3188" s="357"/>
      <c r="I3188" s="357"/>
      <c r="J3188" s="357"/>
      <c r="K3188" s="357"/>
      <c r="L3188" s="357"/>
      <c r="M3188" s="357"/>
      <c r="N3188" s="4"/>
    </row>
    <row r="3189" spans="1:14" ht="30" customHeight="1" x14ac:dyDescent="0.4">
      <c r="A3189" s="754" t="s">
        <v>480</v>
      </c>
      <c r="B3189" s="754"/>
      <c r="C3189" s="754"/>
      <c r="D3189" s="754"/>
      <c r="E3189" s="754"/>
      <c r="F3189" s="754"/>
      <c r="G3189" s="754"/>
      <c r="H3189" s="754"/>
      <c r="I3189" s="754"/>
      <c r="J3189" s="754"/>
      <c r="K3189" s="754"/>
      <c r="L3189" s="754"/>
      <c r="M3189" s="754"/>
      <c r="N3189" s="754"/>
    </row>
    <row r="3190" spans="1:14" ht="24.95" customHeight="1" x14ac:dyDescent="0.2">
      <c r="A3190" s="357"/>
      <c r="B3190" s="357"/>
      <c r="C3190" s="357"/>
      <c r="D3190" s="357"/>
      <c r="E3190" s="357"/>
      <c r="F3190" s="357"/>
      <c r="G3190" s="357"/>
      <c r="H3190" s="357"/>
      <c r="I3190" s="357"/>
      <c r="J3190" s="357"/>
      <c r="K3190" s="357"/>
      <c r="L3190" s="357"/>
      <c r="M3190" s="357"/>
      <c r="N3190" s="357"/>
    </row>
    <row r="3191" spans="1:14" ht="24.95" customHeight="1" x14ac:dyDescent="0.2">
      <c r="A3191" s="357"/>
      <c r="B3191" s="357"/>
      <c r="C3191" s="357"/>
      <c r="D3191" s="357"/>
      <c r="E3191" s="357"/>
      <c r="F3191" s="357"/>
      <c r="G3191" s="357"/>
      <c r="H3191" s="357"/>
      <c r="I3191" s="357"/>
      <c r="J3191" s="357"/>
      <c r="K3191" s="357"/>
      <c r="L3191" s="357"/>
      <c r="M3191" s="357"/>
      <c r="N3191" s="357"/>
    </row>
    <row r="3192" spans="1:14" ht="24.95" customHeight="1" x14ac:dyDescent="0.2">
      <c r="A3192" s="357"/>
      <c r="B3192" s="357"/>
      <c r="C3192" s="357"/>
      <c r="D3192" s="357"/>
      <c r="E3192" s="357"/>
      <c r="F3192" s="357"/>
      <c r="G3192" s="357"/>
      <c r="H3192" s="357"/>
      <c r="I3192" s="357"/>
      <c r="J3192" s="357"/>
      <c r="K3192" s="357"/>
      <c r="L3192" s="357"/>
      <c r="M3192" s="357"/>
      <c r="N3192" s="357"/>
    </row>
    <row r="3193" spans="1:14" ht="24.95" customHeight="1" x14ac:dyDescent="0.2">
      <c r="A3193" s="357"/>
      <c r="B3193" s="357"/>
      <c r="C3193" s="357"/>
      <c r="D3193" s="357"/>
      <c r="E3193" s="357"/>
      <c r="F3193" s="357"/>
      <c r="G3193" s="357"/>
      <c r="H3193" s="357"/>
      <c r="I3193" s="357"/>
      <c r="J3193" s="357"/>
      <c r="K3193" s="357"/>
      <c r="L3193" s="357"/>
      <c r="M3193" s="357"/>
      <c r="N3193" s="357"/>
    </row>
    <row r="3194" spans="1:14" ht="24.95" customHeight="1" x14ac:dyDescent="0.2">
      <c r="A3194" s="357"/>
      <c r="B3194" s="357"/>
      <c r="C3194" s="357"/>
      <c r="D3194" s="357"/>
      <c r="E3194" s="357"/>
      <c r="F3194" s="357"/>
      <c r="G3194" s="357"/>
      <c r="H3194" s="357"/>
      <c r="I3194" s="357"/>
      <c r="J3194" s="357"/>
      <c r="K3194" s="357"/>
      <c r="L3194" s="357"/>
      <c r="M3194" s="357"/>
      <c r="N3194" s="357"/>
    </row>
    <row r="3195" spans="1:14" ht="24.95" customHeight="1" x14ac:dyDescent="0.2">
      <c r="A3195" s="357"/>
      <c r="B3195" s="357"/>
      <c r="C3195" s="357"/>
      <c r="D3195" s="357"/>
      <c r="E3195" s="357"/>
      <c r="F3195" s="357"/>
      <c r="G3195" s="357"/>
      <c r="H3195" s="357"/>
      <c r="I3195" s="357"/>
      <c r="J3195" s="357"/>
      <c r="K3195" s="357"/>
      <c r="L3195" s="357"/>
      <c r="M3195" s="357"/>
      <c r="N3195" s="357"/>
    </row>
    <row r="3196" spans="1:14" ht="24.95" customHeight="1" x14ac:dyDescent="0.2">
      <c r="A3196" s="357"/>
      <c r="B3196" s="357"/>
      <c r="C3196" s="357"/>
      <c r="D3196" s="357"/>
      <c r="E3196" s="357"/>
      <c r="F3196" s="357"/>
      <c r="G3196" s="357"/>
      <c r="H3196" s="357"/>
      <c r="I3196" s="357"/>
      <c r="J3196" s="357"/>
      <c r="K3196" s="357"/>
      <c r="L3196" s="357"/>
      <c r="M3196" s="357"/>
      <c r="N3196" s="357"/>
    </row>
    <row r="3197" spans="1:14" ht="24.95" customHeight="1" x14ac:dyDescent="0.2">
      <c r="A3197" s="357"/>
      <c r="B3197" s="357"/>
      <c r="C3197" s="357"/>
      <c r="D3197" s="357"/>
      <c r="E3197" s="357"/>
      <c r="F3197" s="357"/>
      <c r="G3197" s="357"/>
      <c r="H3197" s="357"/>
      <c r="I3197" s="357"/>
      <c r="J3197" s="357"/>
      <c r="K3197" s="357"/>
      <c r="L3197" s="357"/>
      <c r="M3197" s="357"/>
      <c r="N3197" s="357"/>
    </row>
    <row r="3198" spans="1:14" ht="24.95" customHeight="1" x14ac:dyDescent="0.2">
      <c r="A3198" s="357"/>
      <c r="B3198" s="357"/>
      <c r="C3198" s="357"/>
      <c r="D3198" s="357"/>
      <c r="E3198" s="357"/>
      <c r="F3198" s="357"/>
      <c r="G3198" s="357"/>
      <c r="H3198" s="357"/>
      <c r="I3198" s="357"/>
      <c r="J3198" s="357"/>
      <c r="K3198" s="357"/>
      <c r="L3198" s="357"/>
      <c r="M3198" s="357"/>
      <c r="N3198" s="357"/>
    </row>
    <row r="3199" spans="1:14" ht="24.95" customHeight="1" x14ac:dyDescent="0.2">
      <c r="A3199" s="357"/>
      <c r="B3199" s="357"/>
      <c r="C3199" s="357"/>
      <c r="D3199" s="357"/>
      <c r="E3199" s="357"/>
      <c r="F3199" s="357"/>
      <c r="G3199" s="357"/>
      <c r="H3199" s="357"/>
      <c r="I3199" s="357"/>
      <c r="J3199" s="357"/>
      <c r="K3199" s="357"/>
      <c r="L3199" s="357"/>
      <c r="M3199" s="357"/>
      <c r="N3199" s="357"/>
    </row>
    <row r="3200" spans="1:14" ht="24.95" customHeight="1" x14ac:dyDescent="0.2">
      <c r="A3200" s="357"/>
      <c r="B3200" s="357"/>
      <c r="C3200" s="357"/>
      <c r="D3200" s="357"/>
      <c r="E3200" s="357"/>
      <c r="F3200" s="357"/>
      <c r="G3200" s="357"/>
      <c r="H3200" s="357"/>
      <c r="I3200" s="357"/>
      <c r="J3200" s="357"/>
      <c r="K3200" s="357"/>
      <c r="L3200" s="357"/>
      <c r="M3200" s="357"/>
      <c r="N3200" s="357"/>
    </row>
    <row r="3201" spans="1:14" ht="24.95" customHeight="1" x14ac:dyDescent="0.2">
      <c r="A3201" s="357"/>
      <c r="B3201" s="357"/>
      <c r="C3201" s="357"/>
      <c r="D3201" s="357"/>
      <c r="E3201" s="357"/>
      <c r="F3201" s="357"/>
      <c r="G3201" s="357"/>
      <c r="H3201" s="357"/>
      <c r="I3201" s="357"/>
      <c r="J3201" s="357"/>
      <c r="K3201" s="357"/>
      <c r="L3201" s="357"/>
      <c r="M3201" s="357"/>
      <c r="N3201" s="357"/>
    </row>
    <row r="3202" spans="1:14" ht="24.95" customHeight="1" x14ac:dyDescent="0.2">
      <c r="A3202" s="357"/>
      <c r="B3202" s="357"/>
      <c r="C3202" s="357"/>
      <c r="D3202" s="357"/>
      <c r="E3202" s="357"/>
      <c r="F3202" s="357"/>
      <c r="G3202" s="357"/>
      <c r="H3202" s="357"/>
      <c r="I3202" s="357"/>
      <c r="J3202" s="357"/>
      <c r="K3202" s="357"/>
      <c r="L3202" s="357"/>
      <c r="M3202" s="357"/>
      <c r="N3202" s="357"/>
    </row>
    <row r="3203" spans="1:14" ht="24.95" customHeight="1" x14ac:dyDescent="0.2">
      <c r="A3203" s="357"/>
      <c r="B3203" s="357"/>
      <c r="C3203" s="357"/>
      <c r="D3203" s="357"/>
      <c r="E3203" s="357"/>
      <c r="F3203" s="357"/>
      <c r="G3203" s="357"/>
      <c r="H3203" s="357"/>
      <c r="I3203" s="357"/>
      <c r="J3203" s="357"/>
      <c r="K3203" s="357"/>
      <c r="L3203" s="357"/>
      <c r="M3203" s="357"/>
      <c r="N3203" s="357"/>
    </row>
    <row r="3204" spans="1:14" ht="24.95" customHeight="1" x14ac:dyDescent="0.2">
      <c r="A3204" s="357"/>
      <c r="B3204" s="357"/>
      <c r="C3204" s="357"/>
      <c r="D3204" s="357"/>
      <c r="E3204" s="357"/>
      <c r="F3204" s="357"/>
      <c r="G3204" s="357"/>
      <c r="H3204" s="357"/>
      <c r="I3204" s="357"/>
      <c r="J3204" s="357"/>
      <c r="K3204" s="357"/>
      <c r="L3204" s="357"/>
      <c r="M3204" s="357"/>
      <c r="N3204" s="357"/>
    </row>
    <row r="3205" spans="1:14" ht="24.95" customHeight="1" x14ac:dyDescent="0.2">
      <c r="A3205" s="357"/>
      <c r="B3205" s="357"/>
      <c r="C3205" s="357"/>
      <c r="D3205" s="357"/>
      <c r="E3205" s="357"/>
      <c r="F3205" s="357"/>
      <c r="G3205" s="357"/>
      <c r="H3205" s="357"/>
      <c r="I3205" s="357"/>
      <c r="J3205" s="357"/>
      <c r="K3205" s="357"/>
      <c r="L3205" s="357"/>
      <c r="M3205" s="357"/>
      <c r="N3205" s="357"/>
    </row>
    <row r="3206" spans="1:14" ht="24.95" customHeight="1" x14ac:dyDescent="0.2">
      <c r="A3206" s="357"/>
      <c r="B3206" s="357"/>
      <c r="C3206" s="357"/>
      <c r="D3206" s="357"/>
      <c r="E3206" s="357"/>
      <c r="F3206" s="357"/>
      <c r="G3206" s="357"/>
      <c r="H3206" s="357"/>
      <c r="I3206" s="357"/>
      <c r="J3206" s="357"/>
      <c r="K3206" s="357"/>
      <c r="L3206" s="357"/>
      <c r="M3206" s="357"/>
      <c r="N3206" s="357"/>
    </row>
    <row r="3207" spans="1:14" ht="24.95" customHeight="1" x14ac:dyDescent="0.2">
      <c r="A3207" s="357"/>
      <c r="B3207" s="357"/>
      <c r="C3207" s="357"/>
      <c r="D3207" s="357"/>
      <c r="E3207" s="357"/>
      <c r="F3207" s="357"/>
      <c r="G3207" s="357"/>
      <c r="H3207" s="357"/>
      <c r="I3207" s="357"/>
      <c r="J3207" s="357"/>
      <c r="K3207" s="357"/>
      <c r="L3207" s="357"/>
      <c r="M3207" s="357"/>
      <c r="N3207" s="357"/>
    </row>
    <row r="3208" spans="1:14" ht="24.95" customHeight="1" x14ac:dyDescent="0.2">
      <c r="A3208" s="357"/>
      <c r="B3208" s="357"/>
      <c r="C3208" s="357"/>
      <c r="D3208" s="357"/>
      <c r="E3208" s="357"/>
      <c r="F3208" s="357"/>
      <c r="G3208" s="357"/>
      <c r="H3208" s="357"/>
      <c r="I3208" s="357"/>
      <c r="J3208" s="357"/>
      <c r="K3208" s="357"/>
      <c r="L3208" s="357"/>
      <c r="M3208" s="357"/>
      <c r="N3208" s="357"/>
    </row>
    <row r="3209" spans="1:14" ht="24.95" customHeight="1" x14ac:dyDescent="0.2">
      <c r="A3209" s="357"/>
      <c r="B3209" s="357"/>
      <c r="C3209" s="357"/>
      <c r="D3209" s="357"/>
      <c r="E3209" s="357"/>
      <c r="F3209" s="357"/>
      <c r="G3209" s="357"/>
      <c r="H3209" s="357"/>
      <c r="I3209" s="357"/>
      <c r="J3209" s="357"/>
      <c r="K3209" s="357"/>
      <c r="L3209" s="357"/>
      <c r="M3209" s="357"/>
      <c r="N3209" s="357"/>
    </row>
    <row r="3210" spans="1:14" ht="24.95" customHeight="1" x14ac:dyDescent="0.2">
      <c r="A3210" s="357"/>
      <c r="B3210" s="357"/>
      <c r="C3210" s="357"/>
      <c r="D3210" s="357"/>
      <c r="E3210" s="357"/>
      <c r="F3210" s="357"/>
      <c r="G3210" s="357"/>
      <c r="H3210" s="357"/>
      <c r="I3210" s="357"/>
      <c r="J3210" s="357"/>
      <c r="K3210" s="357"/>
      <c r="L3210" s="357"/>
      <c r="M3210" s="357"/>
      <c r="N3210" s="357"/>
    </row>
    <row r="3211" spans="1:14" ht="24.95" customHeight="1" x14ac:dyDescent="0.2">
      <c r="A3211" s="357"/>
      <c r="B3211" s="357"/>
      <c r="C3211" s="357"/>
      <c r="D3211" s="357"/>
      <c r="E3211" s="357"/>
      <c r="F3211" s="357"/>
      <c r="G3211" s="357"/>
      <c r="H3211" s="357"/>
      <c r="I3211" s="357"/>
      <c r="J3211" s="357"/>
      <c r="K3211" s="357"/>
      <c r="L3211" s="357"/>
      <c r="M3211" s="357"/>
      <c r="N3211" s="357"/>
    </row>
    <row r="3212" spans="1:14" ht="24.95" customHeight="1" x14ac:dyDescent="0.2">
      <c r="A3212" s="357"/>
      <c r="B3212" s="357"/>
      <c r="C3212" s="357"/>
      <c r="D3212" s="357"/>
      <c r="E3212" s="357"/>
      <c r="F3212" s="357"/>
      <c r="G3212" s="357"/>
      <c r="H3212" s="357"/>
      <c r="I3212" s="357"/>
      <c r="J3212" s="357"/>
      <c r="K3212" s="357"/>
      <c r="L3212" s="357"/>
      <c r="M3212" s="357"/>
      <c r="N3212" s="357"/>
    </row>
    <row r="3213" spans="1:14" ht="24.95" customHeight="1" x14ac:dyDescent="0.2">
      <c r="A3213" s="357"/>
      <c r="B3213" s="357"/>
      <c r="C3213" s="357"/>
      <c r="D3213" s="357"/>
      <c r="E3213" s="357"/>
      <c r="F3213" s="357"/>
      <c r="G3213" s="357"/>
      <c r="H3213" s="357"/>
      <c r="I3213" s="357"/>
      <c r="J3213" s="357"/>
      <c r="K3213" s="357"/>
      <c r="L3213" s="357"/>
      <c r="M3213" s="357"/>
      <c r="N3213" s="357"/>
    </row>
    <row r="3214" spans="1:14" ht="24.95" customHeight="1" x14ac:dyDescent="0.2">
      <c r="A3214" s="357"/>
      <c r="B3214" s="357"/>
      <c r="C3214" s="357"/>
      <c r="D3214" s="357"/>
      <c r="E3214" s="357"/>
      <c r="F3214" s="357"/>
      <c r="G3214" s="357"/>
      <c r="H3214" s="357"/>
      <c r="I3214" s="357"/>
      <c r="J3214" s="357"/>
      <c r="K3214" s="357"/>
      <c r="L3214" s="357"/>
      <c r="M3214" s="357"/>
      <c r="N3214" s="357"/>
    </row>
    <row r="3215" spans="1:14" ht="24.95" customHeight="1" x14ac:dyDescent="0.2">
      <c r="A3215" s="357"/>
      <c r="B3215" s="357"/>
      <c r="C3215" s="357"/>
      <c r="D3215" s="357"/>
      <c r="E3215" s="357"/>
      <c r="F3215" s="357"/>
      <c r="G3215" s="357"/>
      <c r="H3215" s="357"/>
      <c r="I3215" s="357"/>
      <c r="J3215" s="357"/>
      <c r="K3215" s="357"/>
      <c r="L3215" s="357"/>
      <c r="M3215" s="357"/>
      <c r="N3215" s="357"/>
    </row>
    <row r="3216" spans="1:14" ht="24.95" customHeight="1" x14ac:dyDescent="0.2">
      <c r="A3216" s="357"/>
      <c r="B3216" s="357"/>
      <c r="C3216" s="357"/>
      <c r="D3216" s="357"/>
      <c r="E3216" s="357"/>
      <c r="F3216" s="357"/>
      <c r="G3216" s="357"/>
      <c r="H3216" s="357"/>
      <c r="I3216" s="357"/>
      <c r="J3216" s="357"/>
      <c r="K3216" s="357"/>
      <c r="L3216" s="357"/>
      <c r="M3216" s="357"/>
      <c r="N3216" s="357"/>
    </row>
    <row r="3217" spans="1:14" ht="24.95" customHeight="1" x14ac:dyDescent="0.2">
      <c r="A3217" s="357"/>
      <c r="B3217" s="357"/>
      <c r="C3217" s="357"/>
      <c r="D3217" s="357"/>
      <c r="E3217" s="357"/>
      <c r="F3217" s="357"/>
      <c r="G3217" s="357"/>
      <c r="H3217" s="357"/>
      <c r="I3217" s="357"/>
      <c r="J3217" s="357"/>
      <c r="K3217" s="357"/>
      <c r="L3217" s="357"/>
      <c r="M3217" s="357"/>
      <c r="N3217" s="357"/>
    </row>
    <row r="3218" spans="1:14" ht="24.95" customHeight="1" x14ac:dyDescent="0.2">
      <c r="A3218" s="357"/>
      <c r="B3218" s="357"/>
      <c r="C3218" s="357"/>
      <c r="D3218" s="357"/>
      <c r="E3218" s="357"/>
      <c r="F3218" s="357"/>
      <c r="G3218" s="357"/>
      <c r="H3218" s="357"/>
      <c r="I3218" s="357"/>
      <c r="J3218" s="357"/>
      <c r="K3218" s="357"/>
      <c r="L3218" s="357"/>
      <c r="M3218" s="357"/>
      <c r="N3218" s="357"/>
    </row>
    <row r="3219" spans="1:14" ht="24.95" customHeight="1" x14ac:dyDescent="0.2">
      <c r="A3219" s="357"/>
      <c r="B3219" s="357"/>
      <c r="C3219" s="357"/>
      <c r="D3219" s="357"/>
      <c r="E3219" s="357"/>
      <c r="F3219" s="357"/>
      <c r="G3219" s="357"/>
      <c r="H3219" s="357"/>
      <c r="I3219" s="357"/>
      <c r="J3219" s="357"/>
      <c r="K3219" s="357"/>
      <c r="L3219" s="357"/>
      <c r="M3219" s="357"/>
      <c r="N3219" s="357"/>
    </row>
    <row r="3220" spans="1:14" ht="24.95" customHeight="1" x14ac:dyDescent="0.2">
      <c r="A3220" s="357"/>
      <c r="B3220" s="357"/>
      <c r="C3220" s="357"/>
      <c r="D3220" s="357"/>
      <c r="E3220" s="357"/>
      <c r="F3220" s="357"/>
      <c r="G3220" s="357"/>
      <c r="H3220" s="357"/>
      <c r="I3220" s="357"/>
      <c r="J3220" s="357"/>
      <c r="K3220" s="357"/>
      <c r="L3220" s="357"/>
      <c r="M3220" s="357"/>
      <c r="N3220" s="4"/>
    </row>
    <row r="3221" spans="1:14" ht="24.95" customHeight="1" x14ac:dyDescent="0.2">
      <c r="A3221" s="357"/>
      <c r="B3221" s="357"/>
      <c r="C3221" s="357"/>
      <c r="D3221" s="357"/>
      <c r="E3221" s="357"/>
      <c r="F3221" s="357"/>
      <c r="G3221" s="357"/>
      <c r="H3221" s="357"/>
      <c r="I3221" s="357"/>
      <c r="J3221" s="357"/>
      <c r="K3221" s="357"/>
      <c r="L3221" s="357"/>
      <c r="M3221" s="357"/>
      <c r="N3221" s="4"/>
    </row>
    <row r="3222" spans="1:14" ht="39.950000000000003" customHeight="1" x14ac:dyDescent="0.5">
      <c r="A3222" s="752" t="s">
        <v>445</v>
      </c>
      <c r="B3222" s="752"/>
      <c r="C3222" s="752"/>
      <c r="D3222" s="752"/>
      <c r="E3222" s="752"/>
      <c r="F3222" s="752"/>
      <c r="G3222" s="752"/>
      <c r="H3222" s="752"/>
      <c r="I3222" s="752"/>
      <c r="J3222" s="752"/>
      <c r="K3222" s="752"/>
      <c r="L3222" s="752"/>
      <c r="M3222" s="752"/>
      <c r="N3222" s="752"/>
    </row>
    <row r="3223" spans="1:14" ht="24.95" customHeight="1" x14ac:dyDescent="0.4">
      <c r="A3223" s="370"/>
      <c r="B3223" s="371"/>
      <c r="C3223" s="371"/>
      <c r="D3223" s="371"/>
      <c r="E3223" s="371"/>
      <c r="F3223" s="371"/>
      <c r="G3223" s="371"/>
      <c r="H3223" s="371"/>
      <c r="I3223" s="371"/>
      <c r="J3223" s="371"/>
      <c r="K3223" s="371"/>
      <c r="L3223" s="371"/>
      <c r="M3223" s="371"/>
      <c r="N3223" s="371"/>
    </row>
    <row r="3224" spans="1:14" ht="24.95" customHeight="1" x14ac:dyDescent="0.2">
      <c r="A3224" s="357"/>
      <c r="B3224" s="357"/>
      <c r="C3224" s="357"/>
      <c r="D3224" s="357"/>
      <c r="E3224" s="357"/>
      <c r="F3224" s="357"/>
      <c r="G3224" s="357"/>
      <c r="H3224" s="357"/>
      <c r="I3224" s="357"/>
      <c r="J3224" s="357"/>
      <c r="K3224" s="357"/>
      <c r="L3224" s="357"/>
      <c r="M3224" s="357"/>
      <c r="N3224" s="357"/>
    </row>
    <row r="3225" spans="1:14" ht="24.95" customHeight="1" x14ac:dyDescent="0.2">
      <c r="A3225" s="357"/>
      <c r="B3225" s="357"/>
      <c r="C3225" s="357"/>
      <c r="D3225" s="357"/>
      <c r="E3225" s="357"/>
      <c r="F3225" s="357"/>
      <c r="G3225" s="357"/>
      <c r="H3225" s="357"/>
      <c r="I3225" s="357"/>
      <c r="J3225" s="357"/>
      <c r="K3225" s="357"/>
      <c r="L3225" s="357"/>
      <c r="M3225" s="357"/>
      <c r="N3225" s="357"/>
    </row>
    <row r="3226" spans="1:14" ht="24.95" customHeight="1" x14ac:dyDescent="0.2">
      <c r="A3226" s="357"/>
      <c r="B3226" s="357"/>
      <c r="C3226" s="357"/>
      <c r="D3226" s="357"/>
      <c r="E3226" s="357"/>
      <c r="F3226" s="357"/>
      <c r="G3226" s="357"/>
      <c r="H3226" s="357"/>
      <c r="I3226" s="357"/>
      <c r="J3226" s="357"/>
      <c r="K3226" s="357"/>
      <c r="L3226" s="357"/>
      <c r="M3226" s="357"/>
      <c r="N3226" s="357"/>
    </row>
    <row r="3227" spans="1:14" ht="24.95" customHeight="1" x14ac:dyDescent="0.2">
      <c r="A3227" s="357"/>
      <c r="B3227" s="357"/>
      <c r="C3227" s="357"/>
      <c r="D3227" s="357"/>
      <c r="E3227" s="357"/>
      <c r="F3227" s="357"/>
      <c r="G3227" s="357"/>
      <c r="H3227" s="357"/>
      <c r="I3227" s="357"/>
      <c r="J3227" s="357"/>
      <c r="K3227" s="357"/>
      <c r="L3227" s="357"/>
      <c r="M3227" s="357"/>
      <c r="N3227" s="357"/>
    </row>
    <row r="3228" spans="1:14" ht="24.95" customHeight="1" x14ac:dyDescent="0.2">
      <c r="A3228" s="357"/>
      <c r="B3228" s="357"/>
      <c r="C3228" s="357"/>
      <c r="D3228" s="357"/>
      <c r="E3228" s="357"/>
      <c r="F3228" s="357"/>
      <c r="G3228" s="357"/>
      <c r="H3228" s="357"/>
      <c r="I3228" s="357"/>
      <c r="J3228" s="357"/>
      <c r="K3228" s="357"/>
      <c r="L3228" s="357"/>
      <c r="M3228" s="357"/>
      <c r="N3228" s="357"/>
    </row>
    <row r="3229" spans="1:14" ht="24.95" customHeight="1" x14ac:dyDescent="0.2">
      <c r="A3229" s="357"/>
      <c r="B3229" s="357"/>
      <c r="C3229" s="357"/>
      <c r="D3229" s="357"/>
      <c r="E3229" s="357"/>
      <c r="F3229" s="357"/>
      <c r="G3229" s="357"/>
      <c r="H3229" s="357"/>
      <c r="I3229" s="357"/>
      <c r="J3229" s="357"/>
      <c r="K3229" s="357"/>
      <c r="L3229" s="357"/>
      <c r="M3229" s="357"/>
      <c r="N3229" s="357"/>
    </row>
    <row r="3230" spans="1:14" ht="24.95" customHeight="1" x14ac:dyDescent="0.2">
      <c r="A3230" s="357"/>
      <c r="B3230" s="357"/>
      <c r="C3230" s="357"/>
      <c r="D3230" s="357"/>
      <c r="E3230" s="357"/>
      <c r="F3230" s="357"/>
      <c r="G3230" s="357"/>
      <c r="H3230" s="357"/>
      <c r="I3230" s="357"/>
      <c r="J3230" s="357"/>
      <c r="K3230" s="357"/>
      <c r="L3230" s="357"/>
      <c r="M3230" s="357"/>
      <c r="N3230" s="357"/>
    </row>
    <row r="3231" spans="1:14" ht="24.95" customHeight="1" x14ac:dyDescent="0.2">
      <c r="A3231" s="357"/>
      <c r="B3231" s="357"/>
      <c r="C3231" s="357"/>
      <c r="D3231" s="357"/>
      <c r="E3231" s="357"/>
      <c r="F3231" s="357"/>
      <c r="G3231" s="357"/>
      <c r="H3231" s="357"/>
      <c r="I3231" s="357"/>
      <c r="J3231" s="357"/>
      <c r="K3231" s="357"/>
      <c r="L3231" s="357"/>
      <c r="M3231" s="357"/>
      <c r="N3231" s="357"/>
    </row>
    <row r="3232" spans="1:14" ht="24.95" customHeight="1" x14ac:dyDescent="0.2">
      <c r="A3232" s="357"/>
      <c r="B3232" s="357"/>
      <c r="C3232" s="357"/>
      <c r="D3232" s="357"/>
      <c r="E3232" s="357"/>
      <c r="F3232" s="357"/>
      <c r="G3232" s="357"/>
      <c r="H3232" s="357"/>
      <c r="I3232" s="357"/>
      <c r="J3232" s="357"/>
      <c r="K3232" s="357"/>
      <c r="L3232" s="357"/>
      <c r="M3232" s="357"/>
      <c r="N3232" s="357"/>
    </row>
    <row r="3233" spans="1:14" ht="24.95" customHeight="1" x14ac:dyDescent="0.2">
      <c r="A3233" s="357"/>
      <c r="B3233" s="357"/>
      <c r="C3233" s="357"/>
      <c r="D3233" s="357"/>
      <c r="E3233" s="357"/>
      <c r="F3233" s="357"/>
      <c r="G3233" s="357"/>
      <c r="H3233" s="357"/>
      <c r="I3233" s="357"/>
      <c r="J3233" s="357"/>
      <c r="K3233" s="357"/>
      <c r="L3233" s="357"/>
      <c r="M3233" s="357"/>
    </row>
    <row r="3234" spans="1:14" ht="24.95" customHeight="1" x14ac:dyDescent="0.2">
      <c r="A3234" s="357"/>
      <c r="B3234" s="357"/>
      <c r="C3234" s="357"/>
      <c r="D3234" s="357"/>
      <c r="E3234" s="357"/>
      <c r="F3234" s="357"/>
      <c r="G3234" s="357"/>
      <c r="H3234" s="357"/>
      <c r="I3234" s="357"/>
      <c r="J3234" s="357"/>
      <c r="K3234" s="357"/>
      <c r="L3234" s="357"/>
      <c r="M3234" s="357"/>
      <c r="N3234" s="4"/>
    </row>
    <row r="3235" spans="1:14" ht="24.95" customHeight="1" x14ac:dyDescent="0.2">
      <c r="A3235" s="357"/>
      <c r="B3235" s="357"/>
      <c r="C3235" s="357"/>
      <c r="D3235" s="357"/>
      <c r="E3235" s="357"/>
      <c r="F3235" s="357"/>
      <c r="G3235" s="357"/>
      <c r="H3235" s="357"/>
      <c r="I3235" s="357"/>
      <c r="J3235" s="357"/>
      <c r="K3235" s="357"/>
      <c r="L3235" s="357"/>
      <c r="M3235" s="357"/>
      <c r="N3235" s="4"/>
    </row>
    <row r="3236" spans="1:14" ht="24.95" customHeight="1" x14ac:dyDescent="0.2">
      <c r="A3236" s="357"/>
      <c r="B3236" s="357"/>
      <c r="C3236" s="357"/>
      <c r="D3236" s="357"/>
      <c r="E3236" s="357"/>
      <c r="F3236" s="357"/>
      <c r="G3236" s="357"/>
      <c r="H3236" s="357"/>
      <c r="I3236" s="357"/>
      <c r="J3236" s="357"/>
      <c r="K3236" s="357"/>
      <c r="L3236" s="357"/>
      <c r="M3236" s="357"/>
      <c r="N3236" s="4"/>
    </row>
    <row r="3237" spans="1:14" ht="24.95" customHeight="1" x14ac:dyDescent="0.2">
      <c r="A3237" s="357"/>
      <c r="B3237" s="357"/>
      <c r="C3237" s="357"/>
      <c r="D3237" s="357"/>
      <c r="E3237" s="357"/>
      <c r="F3237" s="357"/>
      <c r="G3237" s="357"/>
      <c r="H3237" s="357"/>
      <c r="I3237" s="357"/>
      <c r="J3237" s="357"/>
      <c r="K3237" s="357"/>
      <c r="L3237" s="357"/>
      <c r="M3237" s="357"/>
      <c r="N3237" s="4"/>
    </row>
    <row r="3238" spans="1:14" ht="24.95" customHeight="1" x14ac:dyDescent="0.2">
      <c r="A3238" s="357"/>
      <c r="B3238" s="357"/>
      <c r="C3238" s="357"/>
      <c r="D3238" s="357"/>
      <c r="E3238" s="357"/>
      <c r="F3238" s="357"/>
      <c r="G3238" s="357"/>
      <c r="H3238" s="357"/>
      <c r="I3238" s="357"/>
      <c r="J3238" s="357"/>
      <c r="K3238" s="357"/>
      <c r="L3238" s="357"/>
      <c r="M3238" s="357"/>
      <c r="N3238" s="4"/>
    </row>
    <row r="3239" spans="1:14" ht="24.95" customHeight="1" x14ac:dyDescent="0.25">
      <c r="A3239" s="516"/>
      <c r="B3239" s="516"/>
      <c r="C3239" s="516"/>
      <c r="D3239" s="516"/>
      <c r="E3239" s="516"/>
      <c r="F3239" s="516"/>
      <c r="G3239" s="516"/>
      <c r="H3239" s="516"/>
      <c r="I3239" s="516"/>
      <c r="J3239" s="516"/>
      <c r="K3239" s="516"/>
      <c r="L3239" s="516"/>
      <c r="M3239" s="516"/>
      <c r="N3239" s="516"/>
    </row>
    <row r="3240" spans="1:14" ht="20.100000000000001" customHeight="1" thickBot="1" x14ac:dyDescent="0.25">
      <c r="A3240" s="821" t="s">
        <v>600</v>
      </c>
      <c r="B3240" s="822"/>
      <c r="C3240" s="822"/>
      <c r="D3240" s="822"/>
      <c r="E3240" s="822"/>
      <c r="F3240" s="822"/>
      <c r="G3240" s="822"/>
      <c r="H3240" s="822"/>
      <c r="I3240" s="822"/>
      <c r="J3240" s="822"/>
      <c r="K3240" s="822"/>
      <c r="L3240" s="379"/>
      <c r="M3240" s="379"/>
      <c r="N3240" s="379"/>
    </row>
    <row r="3241" spans="1:14" ht="20.100000000000001" customHeight="1" thickTop="1" x14ac:dyDescent="0.2">
      <c r="A3241" s="380"/>
      <c r="B3241" s="380"/>
      <c r="C3241" s="380"/>
      <c r="D3241" s="380"/>
      <c r="E3241" s="380"/>
      <c r="F3241" s="380"/>
      <c r="G3241" s="380"/>
      <c r="H3241" s="380"/>
      <c r="I3241" s="380"/>
      <c r="J3241" s="380"/>
      <c r="K3241" s="380"/>
      <c r="L3241" s="380"/>
      <c r="M3241" s="380"/>
      <c r="N3241" s="380"/>
    </row>
    <row r="3242" spans="1:14" ht="20.100000000000001" customHeight="1" x14ac:dyDescent="0.25">
      <c r="A3242" s="509" t="s">
        <v>157</v>
      </c>
      <c r="B3242" s="509"/>
      <c r="C3242" s="509"/>
      <c r="D3242" s="509"/>
      <c r="E3242" s="509"/>
      <c r="F3242" s="509"/>
      <c r="G3242" s="509"/>
      <c r="H3242" s="509"/>
      <c r="I3242" s="509"/>
      <c r="J3242" s="509"/>
      <c r="K3242" s="509"/>
      <c r="L3242" s="378"/>
      <c r="M3242" s="378"/>
      <c r="N3242" s="378"/>
    </row>
    <row r="3243" spans="1:14" ht="20.100000000000001" customHeight="1" thickBot="1" x14ac:dyDescent="0.25">
      <c r="A3243" s="821" t="s">
        <v>576</v>
      </c>
      <c r="B3243" s="822"/>
      <c r="C3243" s="822"/>
      <c r="D3243" s="822"/>
      <c r="E3243" s="822"/>
      <c r="F3243" s="822"/>
      <c r="G3243" s="822"/>
      <c r="H3243" s="822"/>
      <c r="I3243" s="822"/>
      <c r="J3243" s="822"/>
      <c r="K3243" s="822"/>
      <c r="L3243" s="379"/>
      <c r="M3243" s="379"/>
      <c r="N3243" s="379"/>
    </row>
    <row r="3244" spans="1:14" ht="20.100000000000001" customHeight="1" thickTop="1" x14ac:dyDescent="0.2">
      <c r="A3244" s="383"/>
      <c r="B3244" s="383"/>
      <c r="C3244" s="383"/>
      <c r="D3244" s="383"/>
      <c r="E3244" s="383"/>
      <c r="F3244" s="383"/>
      <c r="G3244" s="383"/>
      <c r="H3244" s="383"/>
      <c r="I3244" s="383"/>
      <c r="J3244" s="383"/>
      <c r="K3244" s="383"/>
      <c r="L3244" s="383"/>
      <c r="M3244" s="383"/>
      <c r="N3244" s="383"/>
    </row>
    <row r="3245" spans="1:14" ht="20.100000000000001" customHeight="1" thickBot="1" x14ac:dyDescent="0.25">
      <c r="A3245" s="383"/>
      <c r="B3245" s="383"/>
      <c r="C3245" s="383"/>
      <c r="D3245" s="383"/>
      <c r="E3245" s="383"/>
      <c r="F3245" s="383"/>
      <c r="G3245" s="383"/>
      <c r="H3245" s="383"/>
      <c r="I3245" s="383"/>
      <c r="J3245" s="383"/>
      <c r="K3245" s="383"/>
      <c r="L3245" s="383"/>
      <c r="M3245" s="383"/>
      <c r="N3245" s="383"/>
    </row>
    <row r="3246" spans="1:14" ht="19.5" customHeight="1" x14ac:dyDescent="0.2">
      <c r="A3246" s="387" t="s">
        <v>26</v>
      </c>
      <c r="B3246" s="388"/>
      <c r="C3246" s="388"/>
      <c r="D3246" s="388"/>
      <c r="E3246" s="388"/>
      <c r="F3246" s="388"/>
      <c r="G3246" s="388"/>
      <c r="H3246" s="388"/>
      <c r="I3246" s="388"/>
      <c r="J3246" s="388"/>
      <c r="K3246" s="388"/>
      <c r="L3246" s="389"/>
      <c r="M3246" s="389"/>
      <c r="N3246" s="390"/>
    </row>
    <row r="3247" spans="1:14" ht="23.25" customHeight="1" x14ac:dyDescent="0.25">
      <c r="A3247" s="391"/>
      <c r="B3247" s="382"/>
      <c r="C3247" s="382"/>
      <c r="D3247" s="382"/>
      <c r="E3247" s="382"/>
      <c r="F3247" s="382"/>
      <c r="G3247" s="382"/>
      <c r="H3247" s="382"/>
      <c r="I3247" s="382"/>
      <c r="J3247" s="382"/>
      <c r="K3247" s="381"/>
      <c r="L3247" s="384"/>
      <c r="M3247" s="384"/>
      <c r="N3247" s="392"/>
    </row>
    <row r="3248" spans="1:14" ht="20.100000000000001" customHeight="1" x14ac:dyDescent="0.25">
      <c r="A3248" s="767" t="s">
        <v>481</v>
      </c>
      <c r="B3248" s="768"/>
      <c r="C3248" s="514" t="s">
        <v>482</v>
      </c>
      <c r="D3248" s="514"/>
      <c r="E3248" s="514"/>
      <c r="F3248" s="514"/>
      <c r="G3248" s="514"/>
      <c r="H3248" s="514"/>
      <c r="I3248" s="514"/>
      <c r="J3248" s="514"/>
      <c r="K3248" s="514"/>
      <c r="L3248" s="385"/>
      <c r="M3248" s="385"/>
      <c r="N3248" s="393"/>
    </row>
    <row r="3249" spans="1:14" ht="20.100000000000001" customHeight="1" x14ac:dyDescent="0.25">
      <c r="A3249" s="767"/>
      <c r="B3249" s="768"/>
      <c r="C3249" s="514"/>
      <c r="D3249" s="514"/>
      <c r="E3249" s="514"/>
      <c r="F3249" s="514"/>
      <c r="G3249" s="514"/>
      <c r="H3249" s="514"/>
      <c r="I3249" s="514"/>
      <c r="J3249" s="514"/>
      <c r="K3249" s="514"/>
      <c r="L3249" s="385"/>
      <c r="M3249" s="385"/>
      <c r="N3249" s="393"/>
    </row>
    <row r="3250" spans="1:14" ht="20.100000000000001" customHeight="1" x14ac:dyDescent="0.25">
      <c r="A3250" s="765" t="s">
        <v>483</v>
      </c>
      <c r="B3250" s="766"/>
      <c r="C3250" s="514" t="s">
        <v>484</v>
      </c>
      <c r="D3250" s="514"/>
      <c r="E3250" s="514"/>
      <c r="F3250" s="514"/>
      <c r="G3250" s="514"/>
      <c r="H3250" s="514"/>
      <c r="I3250" s="514"/>
      <c r="J3250" s="514"/>
      <c r="K3250" s="514"/>
      <c r="L3250" s="385"/>
      <c r="M3250" s="385"/>
      <c r="N3250" s="393"/>
    </row>
    <row r="3251" spans="1:14" ht="21.75" customHeight="1" x14ac:dyDescent="0.25">
      <c r="A3251" s="765"/>
      <c r="B3251" s="766"/>
      <c r="C3251" s="514"/>
      <c r="D3251" s="514"/>
      <c r="E3251" s="514"/>
      <c r="F3251" s="514"/>
      <c r="G3251" s="514"/>
      <c r="H3251" s="514"/>
      <c r="I3251" s="514"/>
      <c r="J3251" s="514"/>
      <c r="K3251" s="514"/>
      <c r="L3251" s="385"/>
      <c r="M3251" s="385"/>
      <c r="N3251" s="393"/>
    </row>
    <row r="3252" spans="1:14" ht="33" customHeight="1" x14ac:dyDescent="0.25">
      <c r="A3252" s="765" t="s">
        <v>60</v>
      </c>
      <c r="B3252" s="766"/>
      <c r="C3252" s="514" t="s">
        <v>386</v>
      </c>
      <c r="D3252" s="514"/>
      <c r="E3252" s="514"/>
      <c r="F3252" s="514"/>
      <c r="G3252" s="514"/>
      <c r="H3252" s="514"/>
      <c r="I3252" s="514"/>
      <c r="J3252" s="514"/>
      <c r="K3252" s="514"/>
      <c r="L3252" s="385"/>
      <c r="M3252" s="385"/>
      <c r="N3252" s="393"/>
    </row>
    <row r="3253" spans="1:14" ht="18.75" customHeight="1" x14ac:dyDescent="0.25">
      <c r="A3253" s="765"/>
      <c r="B3253" s="766"/>
      <c r="C3253" s="514"/>
      <c r="D3253" s="514"/>
      <c r="E3253" s="514"/>
      <c r="F3253" s="514"/>
      <c r="G3253" s="514"/>
      <c r="H3253" s="514"/>
      <c r="I3253" s="514"/>
      <c r="J3253" s="514"/>
      <c r="K3253" s="514"/>
      <c r="L3253" s="385"/>
      <c r="M3253" s="385"/>
      <c r="N3253" s="393"/>
    </row>
    <row r="3254" spans="1:14" ht="17.25" customHeight="1" x14ac:dyDescent="0.25">
      <c r="A3254" s="765" t="s">
        <v>3</v>
      </c>
      <c r="B3254" s="766"/>
      <c r="C3254" s="514" t="s">
        <v>485</v>
      </c>
      <c r="D3254" s="514"/>
      <c r="E3254" s="514"/>
      <c r="F3254" s="514"/>
      <c r="G3254" s="514"/>
      <c r="H3254" s="514"/>
      <c r="I3254" s="514"/>
      <c r="J3254" s="514"/>
      <c r="K3254" s="514"/>
      <c r="L3254" s="385"/>
      <c r="M3254" s="385"/>
      <c r="N3254" s="393"/>
    </row>
    <row r="3255" spans="1:14" ht="20.100000000000001" customHeight="1" x14ac:dyDescent="0.2">
      <c r="A3255" s="765"/>
      <c r="B3255" s="766"/>
      <c r="C3255" s="514"/>
      <c r="D3255" s="514"/>
      <c r="E3255" s="514"/>
      <c r="F3255" s="514"/>
      <c r="G3255" s="514"/>
      <c r="H3255" s="514"/>
      <c r="I3255" s="514"/>
      <c r="J3255" s="514"/>
      <c r="K3255" s="514"/>
      <c r="L3255" s="386"/>
      <c r="M3255" s="386"/>
      <c r="N3255" s="394"/>
    </row>
    <row r="3256" spans="1:14" ht="21.75" customHeight="1" thickBot="1" x14ac:dyDescent="0.25">
      <c r="A3256" s="395"/>
      <c r="B3256" s="396"/>
      <c r="C3256" s="396"/>
      <c r="D3256" s="396"/>
      <c r="E3256" s="396"/>
      <c r="F3256" s="396"/>
      <c r="G3256" s="396"/>
      <c r="H3256" s="396"/>
      <c r="I3256" s="396"/>
      <c r="J3256" s="396"/>
      <c r="K3256" s="396"/>
      <c r="L3256" s="397"/>
      <c r="M3256" s="397"/>
      <c r="N3256" s="398"/>
    </row>
    <row r="3257" spans="1:14" ht="21.75" customHeight="1" x14ac:dyDescent="0.2">
      <c r="A3257" s="415"/>
      <c r="B3257" s="415"/>
      <c r="C3257" s="415"/>
      <c r="D3257" s="415"/>
      <c r="E3257" s="415"/>
      <c r="F3257" s="415"/>
      <c r="G3257" s="415"/>
      <c r="H3257" s="415"/>
      <c r="I3257" s="415"/>
      <c r="J3257" s="415"/>
      <c r="K3257" s="415"/>
      <c r="L3257" s="407"/>
      <c r="M3257" s="407"/>
      <c r="N3257" s="407"/>
    </row>
    <row r="3258" spans="1:14" ht="16.5" customHeight="1" thickBot="1" x14ac:dyDescent="0.3">
      <c r="A3258" s="403"/>
      <c r="B3258" s="383"/>
      <c r="C3258" s="404"/>
      <c r="D3258" s="404"/>
      <c r="E3258" s="404"/>
      <c r="F3258" s="404"/>
      <c r="G3258" s="404"/>
      <c r="H3258" s="404"/>
      <c r="I3258" s="404"/>
      <c r="J3258" s="383"/>
      <c r="K3258" s="383"/>
      <c r="L3258" s="405"/>
      <c r="M3258" s="405"/>
      <c r="N3258" s="405"/>
    </row>
    <row r="3259" spans="1:14" ht="16.5" customHeight="1" x14ac:dyDescent="0.2">
      <c r="A3259" s="387" t="s">
        <v>486</v>
      </c>
      <c r="B3259" s="388"/>
      <c r="C3259" s="388"/>
      <c r="D3259" s="388"/>
      <c r="E3259" s="388"/>
      <c r="F3259" s="388"/>
      <c r="G3259" s="388"/>
      <c r="H3259" s="388"/>
      <c r="I3259" s="388"/>
      <c r="J3259" s="388"/>
      <c r="K3259" s="388"/>
      <c r="L3259" s="400"/>
      <c r="M3259" s="400"/>
      <c r="N3259" s="401"/>
    </row>
    <row r="3260" spans="1:14" ht="20.100000000000001" customHeight="1" x14ac:dyDescent="0.25">
      <c r="A3260" s="391"/>
      <c r="B3260" s="382"/>
      <c r="C3260" s="382"/>
      <c r="D3260" s="382"/>
      <c r="E3260" s="382"/>
      <c r="F3260" s="382"/>
      <c r="G3260" s="382"/>
      <c r="H3260" s="382"/>
      <c r="I3260" s="382"/>
      <c r="J3260" s="382"/>
      <c r="K3260" s="381"/>
      <c r="L3260" s="399"/>
      <c r="M3260" s="399"/>
      <c r="N3260" s="402"/>
    </row>
    <row r="3261" spans="1:14" ht="20.100000000000001" customHeight="1" x14ac:dyDescent="0.2">
      <c r="A3261" s="761" t="s">
        <v>487</v>
      </c>
      <c r="B3261" s="762"/>
      <c r="C3261" s="514" t="s">
        <v>488</v>
      </c>
      <c r="D3261" s="514"/>
      <c r="E3261" s="514"/>
      <c r="F3261" s="514"/>
      <c r="G3261" s="514"/>
      <c r="H3261" s="514"/>
      <c r="I3261" s="514"/>
      <c r="J3261" s="514"/>
      <c r="K3261" s="514"/>
      <c r="L3261" s="514"/>
      <c r="M3261" s="514"/>
      <c r="N3261" s="515"/>
    </row>
    <row r="3262" spans="1:14" ht="20.100000000000001" customHeight="1" x14ac:dyDescent="0.2">
      <c r="A3262" s="761"/>
      <c r="B3262" s="762"/>
      <c r="C3262" s="514"/>
      <c r="D3262" s="514"/>
      <c r="E3262" s="514"/>
      <c r="F3262" s="514"/>
      <c r="G3262" s="514"/>
      <c r="H3262" s="514"/>
      <c r="I3262" s="514"/>
      <c r="J3262" s="514"/>
      <c r="K3262" s="514"/>
      <c r="L3262" s="514"/>
      <c r="M3262" s="514"/>
      <c r="N3262" s="515"/>
    </row>
    <row r="3263" spans="1:14" ht="31.5" customHeight="1" x14ac:dyDescent="0.2">
      <c r="A3263" s="761" t="s">
        <v>489</v>
      </c>
      <c r="B3263" s="762"/>
      <c r="C3263" s="819" t="s">
        <v>490</v>
      </c>
      <c r="D3263" s="819"/>
      <c r="E3263" s="819"/>
      <c r="F3263" s="819"/>
      <c r="G3263" s="819"/>
      <c r="H3263" s="819"/>
      <c r="I3263" s="819"/>
      <c r="J3263" s="819"/>
      <c r="K3263" s="819"/>
      <c r="L3263" s="819"/>
      <c r="M3263" s="819"/>
      <c r="N3263" s="820"/>
    </row>
    <row r="3264" spans="1:14" ht="20.100000000000001" customHeight="1" x14ac:dyDescent="0.2">
      <c r="A3264" s="761"/>
      <c r="B3264" s="762"/>
      <c r="C3264" s="510"/>
      <c r="D3264" s="510"/>
      <c r="E3264" s="510"/>
      <c r="F3264" s="510"/>
      <c r="G3264" s="510"/>
      <c r="H3264" s="510"/>
      <c r="I3264" s="510"/>
      <c r="J3264" s="510"/>
      <c r="K3264" s="510"/>
      <c r="L3264" s="510"/>
      <c r="M3264" s="510"/>
      <c r="N3264" s="511"/>
    </row>
    <row r="3265" spans="1:14" ht="20.100000000000001" customHeight="1" x14ac:dyDescent="0.2">
      <c r="A3265" s="761" t="s">
        <v>491</v>
      </c>
      <c r="B3265" s="762"/>
      <c r="C3265" s="514" t="s">
        <v>400</v>
      </c>
      <c r="D3265" s="510"/>
      <c r="E3265" s="510"/>
      <c r="F3265" s="510"/>
      <c r="G3265" s="510"/>
      <c r="H3265" s="510"/>
      <c r="I3265" s="510"/>
      <c r="J3265" s="510"/>
      <c r="K3265" s="510"/>
      <c r="L3265" s="510"/>
      <c r="M3265" s="510"/>
      <c r="N3265" s="511"/>
    </row>
    <row r="3266" spans="1:14" ht="20.100000000000001" customHeight="1" x14ac:dyDescent="0.2">
      <c r="A3266" s="761"/>
      <c r="B3266" s="762"/>
      <c r="C3266" s="514"/>
      <c r="D3266" s="510"/>
      <c r="E3266" s="510"/>
      <c r="F3266" s="510"/>
      <c r="G3266" s="510"/>
      <c r="H3266" s="510"/>
      <c r="I3266" s="510"/>
      <c r="J3266" s="510"/>
      <c r="K3266" s="510"/>
      <c r="L3266" s="510"/>
      <c r="M3266" s="510"/>
      <c r="N3266" s="511"/>
    </row>
    <row r="3267" spans="1:14" ht="20.100000000000001" customHeight="1" x14ac:dyDescent="0.2">
      <c r="A3267" s="761" t="s">
        <v>492</v>
      </c>
      <c r="B3267" s="762"/>
      <c r="C3267" s="514" t="s">
        <v>493</v>
      </c>
      <c r="D3267" s="510"/>
      <c r="E3267" s="510"/>
      <c r="F3267" s="510"/>
      <c r="G3267" s="510"/>
      <c r="H3267" s="510"/>
      <c r="I3267" s="510"/>
      <c r="J3267" s="510"/>
      <c r="K3267" s="510"/>
      <c r="L3267" s="510"/>
      <c r="M3267" s="510"/>
      <c r="N3267" s="511"/>
    </row>
    <row r="3268" spans="1:14" ht="34.5" customHeight="1" x14ac:dyDescent="0.2">
      <c r="A3268" s="761"/>
      <c r="B3268" s="762"/>
      <c r="C3268" s="514"/>
      <c r="D3268" s="510"/>
      <c r="E3268" s="510"/>
      <c r="F3268" s="510"/>
      <c r="G3268" s="510"/>
      <c r="H3268" s="510"/>
      <c r="I3268" s="510"/>
      <c r="J3268" s="510"/>
      <c r="K3268" s="510"/>
      <c r="L3268" s="510"/>
      <c r="M3268" s="510"/>
      <c r="N3268" s="511"/>
    </row>
    <row r="3269" spans="1:14" ht="20.100000000000001" customHeight="1" x14ac:dyDescent="0.2">
      <c r="A3269" s="761" t="s">
        <v>494</v>
      </c>
      <c r="B3269" s="762"/>
      <c r="C3269" s="514" t="s">
        <v>495</v>
      </c>
      <c r="D3269" s="510"/>
      <c r="E3269" s="510"/>
      <c r="F3269" s="510"/>
      <c r="G3269" s="510"/>
      <c r="H3269" s="510"/>
      <c r="I3269" s="510"/>
      <c r="J3269" s="510"/>
      <c r="K3269" s="510"/>
      <c r="L3269" s="510"/>
      <c r="M3269" s="510"/>
      <c r="N3269" s="511"/>
    </row>
    <row r="3270" spans="1:14" ht="20.100000000000001" customHeight="1" x14ac:dyDescent="0.2">
      <c r="A3270" s="761"/>
      <c r="B3270" s="762"/>
      <c r="C3270" s="514"/>
      <c r="D3270" s="510"/>
      <c r="E3270" s="510"/>
      <c r="F3270" s="510"/>
      <c r="G3270" s="510"/>
      <c r="H3270" s="510"/>
      <c r="I3270" s="510"/>
      <c r="J3270" s="510"/>
      <c r="K3270" s="510"/>
      <c r="L3270" s="510"/>
      <c r="M3270" s="510"/>
      <c r="N3270" s="511"/>
    </row>
    <row r="3271" spans="1:14" ht="20.100000000000001" customHeight="1" x14ac:dyDescent="0.2">
      <c r="A3271" s="761" t="s">
        <v>496</v>
      </c>
      <c r="B3271" s="762"/>
      <c r="C3271" s="514" t="s">
        <v>497</v>
      </c>
      <c r="D3271" s="510"/>
      <c r="E3271" s="510"/>
      <c r="F3271" s="510"/>
      <c r="G3271" s="510"/>
      <c r="H3271" s="510"/>
      <c r="I3271" s="510"/>
      <c r="J3271" s="510"/>
      <c r="K3271" s="510"/>
      <c r="L3271" s="510"/>
      <c r="M3271" s="510"/>
      <c r="N3271" s="511"/>
    </row>
    <row r="3272" spans="1:14" ht="20.100000000000001" customHeight="1" x14ac:dyDescent="0.2">
      <c r="A3272" s="761"/>
      <c r="B3272" s="762"/>
      <c r="C3272" s="514"/>
      <c r="D3272" s="510"/>
      <c r="E3272" s="510"/>
      <c r="F3272" s="510"/>
      <c r="G3272" s="510"/>
      <c r="H3272" s="510"/>
      <c r="I3272" s="510"/>
      <c r="J3272" s="510"/>
      <c r="K3272" s="510"/>
      <c r="L3272" s="510"/>
      <c r="M3272" s="510"/>
      <c r="N3272" s="511"/>
    </row>
    <row r="3273" spans="1:14" ht="20.100000000000001" customHeight="1" x14ac:dyDescent="0.2">
      <c r="A3273" s="761" t="s">
        <v>498</v>
      </c>
      <c r="B3273" s="762"/>
      <c r="C3273" s="546" t="s">
        <v>596</v>
      </c>
      <c r="D3273" s="510"/>
      <c r="E3273" s="510"/>
      <c r="F3273" s="510"/>
      <c r="G3273" s="510"/>
      <c r="H3273" s="510"/>
      <c r="I3273" s="510"/>
      <c r="J3273" s="510"/>
      <c r="K3273" s="510"/>
      <c r="L3273" s="510"/>
      <c r="M3273" s="510"/>
      <c r="N3273" s="511"/>
    </row>
    <row r="3274" spans="1:14" ht="19.5" customHeight="1" thickBot="1" x14ac:dyDescent="0.25">
      <c r="A3274" s="763"/>
      <c r="B3274" s="764"/>
      <c r="C3274" s="519"/>
      <c r="D3274" s="512"/>
      <c r="E3274" s="512"/>
      <c r="F3274" s="512"/>
      <c r="G3274" s="512"/>
      <c r="H3274" s="512"/>
      <c r="I3274" s="512"/>
      <c r="J3274" s="512"/>
      <c r="K3274" s="512"/>
      <c r="L3274" s="512"/>
      <c r="M3274" s="512"/>
      <c r="N3274" s="513"/>
    </row>
    <row r="3275" spans="1:14" ht="20.100000000000001" customHeight="1" x14ac:dyDescent="0.25">
      <c r="A3275" s="406"/>
      <c r="B3275" s="406"/>
      <c r="C3275" s="406"/>
      <c r="D3275" s="406"/>
      <c r="E3275" s="406"/>
      <c r="F3275" s="406"/>
      <c r="G3275" s="406"/>
      <c r="H3275" s="406"/>
      <c r="I3275" s="406"/>
      <c r="J3275" s="406"/>
      <c r="K3275" s="406"/>
      <c r="L3275" s="406"/>
      <c r="M3275" s="406"/>
      <c r="N3275" s="406"/>
    </row>
    <row r="3276" spans="1:14" ht="20.100000000000001" customHeight="1" thickBot="1" x14ac:dyDescent="0.3">
      <c r="A3276" s="406"/>
      <c r="B3276" s="406"/>
      <c r="C3276" s="406"/>
      <c r="D3276" s="406"/>
      <c r="E3276" s="406"/>
      <c r="F3276" s="406"/>
      <c r="G3276" s="406"/>
      <c r="H3276" s="406"/>
      <c r="I3276" s="406"/>
      <c r="J3276" s="406"/>
      <c r="K3276" s="406"/>
      <c r="L3276" s="406"/>
      <c r="M3276" s="406"/>
      <c r="N3276" s="406"/>
    </row>
    <row r="3277" spans="1:14" ht="30.75" customHeight="1" x14ac:dyDescent="0.2">
      <c r="A3277" s="387" t="s">
        <v>158</v>
      </c>
      <c r="B3277" s="388"/>
      <c r="C3277" s="388"/>
      <c r="D3277" s="388"/>
      <c r="E3277" s="388"/>
      <c r="F3277" s="388"/>
      <c r="G3277" s="388"/>
      <c r="H3277" s="388"/>
      <c r="I3277" s="388"/>
      <c r="J3277" s="388"/>
      <c r="K3277" s="388"/>
      <c r="L3277" s="400"/>
      <c r="M3277" s="400"/>
      <c r="N3277" s="401"/>
    </row>
    <row r="3278" spans="1:14" ht="20.100000000000001" customHeight="1" x14ac:dyDescent="0.25">
      <c r="A3278" s="391"/>
      <c r="B3278" s="382"/>
      <c r="C3278" s="382"/>
      <c r="D3278" s="382"/>
      <c r="E3278" s="382"/>
      <c r="F3278" s="382"/>
      <c r="G3278" s="382"/>
      <c r="H3278" s="382"/>
      <c r="I3278" s="382"/>
      <c r="J3278" s="382"/>
      <c r="K3278" s="381"/>
      <c r="L3278" s="399"/>
      <c r="M3278" s="399"/>
      <c r="N3278" s="402"/>
    </row>
    <row r="3279" spans="1:14" ht="20.100000000000001" customHeight="1" x14ac:dyDescent="0.2">
      <c r="A3279" s="761" t="s">
        <v>500</v>
      </c>
      <c r="B3279" s="762"/>
      <c r="C3279" s="514" t="s">
        <v>597</v>
      </c>
      <c r="D3279" s="514"/>
      <c r="E3279" s="514"/>
      <c r="F3279" s="514"/>
      <c r="G3279" s="514"/>
      <c r="H3279" s="514"/>
      <c r="I3279" s="514"/>
      <c r="J3279" s="514"/>
      <c r="K3279" s="514"/>
      <c r="L3279" s="514"/>
      <c r="M3279" s="514"/>
      <c r="N3279" s="515"/>
    </row>
    <row r="3280" spans="1:14" ht="20.100000000000001" customHeight="1" x14ac:dyDescent="0.2">
      <c r="A3280" s="761"/>
      <c r="B3280" s="762"/>
      <c r="C3280" s="514"/>
      <c r="D3280" s="514"/>
      <c r="E3280" s="514"/>
      <c r="F3280" s="514"/>
      <c r="G3280" s="514"/>
      <c r="H3280" s="514"/>
      <c r="I3280" s="514"/>
      <c r="J3280" s="514"/>
      <c r="K3280" s="514"/>
      <c r="L3280" s="514"/>
      <c r="M3280" s="514"/>
      <c r="N3280" s="515"/>
    </row>
    <row r="3281" spans="1:14" ht="20.100000000000001" customHeight="1" x14ac:dyDescent="0.2">
      <c r="A3281" s="761" t="s">
        <v>502</v>
      </c>
      <c r="B3281" s="762"/>
      <c r="C3281" s="514" t="s">
        <v>499</v>
      </c>
      <c r="D3281" s="510"/>
      <c r="E3281" s="510"/>
      <c r="F3281" s="510"/>
      <c r="G3281" s="510"/>
      <c r="H3281" s="510"/>
      <c r="I3281" s="510"/>
      <c r="J3281" s="510"/>
      <c r="K3281" s="510"/>
      <c r="L3281" s="510"/>
      <c r="M3281" s="510"/>
      <c r="N3281" s="511"/>
    </row>
    <row r="3282" spans="1:14" ht="20.100000000000001" customHeight="1" x14ac:dyDescent="0.2">
      <c r="A3282" s="761"/>
      <c r="B3282" s="762"/>
      <c r="C3282" s="514"/>
      <c r="D3282" s="510"/>
      <c r="E3282" s="510"/>
      <c r="F3282" s="510"/>
      <c r="G3282" s="510"/>
      <c r="H3282" s="510"/>
      <c r="I3282" s="510"/>
      <c r="J3282" s="510"/>
      <c r="K3282" s="510"/>
      <c r="L3282" s="510"/>
      <c r="M3282" s="510"/>
      <c r="N3282" s="511"/>
    </row>
    <row r="3283" spans="1:14" ht="20.100000000000001" customHeight="1" x14ac:dyDescent="0.2">
      <c r="A3283" s="761" t="s">
        <v>501</v>
      </c>
      <c r="B3283" s="762"/>
      <c r="C3283" s="514" t="s">
        <v>208</v>
      </c>
      <c r="D3283" s="510"/>
      <c r="E3283" s="510"/>
      <c r="F3283" s="510"/>
      <c r="G3283" s="510"/>
      <c r="H3283" s="510"/>
      <c r="I3283" s="510"/>
      <c r="J3283" s="510"/>
      <c r="K3283" s="510"/>
      <c r="L3283" s="510"/>
      <c r="M3283" s="510"/>
      <c r="N3283" s="511"/>
    </row>
    <row r="3284" spans="1:14" ht="20.100000000000001" customHeight="1" x14ac:dyDescent="0.2">
      <c r="A3284" s="761"/>
      <c r="B3284" s="762"/>
      <c r="C3284" s="514"/>
      <c r="D3284" s="510"/>
      <c r="E3284" s="510"/>
      <c r="F3284" s="510"/>
      <c r="G3284" s="510"/>
      <c r="H3284" s="510"/>
      <c r="I3284" s="510"/>
      <c r="J3284" s="510"/>
      <c r="K3284" s="510"/>
      <c r="L3284" s="510"/>
      <c r="M3284" s="510"/>
      <c r="N3284" s="511"/>
    </row>
    <row r="3285" spans="1:14" ht="20.100000000000001" customHeight="1" x14ac:dyDescent="0.2">
      <c r="A3285" s="761" t="s">
        <v>503</v>
      </c>
      <c r="B3285" s="762"/>
      <c r="C3285" s="514" t="s">
        <v>594</v>
      </c>
      <c r="D3285" s="510"/>
      <c r="E3285" s="510"/>
      <c r="F3285" s="510"/>
      <c r="G3285" s="510"/>
      <c r="H3285" s="510"/>
      <c r="I3285" s="510"/>
      <c r="J3285" s="510"/>
      <c r="K3285" s="510"/>
      <c r="L3285" s="510"/>
      <c r="M3285" s="510"/>
      <c r="N3285" s="511"/>
    </row>
    <row r="3286" spans="1:14" ht="20.100000000000001" customHeight="1" x14ac:dyDescent="0.2">
      <c r="A3286" s="761"/>
      <c r="B3286" s="762"/>
      <c r="C3286" s="514"/>
      <c r="D3286" s="510"/>
      <c r="E3286" s="510"/>
      <c r="F3286" s="510"/>
      <c r="G3286" s="510"/>
      <c r="H3286" s="510"/>
      <c r="I3286" s="510"/>
      <c r="J3286" s="510"/>
      <c r="K3286" s="510"/>
      <c r="L3286" s="510"/>
      <c r="M3286" s="510"/>
      <c r="N3286" s="511"/>
    </row>
    <row r="3287" spans="1:14" ht="20.100000000000001" customHeight="1" x14ac:dyDescent="0.2">
      <c r="A3287" s="761" t="s">
        <v>496</v>
      </c>
      <c r="B3287" s="762"/>
      <c r="C3287" s="514" t="s">
        <v>495</v>
      </c>
      <c r="D3287" s="510"/>
      <c r="E3287" s="510"/>
      <c r="F3287" s="510"/>
      <c r="G3287" s="510"/>
      <c r="H3287" s="510"/>
      <c r="I3287" s="510"/>
      <c r="J3287" s="510"/>
      <c r="K3287" s="510"/>
      <c r="L3287" s="510"/>
      <c r="M3287" s="510"/>
      <c r="N3287" s="511"/>
    </row>
    <row r="3288" spans="1:14" ht="20.100000000000001" customHeight="1" x14ac:dyDescent="0.2">
      <c r="A3288" s="761"/>
      <c r="B3288" s="762"/>
      <c r="C3288" s="514"/>
      <c r="D3288" s="510"/>
      <c r="E3288" s="510"/>
      <c r="F3288" s="510"/>
      <c r="G3288" s="510"/>
      <c r="H3288" s="510"/>
      <c r="I3288" s="510"/>
      <c r="J3288" s="510"/>
      <c r="K3288" s="510"/>
      <c r="L3288" s="510"/>
      <c r="M3288" s="510"/>
      <c r="N3288" s="511"/>
    </row>
    <row r="3289" spans="1:14" ht="20.100000000000001" customHeight="1" x14ac:dyDescent="0.2">
      <c r="A3289" s="761" t="s">
        <v>496</v>
      </c>
      <c r="B3289" s="762"/>
      <c r="C3289" s="514" t="s">
        <v>504</v>
      </c>
      <c r="D3289" s="510"/>
      <c r="E3289" s="510"/>
      <c r="F3289" s="510"/>
      <c r="G3289" s="510"/>
      <c r="H3289" s="510"/>
      <c r="I3289" s="510"/>
      <c r="J3289" s="510"/>
      <c r="K3289" s="510"/>
      <c r="L3289" s="510"/>
      <c r="M3289" s="510"/>
      <c r="N3289" s="511"/>
    </row>
    <row r="3290" spans="1:14" ht="20.100000000000001" customHeight="1" x14ac:dyDescent="0.2">
      <c r="A3290" s="761"/>
      <c r="B3290" s="762"/>
      <c r="C3290" s="514"/>
      <c r="D3290" s="510"/>
      <c r="E3290" s="510"/>
      <c r="F3290" s="510"/>
      <c r="G3290" s="510"/>
      <c r="H3290" s="510"/>
      <c r="I3290" s="510"/>
      <c r="J3290" s="510"/>
      <c r="K3290" s="510"/>
      <c r="L3290" s="510"/>
      <c r="M3290" s="510"/>
      <c r="N3290" s="511"/>
    </row>
    <row r="3291" spans="1:14" ht="20.100000000000001" customHeight="1" x14ac:dyDescent="0.2">
      <c r="A3291" s="761" t="s">
        <v>498</v>
      </c>
      <c r="B3291" s="762"/>
      <c r="C3291" s="546" t="s">
        <v>598</v>
      </c>
      <c r="D3291" s="510"/>
      <c r="E3291" s="510"/>
      <c r="F3291" s="510"/>
      <c r="G3291" s="510"/>
      <c r="H3291" s="510"/>
      <c r="I3291" s="510"/>
      <c r="J3291" s="510"/>
      <c r="K3291" s="510"/>
      <c r="L3291" s="510"/>
      <c r="M3291" s="510"/>
      <c r="N3291" s="511"/>
    </row>
    <row r="3292" spans="1:14" ht="20.100000000000001" customHeight="1" thickBot="1" x14ac:dyDescent="0.25">
      <c r="A3292" s="763"/>
      <c r="B3292" s="764"/>
      <c r="C3292" s="519"/>
      <c r="D3292" s="512"/>
      <c r="E3292" s="512"/>
      <c r="F3292" s="512"/>
      <c r="G3292" s="512"/>
      <c r="H3292" s="512"/>
      <c r="I3292" s="512"/>
      <c r="J3292" s="512"/>
      <c r="K3292" s="512"/>
      <c r="L3292" s="512"/>
      <c r="M3292" s="512"/>
      <c r="N3292" s="513"/>
    </row>
    <row r="3293" spans="1:14" ht="20.100000000000001" customHeight="1" x14ac:dyDescent="0.25">
      <c r="A3293" s="406"/>
      <c r="B3293" s="406"/>
      <c r="C3293" s="406"/>
      <c r="D3293" s="406"/>
      <c r="E3293" s="406"/>
      <c r="F3293" s="406"/>
      <c r="G3293" s="406"/>
      <c r="H3293" s="406"/>
      <c r="I3293" s="406"/>
      <c r="J3293" s="406"/>
      <c r="K3293" s="406"/>
      <c r="L3293" s="407"/>
      <c r="M3293" s="407"/>
      <c r="N3293" s="407"/>
    </row>
    <row r="3294" spans="1:14" ht="20.100000000000001" customHeight="1" x14ac:dyDescent="0.25">
      <c r="A3294" s="406"/>
      <c r="B3294" s="406"/>
      <c r="C3294" s="406"/>
      <c r="D3294" s="406"/>
      <c r="E3294" s="406"/>
      <c r="F3294" s="406"/>
      <c r="G3294" s="406"/>
      <c r="H3294" s="406"/>
      <c r="I3294" s="406"/>
      <c r="J3294" s="406"/>
      <c r="K3294" s="406"/>
      <c r="L3294" s="407"/>
      <c r="M3294" s="407"/>
      <c r="N3294" s="407"/>
    </row>
    <row r="3295" spans="1:14" ht="20.100000000000001" customHeight="1" x14ac:dyDescent="0.2">
      <c r="A3295" s="407"/>
      <c r="B3295" s="407"/>
      <c r="C3295" s="407"/>
      <c r="D3295" s="407"/>
      <c r="E3295" s="407"/>
      <c r="F3295" s="407"/>
      <c r="G3295" s="407"/>
      <c r="H3295" s="407"/>
      <c r="I3295" s="407"/>
      <c r="J3295" s="407"/>
      <c r="K3295" s="407"/>
      <c r="L3295" s="372"/>
      <c r="M3295" s="372"/>
      <c r="N3295" s="372"/>
    </row>
    <row r="3296" spans="1:14" ht="20.100000000000001" customHeight="1" x14ac:dyDescent="0.2">
      <c r="A3296" s="408"/>
      <c r="B3296" s="408"/>
      <c r="C3296" s="408"/>
      <c r="D3296" s="408"/>
      <c r="E3296" s="408"/>
      <c r="F3296" s="408"/>
      <c r="G3296" s="408"/>
      <c r="H3296" s="408"/>
      <c r="I3296" s="408"/>
      <c r="J3296" s="408"/>
      <c r="K3296" s="408"/>
      <c r="L3296" s="372"/>
      <c r="M3296" s="372"/>
      <c r="N3296" s="372"/>
    </row>
    <row r="3297" spans="1:14" ht="20.100000000000001" customHeight="1" x14ac:dyDescent="0.25">
      <c r="A3297" s="408"/>
      <c r="B3297" s="408"/>
      <c r="C3297" s="408"/>
      <c r="D3297" s="408"/>
      <c r="E3297" s="408"/>
      <c r="F3297" s="408"/>
      <c r="G3297" s="408"/>
      <c r="H3297" s="408"/>
      <c r="I3297" s="408"/>
      <c r="J3297" s="408"/>
      <c r="K3297" s="408"/>
      <c r="L3297" s="409"/>
      <c r="M3297" s="409"/>
      <c r="N3297" s="409"/>
    </row>
    <row r="3298" spans="1:14" ht="20.100000000000001" customHeight="1" x14ac:dyDescent="0.2">
      <c r="A3298" s="410"/>
      <c r="B3298" s="410"/>
      <c r="C3298" s="410"/>
      <c r="D3298" s="410"/>
      <c r="E3298" s="410"/>
      <c r="F3298" s="410"/>
      <c r="G3298" s="410"/>
      <c r="H3298" s="410"/>
      <c r="I3298" s="410"/>
      <c r="J3298" s="410"/>
      <c r="K3298" s="410"/>
      <c r="L3298" s="373"/>
      <c r="M3298" s="373"/>
      <c r="N3298" s="373"/>
    </row>
    <row r="3299" spans="1:14" ht="20.100000000000001" customHeight="1" x14ac:dyDescent="0.2">
      <c r="A3299" s="411"/>
      <c r="B3299" s="411"/>
      <c r="C3299" s="411"/>
      <c r="D3299" s="411"/>
      <c r="E3299" s="411"/>
      <c r="F3299" s="411"/>
      <c r="G3299" s="411"/>
      <c r="H3299" s="411"/>
      <c r="I3299" s="411"/>
      <c r="J3299" s="411"/>
      <c r="K3299" s="411"/>
      <c r="L3299" s="373"/>
      <c r="M3299" s="373"/>
      <c r="N3299" s="373"/>
    </row>
    <row r="3300" spans="1:14" ht="20.100000000000001" customHeight="1" x14ac:dyDescent="0.2">
      <c r="A3300" s="411"/>
      <c r="B3300" s="411"/>
      <c r="C3300" s="411"/>
      <c r="D3300" s="411"/>
      <c r="E3300" s="411"/>
      <c r="F3300" s="411"/>
      <c r="G3300" s="411"/>
      <c r="H3300" s="411"/>
      <c r="I3300" s="411"/>
      <c r="J3300" s="411"/>
      <c r="K3300" s="411"/>
      <c r="L3300" s="373"/>
      <c r="M3300" s="373"/>
      <c r="N3300" s="373"/>
    </row>
    <row r="3301" spans="1:14" ht="20.100000000000001" customHeight="1" x14ac:dyDescent="0.25">
      <c r="A3301" s="412" t="s">
        <v>601</v>
      </c>
      <c r="B3301" s="412"/>
      <c r="C3301" s="412"/>
      <c r="D3301" s="412"/>
      <c r="E3301" s="412"/>
      <c r="F3301" s="412"/>
      <c r="G3301" s="412"/>
      <c r="H3301" s="412"/>
      <c r="I3301" s="412"/>
      <c r="J3301" s="412"/>
      <c r="K3301" s="412"/>
      <c r="L3301" s="373"/>
      <c r="M3301" s="373"/>
      <c r="N3301" s="373"/>
    </row>
    <row r="3302" spans="1:14" ht="20.100000000000001" customHeight="1" x14ac:dyDescent="0.2">
      <c r="A3302" s="411"/>
      <c r="B3302" s="411"/>
      <c r="C3302" s="411"/>
      <c r="D3302" s="411"/>
      <c r="E3302" s="411"/>
      <c r="F3302" s="411"/>
      <c r="G3302" s="411"/>
      <c r="H3302" s="411"/>
      <c r="I3302" s="411"/>
      <c r="J3302" s="411"/>
      <c r="K3302" s="411"/>
      <c r="L3302" s="373"/>
      <c r="M3302" s="373"/>
      <c r="N3302" s="373"/>
    </row>
    <row r="3303" spans="1:14" ht="20.100000000000001" customHeight="1" x14ac:dyDescent="0.2">
      <c r="A3303" s="411"/>
      <c r="B3303" s="411"/>
      <c r="C3303" s="411"/>
      <c r="D3303" s="411"/>
      <c r="E3303" s="411"/>
      <c r="F3303" s="411"/>
      <c r="G3303" s="411"/>
      <c r="H3303" s="411"/>
      <c r="I3303" s="411"/>
      <c r="J3303" s="411"/>
      <c r="K3303" s="411"/>
      <c r="L3303" s="373"/>
      <c r="M3303" s="373"/>
      <c r="N3303" s="373"/>
    </row>
    <row r="3304" spans="1:14" ht="20.100000000000001" customHeight="1" x14ac:dyDescent="0.2">
      <c r="A3304" s="411"/>
      <c r="B3304" s="411"/>
      <c r="C3304" s="411"/>
      <c r="D3304" s="411"/>
      <c r="E3304" s="411"/>
      <c r="F3304" s="411"/>
      <c r="G3304" s="411"/>
      <c r="H3304" s="411"/>
      <c r="I3304" s="411"/>
      <c r="J3304" s="411"/>
      <c r="K3304" s="411"/>
      <c r="L3304" s="373"/>
      <c r="M3304" s="373"/>
      <c r="N3304" s="373"/>
    </row>
    <row r="3305" spans="1:14" ht="20.100000000000001" customHeight="1" x14ac:dyDescent="0.2">
      <c r="A3305" s="411"/>
      <c r="B3305" s="411"/>
      <c r="C3305" s="411"/>
      <c r="D3305" s="411"/>
      <c r="E3305" s="411"/>
      <c r="F3305" s="411"/>
      <c r="G3305" s="411"/>
      <c r="H3305" s="411"/>
      <c r="I3305" s="411"/>
      <c r="J3305" s="411"/>
      <c r="K3305" s="411"/>
      <c r="L3305" s="373"/>
      <c r="M3305" s="373"/>
      <c r="N3305" s="373"/>
    </row>
    <row r="3306" spans="1:14" ht="20.100000000000001" customHeight="1" x14ac:dyDescent="0.2">
      <c r="A3306" s="411"/>
      <c r="B3306" s="411"/>
      <c r="C3306" s="411"/>
      <c r="D3306" s="411"/>
      <c r="E3306" s="411"/>
      <c r="F3306" s="411"/>
      <c r="G3306" s="411"/>
      <c r="H3306" s="411"/>
      <c r="I3306" s="411"/>
      <c r="J3306" s="411"/>
      <c r="K3306" s="411"/>
      <c r="L3306" s="373"/>
      <c r="M3306" s="373"/>
      <c r="N3306" s="373"/>
    </row>
    <row r="3307" spans="1:14" ht="20.100000000000001" customHeight="1" x14ac:dyDescent="0.2">
      <c r="A3307" s="411"/>
      <c r="B3307" s="411"/>
      <c r="C3307" s="411"/>
      <c r="D3307" s="411"/>
      <c r="E3307" s="411"/>
      <c r="F3307" s="411"/>
      <c r="G3307" s="411"/>
      <c r="H3307" s="411"/>
      <c r="I3307" s="411"/>
      <c r="J3307" s="411"/>
      <c r="K3307" s="411"/>
      <c r="L3307" s="373"/>
      <c r="M3307" s="373"/>
      <c r="N3307" s="373"/>
    </row>
    <row r="3308" spans="1:14" ht="20.100000000000001" customHeight="1" x14ac:dyDescent="0.2">
      <c r="A3308" s="411"/>
      <c r="B3308" s="411"/>
      <c r="C3308" s="411"/>
      <c r="D3308" s="411"/>
      <c r="E3308" s="411"/>
      <c r="F3308" s="411"/>
      <c r="G3308" s="411"/>
      <c r="H3308" s="411"/>
      <c r="I3308" s="411"/>
      <c r="J3308" s="411"/>
      <c r="K3308" s="411"/>
      <c r="L3308" s="373"/>
      <c r="M3308" s="373"/>
      <c r="N3308" s="373"/>
    </row>
    <row r="3309" spans="1:14" ht="20.100000000000001" customHeight="1" x14ac:dyDescent="0.2">
      <c r="A3309" s="411"/>
      <c r="B3309" s="411"/>
      <c r="C3309" s="411"/>
      <c r="D3309" s="411"/>
      <c r="E3309" s="411"/>
      <c r="F3309" s="411"/>
      <c r="G3309" s="411"/>
      <c r="H3309" s="411"/>
      <c r="I3309" s="411"/>
      <c r="J3309" s="411"/>
      <c r="K3309" s="411"/>
      <c r="L3309" s="373"/>
      <c r="M3309" s="373"/>
      <c r="N3309" s="373"/>
    </row>
    <row r="3310" spans="1:14" ht="20.100000000000001" customHeight="1" x14ac:dyDescent="0.2">
      <c r="A3310" s="411"/>
      <c r="B3310" s="411"/>
      <c r="C3310" s="411"/>
      <c r="D3310" s="411"/>
      <c r="E3310" s="411"/>
      <c r="F3310" s="411"/>
      <c r="G3310" s="411"/>
      <c r="H3310" s="411"/>
      <c r="I3310" s="411"/>
      <c r="J3310" s="411"/>
      <c r="K3310" s="411"/>
      <c r="L3310" s="373"/>
      <c r="M3310" s="373"/>
      <c r="N3310" s="373"/>
    </row>
    <row r="3311" spans="1:14" ht="20.100000000000001" customHeight="1" x14ac:dyDescent="0.2">
      <c r="A3311" s="411"/>
      <c r="B3311" s="411"/>
      <c r="C3311" s="411"/>
      <c r="D3311" s="411"/>
      <c r="E3311" s="411"/>
      <c r="F3311" s="411"/>
      <c r="G3311" s="411"/>
      <c r="H3311" s="411"/>
      <c r="I3311" s="411"/>
      <c r="J3311" s="411"/>
      <c r="K3311" s="411"/>
      <c r="L3311" s="373"/>
      <c r="M3311" s="373"/>
      <c r="N3311" s="373"/>
    </row>
    <row r="3312" spans="1:14" ht="20.100000000000001" customHeight="1" x14ac:dyDescent="0.2">
      <c r="A3312" s="411"/>
      <c r="B3312" s="411"/>
      <c r="C3312" s="411"/>
      <c r="D3312" s="411"/>
      <c r="E3312" s="411"/>
      <c r="F3312" s="411"/>
      <c r="G3312" s="411"/>
      <c r="H3312" s="411"/>
      <c r="I3312" s="411"/>
      <c r="J3312" s="411"/>
      <c r="K3312" s="411"/>
      <c r="L3312" s="373"/>
      <c r="M3312" s="373"/>
      <c r="N3312" s="373"/>
    </row>
    <row r="3313" spans="1:14" ht="20.100000000000001" customHeight="1" x14ac:dyDescent="0.2">
      <c r="A3313" s="411"/>
      <c r="B3313" s="411"/>
      <c r="C3313" s="411"/>
      <c r="D3313" s="411"/>
      <c r="E3313" s="411"/>
      <c r="F3313" s="411"/>
      <c r="G3313" s="411"/>
      <c r="H3313" s="411"/>
      <c r="I3313" s="411"/>
      <c r="J3313" s="411"/>
      <c r="K3313" s="411"/>
      <c r="L3313" s="373"/>
      <c r="M3313" s="373"/>
      <c r="N3313" s="373"/>
    </row>
    <row r="3314" spans="1:14" ht="20.100000000000001" customHeight="1" x14ac:dyDescent="0.2">
      <c r="A3314" s="411"/>
      <c r="B3314" s="411"/>
      <c r="C3314" s="411"/>
      <c r="D3314" s="411"/>
      <c r="E3314" s="411"/>
      <c r="F3314" s="411"/>
      <c r="G3314" s="411"/>
      <c r="H3314" s="411"/>
      <c r="I3314" s="411"/>
      <c r="J3314" s="411"/>
      <c r="K3314" s="411"/>
      <c r="L3314" s="373"/>
      <c r="M3314" s="373"/>
      <c r="N3314" s="373"/>
    </row>
    <row r="3315" spans="1:14" ht="20.100000000000001" customHeight="1" x14ac:dyDescent="0.2">
      <c r="A3315" s="411"/>
      <c r="B3315" s="411"/>
      <c r="C3315" s="411"/>
      <c r="D3315" s="411"/>
      <c r="E3315" s="411"/>
      <c r="F3315" s="411"/>
      <c r="G3315" s="411"/>
      <c r="H3315" s="411"/>
      <c r="I3315" s="411"/>
      <c r="J3315" s="411"/>
      <c r="K3315" s="411"/>
      <c r="L3315" s="373"/>
      <c r="M3315" s="373"/>
      <c r="N3315" s="373"/>
    </row>
    <row r="3316" spans="1:14" ht="20.100000000000001" customHeight="1" x14ac:dyDescent="0.2">
      <c r="A3316" s="411"/>
      <c r="B3316" s="411"/>
      <c r="C3316" s="411"/>
      <c r="D3316" s="411"/>
      <c r="E3316" s="411"/>
      <c r="F3316" s="411"/>
      <c r="G3316" s="411"/>
      <c r="H3316" s="411"/>
      <c r="I3316" s="411"/>
      <c r="J3316" s="411"/>
      <c r="K3316" s="411"/>
      <c r="L3316" s="373"/>
      <c r="M3316" s="373"/>
      <c r="N3316" s="373"/>
    </row>
    <row r="3317" spans="1:14" ht="20.100000000000001" customHeight="1" x14ac:dyDescent="0.2">
      <c r="A3317" s="411"/>
      <c r="B3317" s="411"/>
      <c r="C3317" s="411"/>
      <c r="D3317" s="411"/>
      <c r="E3317" s="411"/>
      <c r="F3317" s="411"/>
      <c r="G3317" s="411"/>
      <c r="H3317" s="411"/>
      <c r="I3317" s="411"/>
      <c r="J3317" s="411"/>
      <c r="K3317" s="411"/>
      <c r="L3317" s="373"/>
      <c r="M3317" s="373"/>
      <c r="N3317" s="373"/>
    </row>
    <row r="3318" spans="1:14" ht="20.100000000000001" customHeight="1" x14ac:dyDescent="0.2">
      <c r="A3318" s="411"/>
      <c r="B3318" s="411"/>
      <c r="C3318" s="411"/>
      <c r="D3318" s="411"/>
      <c r="E3318" s="411"/>
      <c r="F3318" s="411"/>
      <c r="G3318" s="411"/>
      <c r="H3318" s="411"/>
      <c r="I3318" s="411"/>
      <c r="J3318" s="411"/>
      <c r="K3318" s="411"/>
      <c r="L3318" s="373"/>
      <c r="M3318" s="373"/>
      <c r="N3318" s="373"/>
    </row>
    <row r="3319" spans="1:14" ht="20.100000000000001" customHeight="1" x14ac:dyDescent="0.2">
      <c r="A3319" s="411"/>
      <c r="B3319" s="411"/>
      <c r="C3319" s="411"/>
      <c r="D3319" s="411"/>
      <c r="E3319" s="411"/>
      <c r="F3319" s="411"/>
      <c r="G3319" s="411"/>
      <c r="H3319" s="411"/>
      <c r="I3319" s="411"/>
      <c r="J3319" s="411"/>
      <c r="K3319" s="411"/>
      <c r="L3319" s="373"/>
      <c r="M3319" s="373"/>
      <c r="N3319" s="373"/>
    </row>
    <row r="3320" spans="1:14" ht="20.100000000000001" customHeight="1" x14ac:dyDescent="0.2">
      <c r="A3320" s="411"/>
      <c r="B3320" s="411"/>
      <c r="C3320" s="411"/>
      <c r="D3320" s="411"/>
      <c r="E3320" s="411"/>
      <c r="F3320" s="411"/>
      <c r="G3320" s="411"/>
      <c r="H3320" s="411"/>
      <c r="I3320" s="411"/>
      <c r="J3320" s="411"/>
      <c r="K3320" s="411"/>
      <c r="L3320" s="373"/>
      <c r="M3320" s="373"/>
      <c r="N3320" s="373"/>
    </row>
    <row r="3321" spans="1:14" ht="20.100000000000001" customHeight="1" x14ac:dyDescent="0.2">
      <c r="A3321" s="411"/>
      <c r="B3321" s="411"/>
      <c r="C3321" s="411"/>
      <c r="D3321" s="411"/>
      <c r="E3321" s="411"/>
      <c r="F3321" s="411"/>
      <c r="G3321" s="411"/>
      <c r="H3321" s="411"/>
      <c r="I3321" s="411"/>
      <c r="J3321" s="411"/>
      <c r="K3321" s="411"/>
      <c r="L3321" s="373"/>
      <c r="M3321" s="373"/>
      <c r="N3321" s="373"/>
    </row>
    <row r="3322" spans="1:14" ht="20.100000000000001" customHeight="1" x14ac:dyDescent="0.2">
      <c r="A3322" s="411"/>
      <c r="B3322" s="411"/>
      <c r="C3322" s="411"/>
      <c r="D3322" s="411"/>
      <c r="E3322" s="411"/>
      <c r="F3322" s="411"/>
      <c r="G3322" s="411"/>
      <c r="H3322" s="411"/>
      <c r="I3322" s="411"/>
      <c r="J3322" s="411"/>
      <c r="K3322" s="411"/>
      <c r="L3322" s="373"/>
      <c r="M3322" s="373"/>
      <c r="N3322" s="373"/>
    </row>
    <row r="3323" spans="1:14" ht="20.100000000000001" customHeight="1" x14ac:dyDescent="0.2">
      <c r="A3323" s="411"/>
      <c r="B3323" s="411"/>
      <c r="C3323" s="411"/>
      <c r="D3323" s="411"/>
      <c r="E3323" s="411"/>
      <c r="F3323" s="411"/>
      <c r="G3323" s="411"/>
      <c r="H3323" s="411"/>
      <c r="I3323" s="411"/>
      <c r="J3323" s="411"/>
      <c r="K3323" s="411"/>
      <c r="L3323" s="373"/>
      <c r="M3323" s="373"/>
      <c r="N3323" s="373"/>
    </row>
    <row r="3324" spans="1:14" ht="20.100000000000001" customHeight="1" x14ac:dyDescent="0.2">
      <c r="A3324" s="411"/>
      <c r="B3324" s="411"/>
      <c r="C3324" s="411"/>
      <c r="D3324" s="411"/>
      <c r="E3324" s="411"/>
      <c r="F3324" s="411"/>
      <c r="G3324" s="411"/>
      <c r="H3324" s="411"/>
      <c r="I3324" s="411"/>
      <c r="J3324" s="411"/>
      <c r="K3324" s="411"/>
      <c r="L3324" s="373"/>
      <c r="M3324" s="373"/>
      <c r="N3324" s="373"/>
    </row>
    <row r="3325" spans="1:14" ht="20.100000000000001" customHeight="1" x14ac:dyDescent="0.2">
      <c r="A3325" s="411"/>
      <c r="B3325" s="411"/>
      <c r="C3325" s="411"/>
      <c r="D3325" s="411"/>
      <c r="E3325" s="411"/>
      <c r="F3325" s="411"/>
      <c r="G3325" s="411"/>
      <c r="H3325" s="411"/>
      <c r="I3325" s="411"/>
      <c r="J3325" s="411"/>
      <c r="K3325" s="411"/>
      <c r="L3325" s="373"/>
      <c r="M3325" s="373"/>
      <c r="N3325" s="373"/>
    </row>
    <row r="3326" spans="1:14" ht="20.100000000000001" customHeight="1" x14ac:dyDescent="0.2">
      <c r="A3326" s="411"/>
      <c r="B3326" s="411"/>
      <c r="C3326" s="411"/>
      <c r="D3326" s="411"/>
      <c r="E3326" s="411"/>
      <c r="F3326" s="411"/>
      <c r="G3326" s="411"/>
      <c r="H3326" s="411"/>
      <c r="I3326" s="411"/>
      <c r="J3326" s="411"/>
      <c r="K3326" s="411"/>
      <c r="L3326" s="373"/>
      <c r="M3326" s="373"/>
      <c r="N3326" s="373"/>
    </row>
    <row r="3327" spans="1:14" ht="20.100000000000001" customHeight="1" x14ac:dyDescent="0.2">
      <c r="A3327" s="411"/>
      <c r="B3327" s="411"/>
      <c r="C3327" s="411"/>
      <c r="D3327" s="411"/>
      <c r="E3327" s="411"/>
      <c r="F3327" s="411"/>
      <c r="G3327" s="411"/>
      <c r="H3327" s="411"/>
      <c r="I3327" s="411"/>
      <c r="J3327" s="411"/>
      <c r="K3327" s="411"/>
      <c r="L3327" s="373"/>
      <c r="M3327" s="373"/>
      <c r="N3327" s="373"/>
    </row>
    <row r="3328" spans="1:14" ht="20.100000000000001" customHeight="1" x14ac:dyDescent="0.2">
      <c r="A3328" s="411"/>
      <c r="B3328" s="411"/>
      <c r="C3328" s="411"/>
      <c r="D3328" s="411"/>
      <c r="E3328" s="411"/>
      <c r="F3328" s="411"/>
      <c r="G3328" s="411"/>
      <c r="H3328" s="411"/>
      <c r="I3328" s="411"/>
      <c r="J3328" s="411"/>
      <c r="K3328" s="411"/>
      <c r="L3328" s="373"/>
      <c r="M3328" s="373"/>
      <c r="N3328" s="373"/>
    </row>
    <row r="3329" spans="1:14" ht="20.100000000000001" customHeight="1" x14ac:dyDescent="0.2">
      <c r="A3329" s="411"/>
      <c r="B3329" s="411"/>
      <c r="C3329" s="411"/>
      <c r="D3329" s="411"/>
      <c r="E3329" s="411"/>
      <c r="F3329" s="411"/>
      <c r="G3329" s="411"/>
      <c r="H3329" s="411"/>
      <c r="I3329" s="411"/>
      <c r="J3329" s="411"/>
      <c r="K3329" s="411"/>
      <c r="L3329" s="373"/>
      <c r="M3329" s="373"/>
      <c r="N3329" s="373"/>
    </row>
    <row r="3330" spans="1:14" ht="20.100000000000001" customHeight="1" x14ac:dyDescent="0.2">
      <c r="A3330" s="411"/>
      <c r="B3330" s="411"/>
      <c r="C3330" s="411"/>
      <c r="D3330" s="411"/>
      <c r="E3330" s="411"/>
      <c r="F3330" s="411"/>
      <c r="G3330" s="411"/>
      <c r="H3330" s="411"/>
      <c r="I3330" s="411"/>
      <c r="J3330" s="411"/>
      <c r="K3330" s="411"/>
      <c r="L3330" s="373"/>
      <c r="M3330" s="373"/>
      <c r="N3330" s="373"/>
    </row>
    <row r="3331" spans="1:14" ht="20.100000000000001" customHeight="1" x14ac:dyDescent="0.2">
      <c r="A3331" s="411"/>
      <c r="B3331" s="411"/>
      <c r="C3331" s="411"/>
      <c r="D3331" s="411"/>
      <c r="E3331" s="411"/>
      <c r="F3331" s="411"/>
      <c r="G3331" s="411"/>
      <c r="H3331" s="411"/>
      <c r="I3331" s="411"/>
      <c r="J3331" s="411"/>
      <c r="K3331" s="411"/>
      <c r="L3331" s="373"/>
      <c r="M3331" s="373"/>
      <c r="N3331" s="373"/>
    </row>
    <row r="3332" spans="1:14" ht="20.100000000000001" customHeight="1" x14ac:dyDescent="0.2">
      <c r="A3332" s="411"/>
      <c r="B3332" s="411"/>
      <c r="C3332" s="411"/>
      <c r="D3332" s="411"/>
      <c r="E3332" s="411"/>
      <c r="F3332" s="411"/>
      <c r="G3332" s="411"/>
      <c r="H3332" s="411"/>
      <c r="I3332" s="411"/>
      <c r="J3332" s="411"/>
      <c r="K3332" s="411"/>
      <c r="L3332" s="373"/>
      <c r="M3332" s="373"/>
      <c r="N3332" s="373"/>
    </row>
    <row r="3333" spans="1:14" ht="20.100000000000001" customHeight="1" x14ac:dyDescent="0.2">
      <c r="A3333" s="411"/>
      <c r="B3333" s="411"/>
      <c r="C3333" s="411"/>
      <c r="D3333" s="411"/>
      <c r="E3333" s="411"/>
      <c r="F3333" s="411"/>
      <c r="G3333" s="411"/>
      <c r="H3333" s="411"/>
      <c r="I3333" s="411"/>
      <c r="J3333" s="411"/>
      <c r="K3333" s="411"/>
      <c r="L3333" s="373"/>
      <c r="M3333" s="373"/>
      <c r="N3333" s="373"/>
    </row>
    <row r="3334" spans="1:14" ht="20.100000000000001" customHeight="1" x14ac:dyDescent="0.2">
      <c r="A3334" s="411"/>
      <c r="B3334" s="411"/>
      <c r="C3334" s="411"/>
      <c r="D3334" s="411"/>
      <c r="E3334" s="411"/>
      <c r="F3334" s="411"/>
      <c r="G3334" s="411"/>
      <c r="H3334" s="411"/>
      <c r="I3334" s="411"/>
      <c r="J3334" s="411"/>
      <c r="K3334" s="411"/>
      <c r="L3334" s="373"/>
      <c r="M3334" s="373"/>
      <c r="N3334" s="373"/>
    </row>
    <row r="3335" spans="1:14" ht="20.100000000000001" customHeight="1" x14ac:dyDescent="0.2">
      <c r="A3335" s="411"/>
      <c r="B3335" s="411"/>
      <c r="C3335" s="411"/>
      <c r="D3335" s="411"/>
      <c r="E3335" s="411"/>
      <c r="F3335" s="411"/>
      <c r="G3335" s="411"/>
      <c r="H3335" s="411"/>
      <c r="I3335" s="411"/>
      <c r="J3335" s="411"/>
      <c r="K3335" s="411"/>
      <c r="L3335" s="373"/>
      <c r="M3335" s="373"/>
      <c r="N3335" s="373"/>
    </row>
    <row r="3336" spans="1:14" ht="20.100000000000001" customHeight="1" x14ac:dyDescent="0.2">
      <c r="A3336" s="411"/>
      <c r="B3336" s="411"/>
      <c r="C3336" s="411"/>
      <c r="D3336" s="411"/>
      <c r="E3336" s="411"/>
      <c r="F3336" s="411"/>
      <c r="G3336" s="411"/>
      <c r="H3336" s="411"/>
      <c r="I3336" s="411"/>
      <c r="J3336" s="411"/>
      <c r="K3336" s="411"/>
      <c r="L3336" s="373"/>
      <c r="M3336" s="373"/>
      <c r="N3336" s="373"/>
    </row>
    <row r="3337" spans="1:14" ht="20.100000000000001" customHeight="1" x14ac:dyDescent="0.2">
      <c r="A3337" s="411"/>
      <c r="B3337" s="411"/>
      <c r="C3337" s="411"/>
      <c r="D3337" s="411"/>
      <c r="E3337" s="411"/>
      <c r="F3337" s="411"/>
      <c r="G3337" s="411"/>
      <c r="H3337" s="411"/>
      <c r="I3337" s="411"/>
      <c r="J3337" s="411"/>
      <c r="K3337" s="411"/>
      <c r="L3337" s="373"/>
      <c r="M3337" s="373"/>
      <c r="N3337" s="373"/>
    </row>
    <row r="3338" spans="1:14" ht="20.100000000000001" customHeight="1" x14ac:dyDescent="0.2">
      <c r="A3338" s="411"/>
      <c r="B3338" s="411"/>
      <c r="C3338" s="411"/>
      <c r="D3338" s="411"/>
      <c r="E3338" s="411"/>
      <c r="F3338" s="411"/>
      <c r="G3338" s="411"/>
      <c r="H3338" s="411"/>
      <c r="I3338" s="411"/>
      <c r="J3338" s="411"/>
      <c r="K3338" s="411"/>
      <c r="L3338" s="373"/>
      <c r="M3338" s="373"/>
      <c r="N3338" s="373"/>
    </row>
    <row r="3339" spans="1:14" ht="20.100000000000001" customHeight="1" x14ac:dyDescent="0.2">
      <c r="A3339" s="411"/>
      <c r="B3339" s="411"/>
      <c r="C3339" s="411"/>
      <c r="D3339" s="411"/>
      <c r="E3339" s="411"/>
      <c r="F3339" s="411"/>
      <c r="G3339" s="411"/>
      <c r="H3339" s="411"/>
      <c r="I3339" s="411"/>
      <c r="J3339" s="411"/>
      <c r="K3339" s="411"/>
      <c r="L3339" s="373"/>
      <c r="M3339" s="373"/>
      <c r="N3339" s="373"/>
    </row>
    <row r="3340" spans="1:14" ht="20.100000000000001" customHeight="1" x14ac:dyDescent="0.2">
      <c r="A3340" s="411"/>
      <c r="B3340" s="411"/>
      <c r="C3340" s="411"/>
      <c r="D3340" s="411"/>
      <c r="E3340" s="411"/>
      <c r="F3340" s="411"/>
      <c r="G3340" s="411"/>
      <c r="H3340" s="411"/>
      <c r="I3340" s="411"/>
      <c r="J3340" s="411"/>
      <c r="K3340" s="411"/>
      <c r="L3340" s="373"/>
      <c r="M3340" s="373"/>
      <c r="N3340" s="373"/>
    </row>
    <row r="3341" spans="1:14" ht="20.100000000000001" customHeight="1" x14ac:dyDescent="0.2">
      <c r="A3341" s="411"/>
      <c r="B3341" s="411"/>
      <c r="C3341" s="411"/>
      <c r="D3341" s="411"/>
      <c r="E3341" s="411"/>
      <c r="F3341" s="411"/>
      <c r="G3341" s="411"/>
      <c r="H3341" s="411"/>
      <c r="I3341" s="411"/>
      <c r="J3341" s="411"/>
      <c r="K3341" s="411"/>
      <c r="L3341" s="373"/>
      <c r="M3341" s="373"/>
      <c r="N3341" s="373"/>
    </row>
    <row r="3342" spans="1:14" ht="20.100000000000001" customHeight="1" x14ac:dyDescent="0.2">
      <c r="A3342" s="411"/>
      <c r="B3342" s="411"/>
      <c r="C3342" s="411"/>
      <c r="D3342" s="411"/>
      <c r="E3342" s="411"/>
      <c r="F3342" s="411"/>
      <c r="G3342" s="411"/>
      <c r="H3342" s="411"/>
      <c r="I3342" s="411"/>
      <c r="J3342" s="411"/>
      <c r="K3342" s="411"/>
      <c r="L3342" s="373"/>
      <c r="M3342" s="373"/>
      <c r="N3342" s="373"/>
    </row>
    <row r="3343" spans="1:14" ht="20.100000000000001" customHeight="1" x14ac:dyDescent="0.2">
      <c r="A3343" s="411"/>
      <c r="B3343" s="411"/>
      <c r="C3343" s="411"/>
      <c r="D3343" s="411"/>
      <c r="E3343" s="411"/>
      <c r="F3343" s="411"/>
      <c r="G3343" s="411"/>
      <c r="H3343" s="411"/>
      <c r="I3343" s="411"/>
      <c r="J3343" s="411"/>
      <c r="K3343" s="411"/>
      <c r="L3343" s="373"/>
      <c r="M3343" s="373"/>
      <c r="N3343" s="373"/>
    </row>
    <row r="3344" spans="1:14" ht="20.100000000000001" customHeight="1" x14ac:dyDescent="0.2">
      <c r="A3344" s="411"/>
      <c r="B3344" s="411"/>
      <c r="C3344" s="411"/>
      <c r="D3344" s="411"/>
      <c r="E3344" s="411"/>
      <c r="F3344" s="411"/>
      <c r="G3344" s="411"/>
      <c r="H3344" s="411"/>
      <c r="I3344" s="411"/>
      <c r="J3344" s="411"/>
      <c r="K3344" s="411"/>
      <c r="L3344" s="373"/>
      <c r="M3344" s="373"/>
      <c r="N3344" s="373"/>
    </row>
    <row r="3345" spans="1:14" ht="20.100000000000001" customHeight="1" x14ac:dyDescent="0.2">
      <c r="A3345" s="411"/>
      <c r="B3345" s="411"/>
      <c r="C3345" s="411"/>
      <c r="D3345" s="411"/>
      <c r="E3345" s="411"/>
      <c r="F3345" s="411"/>
      <c r="G3345" s="411"/>
      <c r="H3345" s="411"/>
      <c r="I3345" s="411"/>
      <c r="J3345" s="411"/>
      <c r="K3345" s="411"/>
      <c r="L3345" s="373"/>
      <c r="M3345" s="373"/>
      <c r="N3345" s="373"/>
    </row>
    <row r="3346" spans="1:14" ht="20.100000000000001" customHeight="1" x14ac:dyDescent="0.2">
      <c r="A3346" s="411"/>
      <c r="B3346" s="411"/>
      <c r="C3346" s="411"/>
      <c r="D3346" s="411"/>
      <c r="E3346" s="411"/>
      <c r="F3346" s="411"/>
      <c r="G3346" s="411"/>
      <c r="H3346" s="411"/>
      <c r="I3346" s="411"/>
      <c r="J3346" s="411"/>
      <c r="K3346" s="411"/>
      <c r="L3346" s="373"/>
      <c r="M3346" s="373"/>
      <c r="N3346" s="373"/>
    </row>
    <row r="3347" spans="1:14" ht="20.100000000000001" customHeight="1" x14ac:dyDescent="0.2">
      <c r="A3347" s="411"/>
      <c r="B3347" s="411"/>
      <c r="C3347" s="411"/>
      <c r="D3347" s="411"/>
      <c r="E3347" s="411"/>
      <c r="F3347" s="411"/>
      <c r="G3347" s="411"/>
      <c r="H3347" s="411"/>
      <c r="I3347" s="411"/>
      <c r="J3347" s="411"/>
      <c r="K3347" s="411"/>
      <c r="L3347" s="373"/>
      <c r="M3347" s="373"/>
      <c r="N3347" s="373"/>
    </row>
    <row r="3348" spans="1:14" ht="20.100000000000001" customHeight="1" x14ac:dyDescent="0.2">
      <c r="A3348" s="411"/>
      <c r="B3348" s="411"/>
      <c r="C3348" s="411"/>
      <c r="D3348" s="411"/>
      <c r="E3348" s="411"/>
      <c r="F3348" s="411"/>
      <c r="G3348" s="411"/>
      <c r="H3348" s="411"/>
      <c r="I3348" s="411"/>
      <c r="J3348" s="411"/>
      <c r="K3348" s="411"/>
      <c r="L3348" s="373"/>
      <c r="M3348" s="373"/>
      <c r="N3348" s="373"/>
    </row>
    <row r="3349" spans="1:14" ht="20.100000000000001" customHeight="1" x14ac:dyDescent="0.2">
      <c r="A3349" s="411"/>
      <c r="B3349" s="411"/>
      <c r="C3349" s="411"/>
      <c r="D3349" s="411"/>
      <c r="E3349" s="411"/>
      <c r="F3349" s="411"/>
      <c r="G3349" s="411"/>
      <c r="H3349" s="411"/>
      <c r="I3349" s="411"/>
      <c r="J3349" s="411"/>
      <c r="K3349" s="411"/>
      <c r="L3349" s="373"/>
      <c r="M3349" s="373"/>
      <c r="N3349" s="373"/>
    </row>
    <row r="3350" spans="1:14" ht="20.100000000000001" customHeight="1" x14ac:dyDescent="0.2">
      <c r="A3350" s="411"/>
      <c r="B3350" s="411"/>
      <c r="C3350" s="411"/>
      <c r="D3350" s="411"/>
      <c r="E3350" s="411"/>
      <c r="F3350" s="411"/>
      <c r="G3350" s="411"/>
      <c r="H3350" s="411"/>
      <c r="I3350" s="411"/>
      <c r="J3350" s="411"/>
      <c r="K3350" s="411"/>
      <c r="L3350" s="373"/>
      <c r="M3350" s="373"/>
      <c r="N3350" s="373"/>
    </row>
    <row r="3351" spans="1:14" ht="20.100000000000001" customHeight="1" x14ac:dyDescent="0.2">
      <c r="A3351" s="411"/>
      <c r="B3351" s="411"/>
      <c r="C3351" s="411"/>
      <c r="D3351" s="411"/>
      <c r="E3351" s="411"/>
      <c r="F3351" s="411"/>
      <c r="G3351" s="411"/>
      <c r="H3351" s="411"/>
      <c r="I3351" s="411"/>
      <c r="J3351" s="411"/>
      <c r="K3351" s="411"/>
      <c r="L3351" s="373"/>
      <c r="M3351" s="373"/>
      <c r="N3351" s="373"/>
    </row>
    <row r="3352" spans="1:14" ht="20.100000000000001" customHeight="1" x14ac:dyDescent="0.2">
      <c r="A3352" s="411"/>
      <c r="B3352" s="411"/>
      <c r="C3352" s="411"/>
      <c r="D3352" s="411"/>
      <c r="E3352" s="411"/>
      <c r="F3352" s="411"/>
      <c r="G3352" s="411"/>
      <c r="H3352" s="411"/>
      <c r="I3352" s="411"/>
      <c r="J3352" s="411"/>
      <c r="K3352" s="411"/>
      <c r="L3352" s="373"/>
      <c r="M3352" s="373"/>
      <c r="N3352" s="373"/>
    </row>
    <row r="3353" spans="1:14" ht="20.100000000000001" customHeight="1" x14ac:dyDescent="0.2">
      <c r="A3353" s="411"/>
      <c r="B3353" s="411"/>
      <c r="C3353" s="411"/>
      <c r="D3353" s="411"/>
      <c r="E3353" s="411"/>
      <c r="F3353" s="411"/>
      <c r="G3353" s="411"/>
      <c r="H3353" s="411"/>
      <c r="I3353" s="411"/>
      <c r="J3353" s="411"/>
      <c r="K3353" s="411"/>
      <c r="L3353" s="373"/>
      <c r="M3353" s="373"/>
      <c r="N3353" s="373"/>
    </row>
    <row r="3354" spans="1:14" ht="20.100000000000001" customHeight="1" x14ac:dyDescent="0.2">
      <c r="A3354" s="411"/>
      <c r="B3354" s="411"/>
      <c r="C3354" s="411"/>
      <c r="D3354" s="411"/>
      <c r="E3354" s="411"/>
      <c r="F3354" s="411"/>
      <c r="G3354" s="411"/>
      <c r="H3354" s="411"/>
      <c r="I3354" s="411"/>
      <c r="J3354" s="411"/>
      <c r="K3354" s="411"/>
      <c r="L3354" s="373"/>
      <c r="M3354" s="373"/>
      <c r="N3354" s="373"/>
    </row>
    <row r="3355" spans="1:14" ht="19.5" customHeight="1" x14ac:dyDescent="0.2">
      <c r="A3355" s="411"/>
      <c r="B3355" s="411"/>
      <c r="C3355" s="411"/>
      <c r="D3355" s="411"/>
      <c r="E3355" s="411"/>
      <c r="F3355" s="411"/>
      <c r="G3355" s="411"/>
      <c r="H3355" s="411"/>
      <c r="I3355" s="411"/>
      <c r="J3355" s="411"/>
      <c r="K3355" s="411"/>
      <c r="L3355" s="373"/>
      <c r="M3355" s="373"/>
      <c r="N3355" s="373"/>
    </row>
    <row r="3356" spans="1:14" ht="20.100000000000001" customHeight="1" x14ac:dyDescent="0.2">
      <c r="A3356" s="411"/>
      <c r="B3356" s="411"/>
      <c r="C3356" s="411"/>
      <c r="D3356" s="411"/>
      <c r="E3356" s="411"/>
      <c r="F3356" s="411"/>
      <c r="G3356" s="411"/>
      <c r="H3356" s="411"/>
      <c r="I3356" s="411"/>
      <c r="J3356" s="411"/>
      <c r="K3356" s="411"/>
      <c r="L3356" s="373"/>
      <c r="M3356" s="373"/>
      <c r="N3356" s="373"/>
    </row>
    <row r="3357" spans="1:14" ht="20.100000000000001" customHeight="1" x14ac:dyDescent="0.2">
      <c r="A3357" s="411"/>
      <c r="B3357" s="411"/>
      <c r="C3357" s="411"/>
      <c r="D3357" s="411"/>
      <c r="E3357" s="411"/>
      <c r="F3357" s="411"/>
      <c r="G3357" s="411"/>
      <c r="H3357" s="411"/>
      <c r="I3357" s="411"/>
      <c r="J3357" s="411"/>
      <c r="K3357" s="411"/>
      <c r="L3357" s="373"/>
      <c r="M3357" s="373"/>
      <c r="N3357" s="373"/>
    </row>
    <row r="3358" spans="1:14" ht="20.100000000000001" customHeight="1" x14ac:dyDescent="0.2">
      <c r="A3358" s="411"/>
      <c r="B3358" s="411"/>
      <c r="C3358" s="411"/>
      <c r="D3358" s="411"/>
      <c r="E3358" s="411"/>
      <c r="F3358" s="411"/>
      <c r="G3358" s="411"/>
      <c r="H3358" s="411"/>
      <c r="I3358" s="411"/>
      <c r="J3358" s="411"/>
      <c r="K3358" s="411"/>
      <c r="L3358" s="373"/>
      <c r="M3358" s="373"/>
      <c r="N3358" s="373"/>
    </row>
    <row r="3359" spans="1:14" ht="20.100000000000001" customHeight="1" x14ac:dyDescent="0.2">
      <c r="A3359" s="411"/>
      <c r="B3359" s="411"/>
      <c r="C3359" s="411"/>
      <c r="D3359" s="411"/>
      <c r="E3359" s="411"/>
      <c r="F3359" s="411"/>
      <c r="G3359" s="411"/>
      <c r="H3359" s="411"/>
      <c r="I3359" s="411"/>
      <c r="J3359" s="411"/>
      <c r="K3359" s="411"/>
      <c r="L3359" s="373"/>
      <c r="M3359" s="373"/>
      <c r="N3359" s="373"/>
    </row>
    <row r="3360" spans="1:14" ht="20.100000000000001" customHeight="1" x14ac:dyDescent="0.2">
      <c r="A3360" s="411"/>
      <c r="B3360" s="411"/>
      <c r="C3360" s="411"/>
      <c r="D3360" s="411"/>
      <c r="E3360" s="411"/>
      <c r="F3360" s="411"/>
      <c r="G3360" s="411"/>
      <c r="H3360" s="411"/>
      <c r="I3360" s="411"/>
      <c r="J3360" s="411"/>
      <c r="K3360" s="411"/>
      <c r="L3360" s="373"/>
      <c r="M3360" s="373"/>
      <c r="N3360" s="373"/>
    </row>
    <row r="3361" spans="1:14" ht="20.100000000000001" customHeight="1" x14ac:dyDescent="0.2">
      <c r="A3361" s="411"/>
      <c r="B3361" s="411"/>
      <c r="C3361" s="411"/>
      <c r="D3361" s="411"/>
      <c r="E3361" s="411"/>
      <c r="F3361" s="411"/>
      <c r="G3361" s="411"/>
      <c r="H3361" s="411"/>
      <c r="I3361" s="411"/>
      <c r="J3361" s="411"/>
      <c r="K3361" s="411"/>
      <c r="L3361" s="373"/>
      <c r="M3361" s="373"/>
      <c r="N3361" s="373"/>
    </row>
    <row r="3362" spans="1:14" ht="20.100000000000001" customHeight="1" x14ac:dyDescent="0.2">
      <c r="A3362" s="411"/>
      <c r="B3362" s="411"/>
      <c r="C3362" s="411"/>
      <c r="D3362" s="411"/>
      <c r="E3362" s="411"/>
      <c r="F3362" s="411"/>
      <c r="G3362" s="411"/>
      <c r="H3362" s="411"/>
      <c r="I3362" s="411"/>
      <c r="J3362" s="411"/>
      <c r="K3362" s="411"/>
      <c r="L3362" s="373"/>
      <c r="M3362" s="373"/>
      <c r="N3362" s="373"/>
    </row>
    <row r="3363" spans="1:14" ht="20.100000000000001" customHeight="1" x14ac:dyDescent="0.2">
      <c r="A3363" s="411"/>
      <c r="B3363" s="411"/>
      <c r="C3363" s="411"/>
      <c r="D3363" s="411"/>
      <c r="E3363" s="411"/>
      <c r="F3363" s="411"/>
      <c r="G3363" s="411"/>
      <c r="H3363" s="411"/>
      <c r="I3363" s="411"/>
      <c r="J3363" s="411"/>
      <c r="K3363" s="411"/>
      <c r="L3363" s="373"/>
      <c r="M3363" s="373"/>
      <c r="N3363" s="373"/>
    </row>
    <row r="3364" spans="1:14" ht="20.100000000000001" customHeight="1" x14ac:dyDescent="0.2">
      <c r="A3364" s="411"/>
      <c r="B3364" s="411"/>
      <c r="C3364" s="411"/>
      <c r="D3364" s="411"/>
      <c r="E3364" s="411"/>
      <c r="F3364" s="411"/>
      <c r="G3364" s="411"/>
      <c r="H3364" s="411"/>
      <c r="I3364" s="411"/>
      <c r="J3364" s="411"/>
      <c r="K3364" s="411"/>
      <c r="L3364" s="373"/>
      <c r="M3364" s="373"/>
      <c r="N3364" s="373"/>
    </row>
    <row r="3365" spans="1:14" ht="20.100000000000001" customHeight="1" x14ac:dyDescent="0.2">
      <c r="A3365" s="411"/>
      <c r="B3365" s="411"/>
      <c r="C3365" s="411"/>
      <c r="D3365" s="411"/>
      <c r="E3365" s="411"/>
      <c r="F3365" s="411"/>
      <c r="G3365" s="411"/>
      <c r="H3365" s="411"/>
      <c r="I3365" s="411"/>
      <c r="J3365" s="411"/>
      <c r="K3365" s="411"/>
      <c r="L3365" s="373"/>
      <c r="M3365" s="373"/>
      <c r="N3365" s="373"/>
    </row>
    <row r="3366" spans="1:14" ht="20.100000000000001" customHeight="1" x14ac:dyDescent="0.2">
      <c r="A3366" s="411"/>
      <c r="B3366" s="411"/>
      <c r="C3366" s="411"/>
      <c r="D3366" s="411"/>
      <c r="E3366" s="411"/>
      <c r="F3366" s="411"/>
      <c r="G3366" s="411"/>
      <c r="H3366" s="411"/>
      <c r="I3366" s="411"/>
      <c r="J3366" s="411"/>
      <c r="K3366" s="411"/>
      <c r="L3366" s="373"/>
      <c r="M3366" s="373"/>
      <c r="N3366" s="373"/>
    </row>
    <row r="3367" spans="1:14" ht="20.100000000000001" customHeight="1" x14ac:dyDescent="0.2">
      <c r="A3367" s="411"/>
      <c r="B3367" s="411"/>
      <c r="C3367" s="411"/>
      <c r="D3367" s="411"/>
      <c r="E3367" s="411"/>
      <c r="F3367" s="411"/>
      <c r="G3367" s="411"/>
      <c r="H3367" s="411"/>
      <c r="I3367" s="411"/>
      <c r="J3367" s="411"/>
      <c r="K3367" s="411"/>
      <c r="L3367" s="373"/>
      <c r="M3367" s="373"/>
      <c r="N3367" s="373"/>
    </row>
    <row r="3368" spans="1:14" ht="20.100000000000001" customHeight="1" x14ac:dyDescent="0.2">
      <c r="A3368" s="411"/>
      <c r="B3368" s="411"/>
      <c r="C3368" s="411"/>
      <c r="D3368" s="411"/>
      <c r="E3368" s="411"/>
      <c r="F3368" s="411"/>
      <c r="G3368" s="411"/>
      <c r="H3368" s="411"/>
      <c r="I3368" s="411"/>
      <c r="J3368" s="411"/>
      <c r="K3368" s="411"/>
      <c r="L3368" s="373"/>
      <c r="M3368" s="373"/>
      <c r="N3368" s="373"/>
    </row>
    <row r="3369" spans="1:14" ht="19.5" customHeight="1" x14ac:dyDescent="0.2">
      <c r="A3369" s="411"/>
      <c r="B3369" s="411"/>
      <c r="C3369" s="411"/>
      <c r="D3369" s="411"/>
      <c r="E3369" s="411"/>
      <c r="F3369" s="411"/>
      <c r="G3369" s="411"/>
      <c r="H3369" s="411"/>
      <c r="I3369" s="411"/>
      <c r="J3369" s="411"/>
      <c r="K3369" s="411"/>
      <c r="L3369" s="373"/>
      <c r="M3369" s="373"/>
      <c r="N3369" s="373"/>
    </row>
    <row r="3370" spans="1:14" ht="19.5" customHeight="1" x14ac:dyDescent="0.2">
      <c r="A3370" s="411"/>
      <c r="B3370" s="411"/>
      <c r="C3370" s="411"/>
      <c r="D3370" s="411"/>
      <c r="E3370" s="411"/>
      <c r="F3370" s="411"/>
      <c r="G3370" s="411"/>
      <c r="H3370" s="411"/>
      <c r="I3370" s="411"/>
      <c r="J3370" s="411"/>
      <c r="K3370" s="411"/>
      <c r="L3370" s="373"/>
      <c r="M3370" s="373"/>
      <c r="N3370" s="373"/>
    </row>
    <row r="3371" spans="1:14" ht="20.100000000000001" customHeight="1" x14ac:dyDescent="0.2">
      <c r="A3371" s="411"/>
      <c r="B3371" s="411"/>
      <c r="C3371" s="411"/>
      <c r="D3371" s="411"/>
      <c r="E3371" s="411"/>
      <c r="F3371" s="411"/>
      <c r="G3371" s="411"/>
      <c r="H3371" s="411"/>
      <c r="I3371" s="411"/>
      <c r="J3371" s="411"/>
      <c r="K3371" s="411"/>
      <c r="L3371" s="373"/>
      <c r="M3371" s="373"/>
      <c r="N3371" s="373"/>
    </row>
    <row r="3372" spans="1:14" ht="20.100000000000001" customHeight="1" x14ac:dyDescent="0.2">
      <c r="A3372" s="411"/>
      <c r="B3372" s="411"/>
      <c r="C3372" s="411"/>
      <c r="D3372" s="411"/>
      <c r="E3372" s="411"/>
      <c r="F3372" s="411"/>
      <c r="G3372" s="411"/>
      <c r="H3372" s="411"/>
      <c r="I3372" s="411"/>
      <c r="J3372" s="411"/>
      <c r="K3372" s="411"/>
      <c r="L3372" s="373"/>
      <c r="M3372" s="373"/>
      <c r="N3372" s="373"/>
    </row>
    <row r="3373" spans="1:14" ht="20.100000000000001" customHeight="1" x14ac:dyDescent="0.2">
      <c r="A3373" s="411"/>
      <c r="B3373" s="411"/>
      <c r="C3373" s="411"/>
      <c r="D3373" s="411"/>
      <c r="E3373" s="411"/>
      <c r="F3373" s="411"/>
      <c r="G3373" s="411"/>
      <c r="H3373" s="411"/>
      <c r="I3373" s="411"/>
      <c r="J3373" s="411"/>
      <c r="K3373" s="411"/>
      <c r="L3373" s="373"/>
      <c r="M3373" s="373"/>
      <c r="N3373" s="373"/>
    </row>
    <row r="3374" spans="1:14" ht="20.100000000000001" customHeight="1" x14ac:dyDescent="0.2">
      <c r="A3374" s="411"/>
      <c r="B3374" s="411"/>
      <c r="C3374" s="411"/>
      <c r="D3374" s="411"/>
      <c r="E3374" s="411"/>
      <c r="F3374" s="411"/>
      <c r="G3374" s="411"/>
      <c r="H3374" s="411"/>
      <c r="I3374" s="411"/>
      <c r="J3374" s="411"/>
      <c r="K3374" s="411"/>
      <c r="L3374" s="373"/>
      <c r="M3374" s="373"/>
      <c r="N3374" s="373"/>
    </row>
    <row r="3375" spans="1:14" ht="21.75" customHeight="1" x14ac:dyDescent="0.2">
      <c r="A3375" s="411"/>
      <c r="B3375" s="411"/>
      <c r="C3375" s="411"/>
      <c r="D3375" s="411"/>
      <c r="E3375" s="411"/>
      <c r="F3375" s="411"/>
      <c r="G3375" s="411"/>
      <c r="H3375" s="411"/>
      <c r="I3375" s="411"/>
      <c r="J3375" s="411"/>
      <c r="K3375" s="411"/>
      <c r="L3375" s="373"/>
      <c r="M3375" s="373"/>
      <c r="N3375" s="373"/>
    </row>
    <row r="3376" spans="1:14" ht="20.100000000000001" customHeight="1" x14ac:dyDescent="0.2">
      <c r="A3376" s="411"/>
      <c r="B3376" s="411"/>
      <c r="C3376" s="411"/>
      <c r="D3376" s="411"/>
      <c r="E3376" s="411"/>
      <c r="F3376" s="411"/>
      <c r="G3376" s="411"/>
      <c r="H3376" s="411"/>
      <c r="I3376" s="411"/>
      <c r="J3376" s="411"/>
      <c r="K3376" s="411"/>
      <c r="L3376" s="373"/>
      <c r="M3376" s="373"/>
      <c r="N3376" s="373"/>
    </row>
    <row r="3377" spans="1:14" ht="20.100000000000001" customHeight="1" x14ac:dyDescent="0.2">
      <c r="A3377" s="411"/>
      <c r="B3377" s="411"/>
      <c r="C3377" s="411"/>
      <c r="D3377" s="411"/>
      <c r="E3377" s="411"/>
      <c r="F3377" s="411"/>
      <c r="G3377" s="411"/>
      <c r="H3377" s="411"/>
      <c r="I3377" s="411"/>
      <c r="J3377" s="411"/>
      <c r="K3377" s="411"/>
      <c r="L3377" s="373"/>
      <c r="M3377" s="373"/>
      <c r="N3377" s="373"/>
    </row>
    <row r="3378" spans="1:14" ht="20.100000000000001" customHeight="1" x14ac:dyDescent="0.2">
      <c r="A3378" s="411"/>
      <c r="B3378" s="411"/>
      <c r="C3378" s="411"/>
      <c r="D3378" s="411"/>
      <c r="E3378" s="411"/>
      <c r="F3378" s="411"/>
      <c r="G3378" s="411"/>
      <c r="H3378" s="411"/>
      <c r="I3378" s="411"/>
      <c r="J3378" s="411"/>
      <c r="K3378" s="411"/>
      <c r="L3378" s="373"/>
      <c r="M3378" s="373"/>
      <c r="N3378" s="373"/>
    </row>
    <row r="3379" spans="1:14" ht="19.5" customHeight="1" x14ac:dyDescent="0.2">
      <c r="A3379" s="411"/>
      <c r="B3379" s="411"/>
      <c r="C3379" s="411"/>
      <c r="D3379" s="411"/>
      <c r="E3379" s="411"/>
      <c r="F3379" s="411"/>
      <c r="G3379" s="411"/>
      <c r="H3379" s="411"/>
      <c r="I3379" s="411"/>
      <c r="J3379" s="411"/>
      <c r="K3379" s="411"/>
      <c r="L3379" s="373"/>
      <c r="M3379" s="373"/>
      <c r="N3379" s="373"/>
    </row>
    <row r="3380" spans="1:14" ht="20.100000000000001" customHeight="1" x14ac:dyDescent="0.2">
      <c r="A3380" s="411"/>
      <c r="B3380" s="411"/>
      <c r="C3380" s="411"/>
      <c r="D3380" s="411"/>
      <c r="E3380" s="411"/>
      <c r="F3380" s="411"/>
      <c r="G3380" s="411"/>
      <c r="H3380" s="411"/>
      <c r="I3380" s="411"/>
      <c r="J3380" s="411"/>
      <c r="K3380" s="411"/>
      <c r="L3380" s="373"/>
      <c r="M3380" s="373"/>
      <c r="N3380" s="373"/>
    </row>
    <row r="3381" spans="1:14" ht="20.100000000000001" customHeight="1" x14ac:dyDescent="0.2">
      <c r="A3381" s="411"/>
      <c r="B3381" s="411"/>
      <c r="C3381" s="411"/>
      <c r="D3381" s="411"/>
      <c r="E3381" s="411"/>
      <c r="F3381" s="411"/>
      <c r="G3381" s="411"/>
      <c r="H3381" s="411"/>
      <c r="I3381" s="411"/>
      <c r="J3381" s="411"/>
      <c r="K3381" s="411"/>
      <c r="L3381" s="373"/>
      <c r="M3381" s="373"/>
      <c r="N3381" s="373"/>
    </row>
    <row r="3382" spans="1:14" ht="20.100000000000001" customHeight="1" x14ac:dyDescent="0.2">
      <c r="A3382" s="411"/>
      <c r="B3382" s="411"/>
      <c r="C3382" s="411"/>
      <c r="D3382" s="411"/>
      <c r="E3382" s="411"/>
      <c r="F3382" s="411"/>
      <c r="G3382" s="411"/>
      <c r="H3382" s="411"/>
      <c r="I3382" s="411"/>
      <c r="J3382" s="411"/>
      <c r="K3382" s="411"/>
      <c r="L3382" s="373"/>
      <c r="M3382" s="373"/>
      <c r="N3382" s="373"/>
    </row>
    <row r="3383" spans="1:14" ht="20.100000000000001" customHeight="1" x14ac:dyDescent="0.2">
      <c r="A3383" s="411"/>
      <c r="B3383" s="411"/>
      <c r="C3383" s="411"/>
      <c r="D3383" s="411"/>
      <c r="E3383" s="411"/>
      <c r="F3383" s="411"/>
      <c r="G3383" s="411"/>
      <c r="H3383" s="411"/>
      <c r="I3383" s="411"/>
      <c r="J3383" s="411"/>
      <c r="K3383" s="411"/>
      <c r="L3383" s="373"/>
      <c r="M3383" s="373"/>
      <c r="N3383" s="373"/>
    </row>
    <row r="3384" spans="1:14" ht="20.100000000000001" customHeight="1" x14ac:dyDescent="0.2">
      <c r="A3384" s="411"/>
      <c r="B3384" s="411"/>
      <c r="C3384" s="411"/>
      <c r="D3384" s="411"/>
      <c r="E3384" s="411"/>
      <c r="F3384" s="411"/>
      <c r="G3384" s="411"/>
      <c r="H3384" s="411"/>
      <c r="I3384" s="411"/>
      <c r="J3384" s="411"/>
      <c r="K3384" s="411"/>
      <c r="L3384" s="373"/>
      <c r="M3384" s="373"/>
      <c r="N3384" s="373"/>
    </row>
    <row r="3385" spans="1:14" ht="19.5" customHeight="1" x14ac:dyDescent="0.2">
      <c r="A3385" s="411"/>
      <c r="B3385" s="411"/>
      <c r="C3385" s="411"/>
      <c r="D3385" s="411"/>
      <c r="E3385" s="411"/>
      <c r="F3385" s="411"/>
      <c r="G3385" s="411"/>
      <c r="H3385" s="411"/>
      <c r="I3385" s="411"/>
      <c r="J3385" s="411"/>
      <c r="K3385" s="411"/>
      <c r="L3385" s="373"/>
      <c r="M3385" s="373"/>
      <c r="N3385" s="373"/>
    </row>
    <row r="3386" spans="1:14" ht="20.100000000000001" customHeight="1" x14ac:dyDescent="0.2">
      <c r="A3386" s="411"/>
      <c r="B3386" s="411"/>
      <c r="C3386" s="411"/>
      <c r="D3386" s="411"/>
      <c r="E3386" s="411"/>
      <c r="F3386" s="411"/>
      <c r="G3386" s="411"/>
      <c r="H3386" s="411"/>
      <c r="I3386" s="411"/>
      <c r="J3386" s="411"/>
      <c r="K3386" s="411"/>
      <c r="L3386" s="373"/>
      <c r="M3386" s="373"/>
      <c r="N3386" s="373"/>
    </row>
    <row r="3387" spans="1:14" ht="20.100000000000001" customHeight="1" x14ac:dyDescent="0.2">
      <c r="A3387" s="411"/>
      <c r="B3387" s="411"/>
      <c r="C3387" s="411"/>
      <c r="D3387" s="411"/>
      <c r="E3387" s="411"/>
      <c r="F3387" s="411"/>
      <c r="G3387" s="411"/>
      <c r="H3387" s="411"/>
      <c r="I3387" s="411"/>
      <c r="J3387" s="411"/>
      <c r="K3387" s="411"/>
      <c r="L3387" s="373"/>
      <c r="M3387" s="373"/>
      <c r="N3387" s="373"/>
    </row>
    <row r="3388" spans="1:14" ht="20.100000000000001" customHeight="1" x14ac:dyDescent="0.2">
      <c r="A3388" s="411"/>
      <c r="B3388" s="411"/>
      <c r="C3388" s="411"/>
      <c r="D3388" s="411"/>
      <c r="E3388" s="411"/>
      <c r="F3388" s="411"/>
      <c r="G3388" s="411"/>
      <c r="H3388" s="411"/>
      <c r="I3388" s="411"/>
      <c r="J3388" s="411"/>
      <c r="K3388" s="411"/>
      <c r="L3388" s="373"/>
      <c r="M3388" s="373"/>
      <c r="N3388" s="373"/>
    </row>
    <row r="3389" spans="1:14" ht="20.100000000000001" customHeight="1" x14ac:dyDescent="0.2">
      <c r="A3389" s="411"/>
      <c r="B3389" s="411"/>
      <c r="C3389" s="411"/>
      <c r="D3389" s="411"/>
      <c r="E3389" s="411"/>
      <c r="F3389" s="411"/>
      <c r="G3389" s="411"/>
      <c r="H3389" s="411"/>
      <c r="I3389" s="411"/>
      <c r="J3389" s="411"/>
      <c r="K3389" s="411"/>
      <c r="L3389" s="373"/>
      <c r="M3389" s="373"/>
      <c r="N3389" s="373"/>
    </row>
    <row r="3390" spans="1:14" ht="20.100000000000001" customHeight="1" x14ac:dyDescent="0.2">
      <c r="A3390" s="411"/>
      <c r="B3390" s="411"/>
      <c r="C3390" s="411"/>
      <c r="D3390" s="411"/>
      <c r="E3390" s="411"/>
      <c r="F3390" s="411"/>
      <c r="G3390" s="411"/>
      <c r="H3390" s="411"/>
      <c r="I3390" s="411"/>
      <c r="J3390" s="411"/>
      <c r="K3390" s="411"/>
      <c r="L3390" s="373"/>
      <c r="M3390" s="373"/>
      <c r="N3390" s="373"/>
    </row>
    <row r="3391" spans="1:14" ht="20.100000000000001" customHeight="1" x14ac:dyDescent="0.2">
      <c r="A3391" s="411"/>
      <c r="B3391" s="411"/>
      <c r="C3391" s="411"/>
      <c r="D3391" s="411"/>
      <c r="E3391" s="411"/>
      <c r="F3391" s="411"/>
      <c r="G3391" s="411"/>
      <c r="H3391" s="411"/>
      <c r="I3391" s="411"/>
      <c r="J3391" s="411"/>
      <c r="K3391" s="411"/>
      <c r="L3391" s="373"/>
      <c r="M3391" s="373"/>
      <c r="N3391" s="373"/>
    </row>
    <row r="3392" spans="1:14" ht="20.100000000000001" customHeight="1" x14ac:dyDescent="0.2">
      <c r="A3392" s="411"/>
      <c r="B3392" s="411"/>
      <c r="C3392" s="411"/>
      <c r="D3392" s="411"/>
      <c r="E3392" s="411"/>
      <c r="F3392" s="411"/>
      <c r="G3392" s="411"/>
      <c r="H3392" s="411"/>
      <c r="I3392" s="411"/>
      <c r="J3392" s="411"/>
      <c r="K3392" s="411"/>
      <c r="L3392" s="373"/>
      <c r="M3392" s="373"/>
      <c r="N3392" s="373"/>
    </row>
    <row r="3393" spans="1:14" ht="20.100000000000001" customHeight="1" x14ac:dyDescent="0.2">
      <c r="A3393" s="411"/>
      <c r="B3393" s="411"/>
      <c r="C3393" s="411"/>
      <c r="D3393" s="411"/>
      <c r="E3393" s="411"/>
      <c r="F3393" s="411"/>
      <c r="G3393" s="411"/>
      <c r="H3393" s="411"/>
      <c r="I3393" s="411"/>
      <c r="J3393" s="411"/>
      <c r="K3393" s="411"/>
      <c r="L3393" s="373"/>
      <c r="M3393" s="373"/>
      <c r="N3393" s="373"/>
    </row>
    <row r="3394" spans="1:14" ht="20.100000000000001" customHeight="1" x14ac:dyDescent="0.2">
      <c r="A3394" s="411"/>
      <c r="B3394" s="411"/>
      <c r="C3394" s="411"/>
      <c r="D3394" s="411"/>
      <c r="E3394" s="411"/>
      <c r="F3394" s="411"/>
      <c r="G3394" s="411"/>
      <c r="H3394" s="411"/>
      <c r="I3394" s="411"/>
      <c r="J3394" s="411"/>
      <c r="K3394" s="411"/>
      <c r="L3394" s="373"/>
      <c r="M3394" s="373"/>
      <c r="N3394" s="373"/>
    </row>
    <row r="3395" spans="1:14" ht="20.100000000000001" customHeight="1" x14ac:dyDescent="0.2">
      <c r="A3395" s="411"/>
      <c r="B3395" s="411"/>
      <c r="C3395" s="411"/>
      <c r="D3395" s="411"/>
      <c r="E3395" s="411"/>
      <c r="F3395" s="411"/>
      <c r="G3395" s="411"/>
      <c r="H3395" s="411"/>
      <c r="I3395" s="411"/>
      <c r="J3395" s="411"/>
      <c r="K3395" s="411"/>
      <c r="L3395" s="373"/>
      <c r="M3395" s="373"/>
      <c r="N3395" s="373"/>
    </row>
    <row r="3396" spans="1:14" ht="20.100000000000001" customHeight="1" x14ac:dyDescent="0.2">
      <c r="A3396" s="411"/>
      <c r="B3396" s="411"/>
      <c r="C3396" s="411"/>
      <c r="D3396" s="411"/>
      <c r="E3396" s="411"/>
      <c r="F3396" s="411"/>
      <c r="G3396" s="411"/>
      <c r="H3396" s="411"/>
      <c r="I3396" s="411"/>
      <c r="J3396" s="411"/>
      <c r="K3396" s="411"/>
      <c r="L3396" s="373"/>
      <c r="M3396" s="373"/>
      <c r="N3396" s="373"/>
    </row>
    <row r="3397" spans="1:14" ht="20.100000000000001" customHeight="1" x14ac:dyDescent="0.2">
      <c r="A3397" s="411"/>
      <c r="B3397" s="411"/>
      <c r="C3397" s="411"/>
      <c r="D3397" s="411"/>
      <c r="E3397" s="411"/>
      <c r="F3397" s="411"/>
      <c r="G3397" s="411"/>
      <c r="H3397" s="411"/>
      <c r="I3397" s="411"/>
      <c r="J3397" s="411"/>
      <c r="K3397" s="411"/>
      <c r="L3397" s="373"/>
      <c r="M3397" s="373"/>
      <c r="N3397" s="373"/>
    </row>
    <row r="3398" spans="1:14" ht="20.100000000000001" customHeight="1" x14ac:dyDescent="0.2">
      <c r="A3398" s="411"/>
      <c r="B3398" s="411"/>
      <c r="C3398" s="411"/>
      <c r="D3398" s="411"/>
      <c r="E3398" s="411"/>
      <c r="F3398" s="411"/>
      <c r="G3398" s="411"/>
      <c r="H3398" s="411"/>
      <c r="I3398" s="411"/>
      <c r="J3398" s="411"/>
      <c r="K3398" s="411"/>
      <c r="L3398" s="373"/>
      <c r="M3398" s="373"/>
      <c r="N3398" s="373"/>
    </row>
    <row r="3399" spans="1:14" ht="20.100000000000001" customHeight="1" x14ac:dyDescent="0.2">
      <c r="A3399" s="411"/>
      <c r="B3399" s="411"/>
      <c r="C3399" s="411"/>
      <c r="D3399" s="411"/>
      <c r="E3399" s="411"/>
      <c r="F3399" s="411"/>
      <c r="G3399" s="411"/>
      <c r="H3399" s="411"/>
      <c r="I3399" s="411"/>
      <c r="J3399" s="411"/>
      <c r="K3399" s="411"/>
      <c r="L3399" s="373"/>
      <c r="M3399" s="373"/>
      <c r="N3399" s="373"/>
    </row>
    <row r="3400" spans="1:14" ht="20.100000000000001" customHeight="1" x14ac:dyDescent="0.2">
      <c r="A3400" s="411"/>
      <c r="B3400" s="411"/>
      <c r="C3400" s="411"/>
      <c r="D3400" s="411"/>
      <c r="E3400" s="411"/>
      <c r="F3400" s="411"/>
      <c r="G3400" s="411"/>
      <c r="H3400" s="411"/>
      <c r="I3400" s="411"/>
      <c r="J3400" s="411"/>
      <c r="K3400" s="411"/>
      <c r="L3400" s="373"/>
      <c r="M3400" s="373"/>
      <c r="N3400" s="373"/>
    </row>
    <row r="3401" spans="1:14" ht="20.100000000000001" customHeight="1" x14ac:dyDescent="0.2">
      <c r="A3401" s="411"/>
      <c r="B3401" s="411"/>
      <c r="C3401" s="411"/>
      <c r="D3401" s="411"/>
      <c r="E3401" s="411"/>
      <c r="F3401" s="411"/>
      <c r="G3401" s="411"/>
      <c r="H3401" s="411"/>
      <c r="I3401" s="411"/>
      <c r="J3401" s="411"/>
      <c r="K3401" s="411"/>
      <c r="L3401" s="373"/>
      <c r="M3401" s="373"/>
      <c r="N3401" s="373"/>
    </row>
    <row r="3402" spans="1:14" ht="20.100000000000001" customHeight="1" x14ac:dyDescent="0.2">
      <c r="A3402" s="411"/>
      <c r="B3402" s="411"/>
      <c r="C3402" s="411"/>
      <c r="D3402" s="411"/>
      <c r="E3402" s="411"/>
      <c r="F3402" s="411"/>
      <c r="G3402" s="411"/>
      <c r="H3402" s="411"/>
      <c r="I3402" s="411"/>
      <c r="J3402" s="411"/>
      <c r="K3402" s="411"/>
      <c r="L3402" s="373"/>
      <c r="M3402" s="373"/>
      <c r="N3402" s="373"/>
    </row>
    <row r="3403" spans="1:14" ht="20.100000000000001" customHeight="1" x14ac:dyDescent="0.2">
      <c r="A3403" s="411"/>
      <c r="B3403" s="411"/>
      <c r="C3403" s="411"/>
      <c r="D3403" s="411"/>
      <c r="E3403" s="411"/>
      <c r="F3403" s="411"/>
      <c r="G3403" s="411"/>
      <c r="H3403" s="411"/>
      <c r="I3403" s="411"/>
      <c r="J3403" s="411"/>
      <c r="K3403" s="411"/>
      <c r="L3403" s="373"/>
      <c r="M3403" s="373"/>
      <c r="N3403" s="373"/>
    </row>
    <row r="3404" spans="1:14" ht="20.100000000000001" customHeight="1" x14ac:dyDescent="0.2">
      <c r="A3404" s="411"/>
      <c r="B3404" s="411"/>
      <c r="C3404" s="411"/>
      <c r="D3404" s="411"/>
      <c r="E3404" s="411"/>
      <c r="F3404" s="411"/>
      <c r="G3404" s="411"/>
      <c r="H3404" s="411"/>
      <c r="I3404" s="411"/>
      <c r="J3404" s="411"/>
      <c r="K3404" s="411"/>
      <c r="L3404" s="373"/>
      <c r="M3404" s="373"/>
      <c r="N3404" s="373"/>
    </row>
    <row r="3405" spans="1:14" ht="20.100000000000001" customHeight="1" x14ac:dyDescent="0.2">
      <c r="A3405" s="411"/>
      <c r="B3405" s="411"/>
      <c r="C3405" s="411"/>
      <c r="D3405" s="411"/>
      <c r="E3405" s="411"/>
      <c r="F3405" s="411"/>
      <c r="G3405" s="411"/>
      <c r="H3405" s="411"/>
      <c r="I3405" s="411"/>
      <c r="J3405" s="411"/>
      <c r="K3405" s="411"/>
      <c r="L3405" s="373"/>
      <c r="M3405" s="373"/>
      <c r="N3405" s="373"/>
    </row>
    <row r="3406" spans="1:14" ht="20.100000000000001" customHeight="1" x14ac:dyDescent="0.2">
      <c r="A3406" s="411"/>
      <c r="B3406" s="411"/>
      <c r="C3406" s="411"/>
      <c r="D3406" s="411"/>
      <c r="E3406" s="411"/>
      <c r="F3406" s="411"/>
      <c r="G3406" s="411"/>
      <c r="H3406" s="411"/>
      <c r="I3406" s="411"/>
      <c r="J3406" s="411"/>
      <c r="K3406" s="411"/>
      <c r="L3406" s="373"/>
      <c r="M3406" s="373"/>
      <c r="N3406" s="373"/>
    </row>
    <row r="3407" spans="1:14" ht="20.100000000000001" customHeight="1" x14ac:dyDescent="0.2">
      <c r="A3407" s="411"/>
      <c r="B3407" s="411"/>
      <c r="C3407" s="411"/>
      <c r="D3407" s="411"/>
      <c r="E3407" s="411"/>
      <c r="F3407" s="411"/>
      <c r="G3407" s="411"/>
      <c r="H3407" s="411"/>
      <c r="I3407" s="411"/>
      <c r="J3407" s="411"/>
      <c r="K3407" s="411"/>
      <c r="L3407" s="373"/>
      <c r="M3407" s="373"/>
      <c r="N3407" s="373"/>
    </row>
    <row r="3408" spans="1:14" ht="20.100000000000001" customHeight="1" x14ac:dyDescent="0.2">
      <c r="A3408" s="373"/>
      <c r="B3408" s="373"/>
      <c r="C3408" s="373"/>
      <c r="D3408" s="373"/>
      <c r="E3408" s="373"/>
      <c r="F3408" s="373"/>
      <c r="G3408" s="373"/>
      <c r="H3408" s="373"/>
      <c r="I3408" s="373"/>
      <c r="J3408" s="373"/>
      <c r="K3408" s="373"/>
      <c r="L3408" s="373"/>
      <c r="M3408" s="373"/>
      <c r="N3408" s="373"/>
    </row>
    <row r="3409" spans="1:14" ht="20.100000000000001" customHeight="1" x14ac:dyDescent="0.2">
      <c r="A3409" s="373"/>
      <c r="B3409" s="373"/>
      <c r="C3409" s="373"/>
      <c r="D3409" s="373"/>
      <c r="E3409" s="373"/>
      <c r="F3409" s="373"/>
      <c r="G3409" s="373"/>
      <c r="H3409" s="373"/>
      <c r="I3409" s="373"/>
      <c r="J3409" s="373"/>
      <c r="K3409" s="373"/>
      <c r="L3409" s="373"/>
      <c r="M3409" s="373"/>
      <c r="N3409" s="373"/>
    </row>
    <row r="3410" spans="1:14" ht="20.100000000000001" customHeight="1" x14ac:dyDescent="0.2">
      <c r="A3410" s="373"/>
      <c r="B3410" s="373"/>
      <c r="C3410" s="373"/>
      <c r="D3410" s="373"/>
      <c r="E3410" s="373"/>
      <c r="F3410" s="373"/>
      <c r="G3410" s="373"/>
      <c r="H3410" s="373"/>
      <c r="I3410" s="373"/>
      <c r="J3410" s="373"/>
      <c r="K3410" s="373"/>
      <c r="L3410" s="373"/>
      <c r="M3410" s="373"/>
      <c r="N3410" s="373"/>
    </row>
    <row r="3411" spans="1:14" ht="20.100000000000001" customHeight="1" x14ac:dyDescent="0.2">
      <c r="A3411" s="373"/>
      <c r="B3411" s="373"/>
      <c r="C3411" s="373"/>
      <c r="D3411" s="373"/>
      <c r="E3411" s="373"/>
      <c r="F3411" s="373"/>
      <c r="G3411" s="373"/>
      <c r="H3411" s="373"/>
      <c r="I3411" s="373"/>
      <c r="J3411" s="373"/>
      <c r="K3411" s="373"/>
      <c r="L3411" s="373"/>
      <c r="M3411" s="373"/>
      <c r="N3411" s="373"/>
    </row>
    <row r="3412" spans="1:14" ht="20.100000000000001" customHeight="1" x14ac:dyDescent="0.2">
      <c r="A3412" s="373"/>
      <c r="B3412" s="373"/>
      <c r="C3412" s="373"/>
      <c r="D3412" s="373"/>
      <c r="E3412" s="373"/>
      <c r="F3412" s="373"/>
      <c r="G3412" s="373"/>
      <c r="H3412" s="373"/>
      <c r="I3412" s="373"/>
      <c r="J3412" s="373"/>
      <c r="K3412" s="373"/>
      <c r="L3412" s="373"/>
      <c r="M3412" s="373"/>
      <c r="N3412" s="373"/>
    </row>
    <row r="3413" spans="1:14" ht="20.100000000000001" customHeight="1" x14ac:dyDescent="0.2">
      <c r="A3413" s="373"/>
      <c r="B3413" s="373"/>
      <c r="C3413" s="373"/>
      <c r="D3413" s="373"/>
      <c r="E3413" s="373"/>
      <c r="F3413" s="373"/>
      <c r="G3413" s="373"/>
      <c r="H3413" s="373"/>
      <c r="I3413" s="373"/>
      <c r="J3413" s="373"/>
      <c r="K3413" s="373"/>
      <c r="L3413" s="373"/>
      <c r="M3413" s="373"/>
      <c r="N3413" s="373"/>
    </row>
    <row r="3414" spans="1:14" ht="20.100000000000001" customHeight="1" x14ac:dyDescent="0.2">
      <c r="A3414" s="373"/>
      <c r="B3414" s="373"/>
      <c r="C3414" s="373"/>
      <c r="D3414" s="373"/>
      <c r="E3414" s="373"/>
      <c r="F3414" s="373"/>
      <c r="G3414" s="373"/>
      <c r="H3414" s="373"/>
      <c r="I3414" s="373"/>
      <c r="J3414" s="373"/>
      <c r="K3414" s="373"/>
      <c r="L3414" s="373"/>
      <c r="M3414" s="373"/>
      <c r="N3414" s="373"/>
    </row>
    <row r="3415" spans="1:14" ht="20.100000000000001" customHeight="1" x14ac:dyDescent="0.2">
      <c r="A3415" s="373"/>
      <c r="B3415" s="373"/>
      <c r="C3415" s="373"/>
      <c r="D3415" s="373"/>
      <c r="E3415" s="373"/>
      <c r="F3415" s="373"/>
      <c r="G3415" s="373"/>
      <c r="H3415" s="373"/>
      <c r="I3415" s="373"/>
      <c r="J3415" s="373"/>
      <c r="K3415" s="373"/>
      <c r="L3415" s="373"/>
      <c r="M3415" s="373"/>
      <c r="N3415" s="373"/>
    </row>
    <row r="3416" spans="1:14" x14ac:dyDescent="0.2">
      <c r="A3416" s="373"/>
      <c r="B3416" s="373"/>
      <c r="C3416" s="373"/>
      <c r="D3416" s="373"/>
      <c r="E3416" s="373"/>
      <c r="F3416" s="373"/>
      <c r="G3416" s="373"/>
      <c r="H3416" s="373"/>
      <c r="I3416" s="373"/>
      <c r="J3416" s="373"/>
      <c r="K3416" s="373"/>
      <c r="L3416" s="373"/>
      <c r="M3416" s="373"/>
      <c r="N3416" s="373"/>
    </row>
    <row r="3417" spans="1:14" x14ac:dyDescent="0.2">
      <c r="A3417" s="373"/>
      <c r="B3417" s="373"/>
      <c r="C3417" s="373"/>
      <c r="D3417" s="373"/>
      <c r="E3417" s="373"/>
      <c r="F3417" s="373"/>
      <c r="G3417" s="373"/>
      <c r="H3417" s="373"/>
      <c r="I3417" s="373"/>
      <c r="J3417" s="373"/>
      <c r="K3417" s="373"/>
      <c r="L3417" s="373"/>
      <c r="M3417" s="373"/>
      <c r="N3417" s="373"/>
    </row>
    <row r="3418" spans="1:14" x14ac:dyDescent="0.2">
      <c r="A3418" s="373"/>
      <c r="B3418" s="373"/>
      <c r="C3418" s="373"/>
      <c r="D3418" s="373"/>
      <c r="E3418" s="373"/>
      <c r="F3418" s="373"/>
      <c r="G3418" s="373"/>
      <c r="H3418" s="373"/>
      <c r="I3418" s="373"/>
      <c r="J3418" s="373"/>
      <c r="K3418" s="373"/>
      <c r="L3418" s="373"/>
      <c r="M3418" s="373"/>
      <c r="N3418" s="373"/>
    </row>
    <row r="3419" spans="1:14" x14ac:dyDescent="0.2">
      <c r="A3419" s="373"/>
      <c r="B3419" s="373"/>
      <c r="C3419" s="373"/>
      <c r="D3419" s="373"/>
      <c r="E3419" s="373"/>
      <c r="F3419" s="373"/>
      <c r="G3419" s="373"/>
      <c r="H3419" s="373"/>
      <c r="I3419" s="373"/>
      <c r="J3419" s="373"/>
      <c r="K3419" s="373"/>
      <c r="L3419" s="373"/>
      <c r="M3419" s="373"/>
      <c r="N3419" s="373"/>
    </row>
    <row r="3420" spans="1:14" x14ac:dyDescent="0.2">
      <c r="A3420" s="373"/>
      <c r="B3420" s="373"/>
      <c r="C3420" s="373"/>
      <c r="D3420" s="373"/>
      <c r="E3420" s="373"/>
      <c r="F3420" s="373"/>
      <c r="G3420" s="373"/>
      <c r="H3420" s="373"/>
      <c r="I3420" s="373"/>
      <c r="J3420" s="373"/>
      <c r="K3420" s="373"/>
      <c r="L3420" s="373"/>
      <c r="M3420" s="373"/>
      <c r="N3420" s="373"/>
    </row>
    <row r="3421" spans="1:14" x14ac:dyDescent="0.2">
      <c r="A3421" s="373"/>
      <c r="B3421" s="373"/>
      <c r="C3421" s="373"/>
      <c r="D3421" s="373"/>
      <c r="E3421" s="373"/>
      <c r="F3421" s="373"/>
      <c r="G3421" s="373"/>
      <c r="H3421" s="373"/>
      <c r="I3421" s="373"/>
      <c r="J3421" s="373"/>
      <c r="K3421" s="373"/>
      <c r="L3421" s="373"/>
      <c r="M3421" s="373"/>
      <c r="N3421" s="373"/>
    </row>
    <row r="3422" spans="1:14" x14ac:dyDescent="0.2">
      <c r="A3422" s="373"/>
      <c r="B3422" s="373"/>
      <c r="C3422" s="373"/>
      <c r="D3422" s="373"/>
      <c r="E3422" s="373"/>
      <c r="F3422" s="373"/>
      <c r="G3422" s="373"/>
      <c r="H3422" s="373"/>
      <c r="I3422" s="373"/>
      <c r="J3422" s="373"/>
      <c r="K3422" s="373"/>
      <c r="L3422" s="373"/>
      <c r="M3422" s="373"/>
      <c r="N3422" s="373"/>
    </row>
    <row r="3423" spans="1:14" x14ac:dyDescent="0.2">
      <c r="A3423" s="373"/>
      <c r="B3423" s="373"/>
      <c r="C3423" s="373"/>
      <c r="D3423" s="373"/>
      <c r="E3423" s="373"/>
      <c r="F3423" s="373"/>
      <c r="G3423" s="373"/>
      <c r="H3423" s="373"/>
      <c r="I3423" s="373"/>
      <c r="J3423" s="373"/>
      <c r="K3423" s="373"/>
      <c r="L3423" s="373"/>
      <c r="M3423" s="373"/>
      <c r="N3423" s="373"/>
    </row>
    <row r="3424" spans="1:14" x14ac:dyDescent="0.2">
      <c r="A3424" s="373"/>
      <c r="B3424" s="373"/>
      <c r="C3424" s="373"/>
      <c r="D3424" s="373"/>
      <c r="E3424" s="373"/>
      <c r="F3424" s="373"/>
      <c r="G3424" s="373"/>
      <c r="H3424" s="373"/>
      <c r="I3424" s="373"/>
      <c r="J3424" s="373"/>
      <c r="K3424" s="373"/>
      <c r="L3424" s="373"/>
      <c r="M3424" s="373"/>
      <c r="N3424" s="373"/>
    </row>
    <row r="3425" spans="1:14" x14ac:dyDescent="0.2">
      <c r="A3425" s="373"/>
      <c r="B3425" s="373"/>
      <c r="C3425" s="373"/>
      <c r="D3425" s="373"/>
      <c r="E3425" s="373"/>
      <c r="F3425" s="373"/>
      <c r="G3425" s="373"/>
      <c r="H3425" s="373"/>
      <c r="I3425" s="373"/>
      <c r="J3425" s="373"/>
      <c r="K3425" s="373"/>
      <c r="L3425" s="373"/>
      <c r="M3425" s="373"/>
      <c r="N3425" s="373"/>
    </row>
    <row r="3426" spans="1:14" x14ac:dyDescent="0.2">
      <c r="A3426" s="373"/>
      <c r="B3426" s="373"/>
      <c r="C3426" s="373"/>
      <c r="D3426" s="373"/>
      <c r="E3426" s="373"/>
      <c r="F3426" s="373"/>
      <c r="G3426" s="373"/>
      <c r="H3426" s="373"/>
      <c r="I3426" s="373"/>
      <c r="J3426" s="373"/>
      <c r="K3426" s="373"/>
      <c r="L3426" s="373"/>
      <c r="M3426" s="373"/>
      <c r="N3426" s="373"/>
    </row>
    <row r="3427" spans="1:14" x14ac:dyDescent="0.2">
      <c r="A3427" s="373"/>
      <c r="B3427" s="373"/>
      <c r="C3427" s="373"/>
      <c r="D3427" s="373"/>
      <c r="E3427" s="373"/>
      <c r="F3427" s="373"/>
      <c r="G3427" s="373"/>
      <c r="H3427" s="373"/>
      <c r="I3427" s="373"/>
      <c r="J3427" s="373"/>
      <c r="K3427" s="373"/>
      <c r="L3427" s="373"/>
      <c r="M3427" s="373"/>
      <c r="N3427" s="373"/>
    </row>
    <row r="3428" spans="1:14" ht="26.25" x14ac:dyDescent="0.4">
      <c r="A3428" s="414" t="s">
        <v>588</v>
      </c>
      <c r="B3428" s="375"/>
      <c r="C3428" s="375"/>
      <c r="D3428" s="375"/>
      <c r="E3428" s="375"/>
      <c r="F3428" s="373"/>
      <c r="G3428" s="373"/>
      <c r="H3428" s="373"/>
      <c r="I3428" s="373"/>
      <c r="J3428" s="373"/>
      <c r="K3428" s="373"/>
      <c r="L3428" s="375"/>
      <c r="M3428" s="375"/>
      <c r="N3428" s="373"/>
    </row>
    <row r="3429" spans="1:14" x14ac:dyDescent="0.2">
      <c r="A3429" s="373"/>
      <c r="B3429" s="373"/>
      <c r="C3429" s="373"/>
      <c r="D3429" s="373"/>
      <c r="E3429" s="373"/>
      <c r="F3429" s="373"/>
      <c r="G3429" s="373"/>
      <c r="H3429" s="373"/>
      <c r="I3429" s="373"/>
      <c r="J3429" s="373"/>
      <c r="K3429" s="373"/>
      <c r="L3429" s="373"/>
      <c r="M3429" s="373"/>
      <c r="N3429" s="373"/>
    </row>
    <row r="3430" spans="1:14" ht="23.25" x14ac:dyDescent="0.35">
      <c r="A3430" s="539" t="s">
        <v>575</v>
      </c>
      <c r="B3430" s="413"/>
      <c r="C3430" s="413"/>
      <c r="D3430" s="413"/>
      <c r="E3430" s="413"/>
      <c r="F3430" s="373"/>
      <c r="G3430" s="373"/>
      <c r="H3430" s="373"/>
      <c r="I3430" s="373"/>
      <c r="J3430" s="373"/>
      <c r="K3430" s="373"/>
      <c r="L3430" s="413"/>
      <c r="M3430" s="413"/>
      <c r="N3430" s="373"/>
    </row>
    <row r="3431" spans="1:14" x14ac:dyDescent="0.2">
      <c r="A3431" s="373"/>
      <c r="B3431" s="373"/>
      <c r="C3431" s="373"/>
      <c r="D3431" s="373"/>
      <c r="E3431" s="373"/>
      <c r="F3431" s="373"/>
      <c r="G3431" s="373"/>
      <c r="H3431" s="373"/>
      <c r="I3431" s="373"/>
      <c r="J3431" s="373"/>
      <c r="K3431" s="373"/>
      <c r="L3431" s="373"/>
      <c r="M3431" s="373"/>
      <c r="N3431" s="373"/>
    </row>
    <row r="3439" spans="1:14" ht="26.25" x14ac:dyDescent="0.4">
      <c r="F3439" s="292"/>
      <c r="G3439" s="292"/>
      <c r="H3439" s="292"/>
      <c r="I3439" s="292"/>
      <c r="J3439" s="292"/>
      <c r="K3439" s="292"/>
    </row>
    <row r="3440" spans="1:14" x14ac:dyDescent="0.2">
      <c r="F3440" s="9"/>
      <c r="G3440" s="9"/>
      <c r="H3440" s="9"/>
      <c r="I3440" s="9"/>
      <c r="J3440" s="9"/>
      <c r="K3440" s="9"/>
    </row>
    <row r="3441" spans="6:11" ht="23.25" x14ac:dyDescent="0.35">
      <c r="F3441" s="290"/>
      <c r="G3441" s="290"/>
      <c r="H3441" s="290"/>
      <c r="I3441" s="290"/>
      <c r="J3441" s="290"/>
      <c r="K3441" s="290"/>
    </row>
  </sheetData>
  <mergeCells count="528">
    <mergeCell ref="A323:F323"/>
    <mergeCell ref="M323:N323"/>
    <mergeCell ref="A332:F332"/>
    <mergeCell ref="M316:N316"/>
    <mergeCell ref="C3263:N3263"/>
    <mergeCell ref="A3240:K3240"/>
    <mergeCell ref="B1870:C1870"/>
    <mergeCell ref="B1900:C1900"/>
    <mergeCell ref="A3243:K3243"/>
    <mergeCell ref="A1910:G1910"/>
    <mergeCell ref="B1890:C1890"/>
    <mergeCell ref="A2441:D2441"/>
    <mergeCell ref="F2441:H2441"/>
    <mergeCell ref="F2345:H2345"/>
    <mergeCell ref="A2357:G2357"/>
    <mergeCell ref="A2371:D2371"/>
    <mergeCell ref="F2371:H2371"/>
    <mergeCell ref="A2397:N2397"/>
    <mergeCell ref="A2399:N2399"/>
    <mergeCell ref="A2401:G2401"/>
    <mergeCell ref="J2402:M2402"/>
    <mergeCell ref="A2415:D2415"/>
    <mergeCell ref="F2415:H2415"/>
    <mergeCell ref="A1908:N1908"/>
    <mergeCell ref="M373:N373"/>
    <mergeCell ref="M374:N374"/>
    <mergeCell ref="M375:N375"/>
    <mergeCell ref="M364:N364"/>
    <mergeCell ref="A366:F366"/>
    <mergeCell ref="M340:N340"/>
    <mergeCell ref="A372:F372"/>
    <mergeCell ref="A1980:N1980"/>
    <mergeCell ref="M299:N299"/>
    <mergeCell ref="M300:N300"/>
    <mergeCell ref="M305:N305"/>
    <mergeCell ref="M301:N301"/>
    <mergeCell ref="M302:N302"/>
    <mergeCell ref="M303:N303"/>
    <mergeCell ref="M304:N304"/>
    <mergeCell ref="A309:F309"/>
    <mergeCell ref="B1844:C1844"/>
    <mergeCell ref="M310:N310"/>
    <mergeCell ref="A324:F324"/>
    <mergeCell ref="M324:N324"/>
    <mergeCell ref="A326:N326"/>
    <mergeCell ref="M328:N328"/>
    <mergeCell ref="M330:N330"/>
    <mergeCell ref="A321:F321"/>
    <mergeCell ref="M306:N306"/>
    <mergeCell ref="M307:N307"/>
    <mergeCell ref="M309:N309"/>
    <mergeCell ref="A319:F319"/>
    <mergeCell ref="A328:F328"/>
    <mergeCell ref="A330:F330"/>
    <mergeCell ref="A340:F340"/>
    <mergeCell ref="A550:N550"/>
    <mergeCell ref="M332:N332"/>
    <mergeCell ref="M333:N333"/>
    <mergeCell ref="A311:F311"/>
    <mergeCell ref="A312:F312"/>
    <mergeCell ref="M311:N311"/>
    <mergeCell ref="M312:N312"/>
    <mergeCell ref="M315:N315"/>
    <mergeCell ref="M344:N344"/>
    <mergeCell ref="M334:N334"/>
    <mergeCell ref="M335:N335"/>
    <mergeCell ref="A447:N447"/>
    <mergeCell ref="A449:N449"/>
    <mergeCell ref="A380:N380"/>
    <mergeCell ref="A382:N382"/>
    <mergeCell ref="M336:N336"/>
    <mergeCell ref="M339:N339"/>
    <mergeCell ref="A370:F370"/>
    <mergeCell ref="M317:N317"/>
    <mergeCell ref="A362:N362"/>
    <mergeCell ref="A364:F364"/>
    <mergeCell ref="M313:N313"/>
    <mergeCell ref="M314:N314"/>
    <mergeCell ref="M319:N319"/>
    <mergeCell ref="A320:F320"/>
    <mergeCell ref="M320:N320"/>
    <mergeCell ref="M366:N366"/>
    <mergeCell ref="A360:K360"/>
    <mergeCell ref="M360:N360"/>
    <mergeCell ref="M361:N361"/>
    <mergeCell ref="M357:N357"/>
    <mergeCell ref="A358:K358"/>
    <mergeCell ref="M358:N358"/>
    <mergeCell ref="M359:N359"/>
    <mergeCell ref="A344:F344"/>
    <mergeCell ref="M337:N337"/>
    <mergeCell ref="M338:N338"/>
    <mergeCell ref="A342:N342"/>
    <mergeCell ref="M321:N321"/>
    <mergeCell ref="A322:F322"/>
    <mergeCell ref="M322:N322"/>
    <mergeCell ref="A282:F282"/>
    <mergeCell ref="M282:N282"/>
    <mergeCell ref="A284:F284"/>
    <mergeCell ref="M284:N284"/>
    <mergeCell ref="M285:N285"/>
    <mergeCell ref="M286:N286"/>
    <mergeCell ref="B13:K13"/>
    <mergeCell ref="B14:K14"/>
    <mergeCell ref="B130:N138"/>
    <mergeCell ref="A278:N278"/>
    <mergeCell ref="A280:N280"/>
    <mergeCell ref="E30:K33"/>
    <mergeCell ref="M293:N293"/>
    <mergeCell ref="M295:N295"/>
    <mergeCell ref="M296:N296"/>
    <mergeCell ref="M297:N297"/>
    <mergeCell ref="M298:N298"/>
    <mergeCell ref="M287:N287"/>
    <mergeCell ref="M288:N288"/>
    <mergeCell ref="M289:N289"/>
    <mergeCell ref="A295:F295"/>
    <mergeCell ref="M290:N290"/>
    <mergeCell ref="M291:N291"/>
    <mergeCell ref="M292:N292"/>
    <mergeCell ref="A816:E816"/>
    <mergeCell ref="G816:M816"/>
    <mergeCell ref="A828:N828"/>
    <mergeCell ref="A830:E830"/>
    <mergeCell ref="H830:M830"/>
    <mergeCell ref="A812:B812"/>
    <mergeCell ref="H812:I812"/>
    <mergeCell ref="A813:B813"/>
    <mergeCell ref="H813:I813"/>
    <mergeCell ref="A814:E814"/>
    <mergeCell ref="H814:M814"/>
    <mergeCell ref="A796:N796"/>
    <mergeCell ref="A798:N798"/>
    <mergeCell ref="A800:E800"/>
    <mergeCell ref="H800:M800"/>
    <mergeCell ref="A726:N726"/>
    <mergeCell ref="A690:N690"/>
    <mergeCell ref="A368:N368"/>
    <mergeCell ref="M370:N370"/>
    <mergeCell ref="M372:N372"/>
    <mergeCell ref="A516:N516"/>
    <mergeCell ref="A483:N483"/>
    <mergeCell ref="H384:I384"/>
    <mergeCell ref="H385:I385"/>
    <mergeCell ref="A376:F376"/>
    <mergeCell ref="M377:N377"/>
    <mergeCell ref="M376:N376"/>
    <mergeCell ref="A378:N378"/>
    <mergeCell ref="H386:I386"/>
    <mergeCell ref="H387:I387"/>
    <mergeCell ref="H388:I388"/>
    <mergeCell ref="H389:I389"/>
    <mergeCell ref="A656:N656"/>
    <mergeCell ref="A620:N620"/>
    <mergeCell ref="A586:N586"/>
    <mergeCell ref="A879:B879"/>
    <mergeCell ref="H879:I879"/>
    <mergeCell ref="A865:N865"/>
    <mergeCell ref="A867:E867"/>
    <mergeCell ref="H867:M867"/>
    <mergeCell ref="A842:B842"/>
    <mergeCell ref="H842:I842"/>
    <mergeCell ref="A843:B843"/>
    <mergeCell ref="H843:I843"/>
    <mergeCell ref="A844:E844"/>
    <mergeCell ref="H844:M844"/>
    <mergeCell ref="A895:N895"/>
    <mergeCell ref="A897:E897"/>
    <mergeCell ref="H897:M897"/>
    <mergeCell ref="A880:B880"/>
    <mergeCell ref="H880:I880"/>
    <mergeCell ref="A881:E881"/>
    <mergeCell ref="H881:M881"/>
    <mergeCell ref="D882:E882"/>
    <mergeCell ref="A883:E883"/>
    <mergeCell ref="A910:B910"/>
    <mergeCell ref="H910:I910"/>
    <mergeCell ref="A911:E911"/>
    <mergeCell ref="H911:M911"/>
    <mergeCell ref="A912:E912"/>
    <mergeCell ref="H912:M912"/>
    <mergeCell ref="A909:B909"/>
    <mergeCell ref="H909:I909"/>
    <mergeCell ref="K908:M908"/>
    <mergeCell ref="K909:M909"/>
    <mergeCell ref="A950:B950"/>
    <mergeCell ref="H950:I950"/>
    <mergeCell ref="A951:E951"/>
    <mergeCell ref="H951:M951"/>
    <mergeCell ref="A965:N965"/>
    <mergeCell ref="A949:B949"/>
    <mergeCell ref="H949:I949"/>
    <mergeCell ref="A935:N935"/>
    <mergeCell ref="A937:E937"/>
    <mergeCell ref="H937:M937"/>
    <mergeCell ref="H1007:M1007"/>
    <mergeCell ref="A980:B980"/>
    <mergeCell ref="H980:I980"/>
    <mergeCell ref="A981:E981"/>
    <mergeCell ref="H981:M981"/>
    <mergeCell ref="A1005:N1005"/>
    <mergeCell ref="A979:B979"/>
    <mergeCell ref="H979:I979"/>
    <mergeCell ref="H967:M967"/>
    <mergeCell ref="A967:E967"/>
    <mergeCell ref="A1007:E1007"/>
    <mergeCell ref="H1107:M1107"/>
    <mergeCell ref="A1090:B1090"/>
    <mergeCell ref="H1090:I1090"/>
    <mergeCell ref="A1091:E1091"/>
    <mergeCell ref="H1091:M1091"/>
    <mergeCell ref="A1105:N1105"/>
    <mergeCell ref="A1089:B1089"/>
    <mergeCell ref="H1089:I1089"/>
    <mergeCell ref="H1077:M1077"/>
    <mergeCell ref="A1107:E1107"/>
    <mergeCell ref="A1159:B1159"/>
    <mergeCell ref="H1159:I1159"/>
    <mergeCell ref="H1147:M1147"/>
    <mergeCell ref="A1120:B1120"/>
    <mergeCell ref="H1120:I1120"/>
    <mergeCell ref="A1121:E1121"/>
    <mergeCell ref="H1121:M1121"/>
    <mergeCell ref="A1145:N1145"/>
    <mergeCell ref="A1119:B1119"/>
    <mergeCell ref="H1119:I1119"/>
    <mergeCell ref="A1147:E1147"/>
    <mergeCell ref="A1190:B1190"/>
    <mergeCell ref="H1190:I1190"/>
    <mergeCell ref="A1191:E1191"/>
    <mergeCell ref="H1191:M1191"/>
    <mergeCell ref="A1215:N1215"/>
    <mergeCell ref="A1189:B1189"/>
    <mergeCell ref="H1189:I1189"/>
    <mergeCell ref="H1177:M1177"/>
    <mergeCell ref="A1160:B1160"/>
    <mergeCell ref="H1160:I1160"/>
    <mergeCell ref="A1161:E1161"/>
    <mergeCell ref="H1161:M1161"/>
    <mergeCell ref="A1175:N1175"/>
    <mergeCell ref="A1177:E1177"/>
    <mergeCell ref="C1223:D1223"/>
    <mergeCell ref="E1223:F1223"/>
    <mergeCell ref="G1223:H1223"/>
    <mergeCell ref="C1224:D1224"/>
    <mergeCell ref="E1224:F1224"/>
    <mergeCell ref="G1224:H1224"/>
    <mergeCell ref="A1217:N1217"/>
    <mergeCell ref="A1219:N1219"/>
    <mergeCell ref="C1221:D1221"/>
    <mergeCell ref="E1221:F1221"/>
    <mergeCell ref="G1221:H1221"/>
    <mergeCell ref="C1222:D1222"/>
    <mergeCell ref="E1222:F1222"/>
    <mergeCell ref="G1222:H1222"/>
    <mergeCell ref="C1225:D1225"/>
    <mergeCell ref="E1225:F1225"/>
    <mergeCell ref="G1225:H1225"/>
    <mergeCell ref="C1226:D1226"/>
    <mergeCell ref="E1226:F1226"/>
    <mergeCell ref="G1226:H1226"/>
    <mergeCell ref="C1231:D1231"/>
    <mergeCell ref="E1231:F1231"/>
    <mergeCell ref="G1231:H1231"/>
    <mergeCell ref="C1229:D1229"/>
    <mergeCell ref="E1229:F1229"/>
    <mergeCell ref="G1229:H1229"/>
    <mergeCell ref="C1230:D1230"/>
    <mergeCell ref="E1230:F1230"/>
    <mergeCell ref="G1230:H1230"/>
    <mergeCell ref="C1227:D1227"/>
    <mergeCell ref="E1227:F1227"/>
    <mergeCell ref="G1227:H1227"/>
    <mergeCell ref="C1228:D1228"/>
    <mergeCell ref="E1228:F1228"/>
    <mergeCell ref="G1228:H1228"/>
    <mergeCell ref="B1865:C1865"/>
    <mergeCell ref="A1568:N1568"/>
    <mergeCell ref="B1442:N1442"/>
    <mergeCell ref="B1466:K1466"/>
    <mergeCell ref="A1707:N1707"/>
    <mergeCell ref="A1709:N1709"/>
    <mergeCell ref="C1711:D1711"/>
    <mergeCell ref="E1711:F1711"/>
    <mergeCell ref="G1711:H1711"/>
    <mergeCell ref="B1651:N1651"/>
    <mergeCell ref="B1675:K1675"/>
    <mergeCell ref="B1606:K1606"/>
    <mergeCell ref="A1637:N1637"/>
    <mergeCell ref="C1712:D1712"/>
    <mergeCell ref="E1712:F1712"/>
    <mergeCell ref="G1712:H1712"/>
    <mergeCell ref="C1713:D1713"/>
    <mergeCell ref="E1713:F1713"/>
    <mergeCell ref="G1713:H1713"/>
    <mergeCell ref="C1714:D1714"/>
    <mergeCell ref="E1714:F1714"/>
    <mergeCell ref="B1582:N1582"/>
    <mergeCell ref="A1498:N1498"/>
    <mergeCell ref="B1512:N1512"/>
    <mergeCell ref="A1837:N1837"/>
    <mergeCell ref="A1800:N1800"/>
    <mergeCell ref="A1775:N1775"/>
    <mergeCell ref="B1850:C1850"/>
    <mergeCell ref="B1851:C1851"/>
    <mergeCell ref="A1839:N1839"/>
    <mergeCell ref="B1234:N1234"/>
    <mergeCell ref="B1258:K1258"/>
    <mergeCell ref="B1864:C1864"/>
    <mergeCell ref="A1288:N1288"/>
    <mergeCell ref="A1358:N1358"/>
    <mergeCell ref="B1536:K1536"/>
    <mergeCell ref="B1302:N1302"/>
    <mergeCell ref="B1326:K1326"/>
    <mergeCell ref="B1372:N1372"/>
    <mergeCell ref="B1396:K1396"/>
    <mergeCell ref="A1428:N1428"/>
    <mergeCell ref="A1751:N1751"/>
    <mergeCell ref="B1841:C1841"/>
    <mergeCell ref="B1842:C1842"/>
    <mergeCell ref="B1843:C1843"/>
    <mergeCell ref="B1866:C1866"/>
    <mergeCell ref="B1884:C1884"/>
    <mergeCell ref="B1885:C1885"/>
    <mergeCell ref="B1868:C1868"/>
    <mergeCell ref="B1867:C1867"/>
    <mergeCell ref="B1872:C1872"/>
    <mergeCell ref="G1714:H1714"/>
    <mergeCell ref="A1726:N1726"/>
    <mergeCell ref="B1860:C1860"/>
    <mergeCell ref="B1861:C1861"/>
    <mergeCell ref="B1862:C1862"/>
    <mergeCell ref="B1863:C1863"/>
    <mergeCell ref="B1852:C1852"/>
    <mergeCell ref="B1853:C1853"/>
    <mergeCell ref="B1854:C1854"/>
    <mergeCell ref="B1855:C1855"/>
    <mergeCell ref="B1856:C1856"/>
    <mergeCell ref="B1857:C1857"/>
    <mergeCell ref="B1849:C1849"/>
    <mergeCell ref="B1846:C1846"/>
    <mergeCell ref="B1847:C1847"/>
    <mergeCell ref="B1848:C1848"/>
    <mergeCell ref="A1752:N1752"/>
    <mergeCell ref="B1845:C1845"/>
    <mergeCell ref="A2119:N2119"/>
    <mergeCell ref="A2121:G2121"/>
    <mergeCell ref="J2122:M2122"/>
    <mergeCell ref="A2187:J2187"/>
    <mergeCell ref="A2147:G214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G1950:I1950"/>
    <mergeCell ref="A1936:G1936"/>
    <mergeCell ref="D1950:F1950"/>
    <mergeCell ref="A2117:N2117"/>
    <mergeCell ref="L2029:M2029"/>
    <mergeCell ref="I2014:J2014"/>
    <mergeCell ref="L2014:M2014"/>
    <mergeCell ref="A1978:N1978"/>
    <mergeCell ref="A3248:B3249"/>
    <mergeCell ref="A3250:B3251"/>
    <mergeCell ref="A3252:B3253"/>
    <mergeCell ref="G2483:I2483"/>
    <mergeCell ref="A2539:N2539"/>
    <mergeCell ref="A2240:N2240"/>
    <mergeCell ref="A2241:N2241"/>
    <mergeCell ref="A2537:N2537"/>
    <mergeCell ref="A2245:N2245"/>
    <mergeCell ref="A2247:N2247"/>
    <mergeCell ref="A2249:N2249"/>
    <mergeCell ref="A2467:N2467"/>
    <mergeCell ref="A2301:D2301"/>
    <mergeCell ref="F2301:H2301"/>
    <mergeCell ref="A2287:G2287"/>
    <mergeCell ref="A2275:D2275"/>
    <mergeCell ref="F2275:H2275"/>
    <mergeCell ref="A2257:N2257"/>
    <mergeCell ref="A2259:N2259"/>
    <mergeCell ref="A2261:G2261"/>
    <mergeCell ref="J2262:M2262"/>
    <mergeCell ref="J2332:M2332"/>
    <mergeCell ref="A2345:D2345"/>
    <mergeCell ref="A2327:N2327"/>
    <mergeCell ref="A3289:B3290"/>
    <mergeCell ref="A3291:B3292"/>
    <mergeCell ref="A3254:B3255"/>
    <mergeCell ref="A3261:B3262"/>
    <mergeCell ref="A3263:B3264"/>
    <mergeCell ref="A3265:B3266"/>
    <mergeCell ref="A3267:B3268"/>
    <mergeCell ref="A3269:B3270"/>
    <mergeCell ref="A3271:B3272"/>
    <mergeCell ref="A3273:B3274"/>
    <mergeCell ref="A3279:B3280"/>
    <mergeCell ref="A3281:B3282"/>
    <mergeCell ref="A3283:B3284"/>
    <mergeCell ref="A3285:B3286"/>
    <mergeCell ref="A3287:B3288"/>
    <mergeCell ref="A1020:B1020"/>
    <mergeCell ref="M354:N354"/>
    <mergeCell ref="M356:N356"/>
    <mergeCell ref="M349:N349"/>
    <mergeCell ref="M350:N350"/>
    <mergeCell ref="A346:K346"/>
    <mergeCell ref="A350:K350"/>
    <mergeCell ref="A1982:G1982"/>
    <mergeCell ref="A1997:G1997"/>
    <mergeCell ref="M355:N355"/>
    <mergeCell ref="A1037:E1037"/>
    <mergeCell ref="A1077:E1077"/>
    <mergeCell ref="A1050:B1050"/>
    <mergeCell ref="H1050:I1050"/>
    <mergeCell ref="A1051:E1051"/>
    <mergeCell ref="H1051:M1051"/>
    <mergeCell ref="A1075:N1075"/>
    <mergeCell ref="A1049:B1049"/>
    <mergeCell ref="H1049:I1049"/>
    <mergeCell ref="H1037:M1037"/>
    <mergeCell ref="B1858:C1858"/>
    <mergeCell ref="B1859:C1859"/>
    <mergeCell ref="B1886:C1886"/>
    <mergeCell ref="B1887:C1887"/>
    <mergeCell ref="B1873:C1873"/>
    <mergeCell ref="B1874:C1874"/>
    <mergeCell ref="B1875:C1875"/>
    <mergeCell ref="A3222:N3222"/>
    <mergeCell ref="A2569:N2570"/>
    <mergeCell ref="A3085:N3085"/>
    <mergeCell ref="A3087:N3087"/>
    <mergeCell ref="A3152:N3152"/>
    <mergeCell ref="A3154:N3154"/>
    <mergeCell ref="A3189:N3189"/>
    <mergeCell ref="A2695:N2695"/>
    <mergeCell ref="A2780:N2781"/>
    <mergeCell ref="A2783:N2783"/>
    <mergeCell ref="A2815:N2815"/>
    <mergeCell ref="A2842:N2842"/>
    <mergeCell ref="A2869:N2869"/>
    <mergeCell ref="A2896:N2896"/>
    <mergeCell ref="A3003:N3004"/>
    <mergeCell ref="A3006:N3006"/>
    <mergeCell ref="A2079:N2079"/>
    <mergeCell ref="A2047:N2047"/>
    <mergeCell ref="A2081:I2081"/>
    <mergeCell ref="A2950:N2950"/>
    <mergeCell ref="A2099:I2099"/>
    <mergeCell ref="A2976:N2976"/>
    <mergeCell ref="B1898:C1898"/>
    <mergeCell ref="A2554:N2554"/>
    <mergeCell ref="F2556:G2556"/>
    <mergeCell ref="M346:N346"/>
    <mergeCell ref="A348:F348"/>
    <mergeCell ref="M348:N348"/>
    <mergeCell ref="M351:N351"/>
    <mergeCell ref="M352:N352"/>
    <mergeCell ref="M353:N353"/>
    <mergeCell ref="H1020:I1020"/>
    <mergeCell ref="A1021:E1021"/>
    <mergeCell ref="H1021:M1021"/>
    <mergeCell ref="A1035:N1035"/>
    <mergeCell ref="A1019:B1019"/>
    <mergeCell ref="H1019:I1019"/>
    <mergeCell ref="A2213:J2213"/>
    <mergeCell ref="A2214:J2214"/>
    <mergeCell ref="A2161:D2161"/>
    <mergeCell ref="F2161:H2161"/>
    <mergeCell ref="A2186:J2186"/>
    <mergeCell ref="A2012:G2012"/>
    <mergeCell ref="A2027:G2027"/>
    <mergeCell ref="A2923:N2923"/>
    <mergeCell ref="E3009:G3009"/>
    <mergeCell ref="H3009:J3009"/>
    <mergeCell ref="B3028:C3028"/>
    <mergeCell ref="D3028:E3028"/>
    <mergeCell ref="F3028:G3028"/>
    <mergeCell ref="H3028:I3028"/>
    <mergeCell ref="J3028:K3028"/>
    <mergeCell ref="B3036:C3036"/>
    <mergeCell ref="D3036:E3036"/>
    <mergeCell ref="F3036:G3036"/>
    <mergeCell ref="H3036:I3036"/>
    <mergeCell ref="J3036:K3036"/>
    <mergeCell ref="A3026:N3026"/>
    <mergeCell ref="B3009:D3009"/>
    <mergeCell ref="B1876:C1876"/>
    <mergeCell ref="B1877:C1877"/>
    <mergeCell ref="B1891:C1891"/>
    <mergeCell ref="B1892:C1892"/>
    <mergeCell ref="B1893:C1893"/>
    <mergeCell ref="B1894:C1894"/>
    <mergeCell ref="B1895:C1895"/>
    <mergeCell ref="B1897:C1897"/>
    <mergeCell ref="D1924:F1924"/>
    <mergeCell ref="A1902:N1902"/>
    <mergeCell ref="B1899:C1899"/>
    <mergeCell ref="B1896:C1896"/>
    <mergeCell ref="B1901:C1901"/>
    <mergeCell ref="B1869:C1869"/>
    <mergeCell ref="F2564:G2564"/>
    <mergeCell ref="A2633:N2634"/>
    <mergeCell ref="A2736:N2736"/>
    <mergeCell ref="G1924:I1924"/>
    <mergeCell ref="I2029:J2029"/>
    <mergeCell ref="F2557:G2557"/>
    <mergeCell ref="F2558:G2558"/>
    <mergeCell ref="F2559:G2559"/>
    <mergeCell ref="F2560:G2560"/>
    <mergeCell ref="F2561:G2561"/>
    <mergeCell ref="F2562:G2562"/>
    <mergeCell ref="F2563:G2563"/>
    <mergeCell ref="A2049:G2049"/>
    <mergeCell ref="A2064:G2064"/>
    <mergeCell ref="A2495:G2495"/>
    <mergeCell ref="D2483:E2483"/>
    <mergeCell ref="A2469:G2469"/>
    <mergeCell ref="A2329:N2329"/>
    <mergeCell ref="A2331:G2331"/>
    <mergeCell ref="A2427:G2427"/>
    <mergeCell ref="A2243:N2243"/>
    <mergeCell ref="A2135:D2135"/>
    <mergeCell ref="F2135:H2135"/>
  </mergeCells>
  <phoneticPr fontId="23" type="noConversion"/>
  <conditionalFormatting sqref="B3033:K3033">
    <cfRule type="cellIs" dxfId="47" priority="5" operator="lessThan">
      <formula>0</formula>
    </cfRule>
    <cfRule type="cellIs" dxfId="46" priority="6" operator="greaterThanOrEqual">
      <formula>0</formula>
    </cfRule>
  </conditionalFormatting>
  <conditionalFormatting sqref="B3042:K3042">
    <cfRule type="cellIs" dxfId="45" priority="3" operator="lessThan">
      <formula>0</formula>
    </cfRule>
    <cfRule type="cellIs" dxfId="44" priority="4" operator="greaterThanOrEqual">
      <formula>0</formula>
    </cfRule>
  </conditionalFormatting>
  <conditionalFormatting sqref="F2083:I2086">
    <cfRule type="cellIs" dxfId="43" priority="27" operator="lessThan">
      <formula>0</formula>
    </cfRule>
    <cfRule type="cellIs" dxfId="42" priority="28" operator="greaterThanOrEqual">
      <formula>0</formula>
    </cfRule>
  </conditionalFormatting>
  <conditionalFormatting sqref="F2101:I2104">
    <cfRule type="cellIs" dxfId="41" priority="19" operator="lessThan">
      <formula>0</formula>
    </cfRule>
    <cfRule type="cellIs" dxfId="40" priority="20" operator="greaterThanOrEqual">
      <formula>0</formula>
    </cfRule>
  </conditionalFormatting>
  <conditionalFormatting sqref="G1912:G1921">
    <cfRule type="cellIs" dxfId="39" priority="226" operator="greaterThanOrEqual">
      <formula>0</formula>
    </cfRule>
    <cfRule type="cellIs" dxfId="38" priority="225" operator="lessThan">
      <formula>0</formula>
    </cfRule>
  </conditionalFormatting>
  <conditionalFormatting sqref="G1938:G1947">
    <cfRule type="cellIs" dxfId="37" priority="192" operator="greaterThanOrEqual">
      <formula>0</formula>
    </cfRule>
    <cfRule type="cellIs" dxfId="36" priority="191" operator="lessThan">
      <formula>0</formula>
    </cfRule>
  </conditionalFormatting>
  <conditionalFormatting sqref="G1984:G1993">
    <cfRule type="cellIs" dxfId="35" priority="182" operator="greaterThanOrEqual">
      <formula>0</formula>
    </cfRule>
    <cfRule type="cellIs" dxfId="34" priority="181" operator="lessThan">
      <formula>0</formula>
    </cfRule>
  </conditionalFormatting>
  <conditionalFormatting sqref="G1999:G2008">
    <cfRule type="cellIs" dxfId="33" priority="111" operator="lessThan">
      <formula>0</formula>
    </cfRule>
    <cfRule type="cellIs" dxfId="32" priority="112" operator="greaterThanOrEqual">
      <formula>0</formula>
    </cfRule>
  </conditionalFormatting>
  <conditionalFormatting sqref="G2014:G2023">
    <cfRule type="cellIs" dxfId="31" priority="109" operator="lessThan">
      <formula>0</formula>
    </cfRule>
    <cfRule type="cellIs" dxfId="30" priority="110" operator="greaterThanOrEqual">
      <formula>0</formula>
    </cfRule>
  </conditionalFormatting>
  <conditionalFormatting sqref="G2029:G2038">
    <cfRule type="cellIs" dxfId="29" priority="17" operator="lessThan">
      <formula>0</formula>
    </cfRule>
    <cfRule type="cellIs" dxfId="28" priority="18" operator="greaterThanOrEqual">
      <formula>0</formula>
    </cfRule>
  </conditionalFormatting>
  <conditionalFormatting sqref="G2051:G2060">
    <cfRule type="cellIs" dxfId="27" priority="103" operator="lessThan">
      <formula>0</formula>
    </cfRule>
    <cfRule type="cellIs" dxfId="26" priority="104" operator="greaterThanOrEqual">
      <formula>0</formula>
    </cfRule>
  </conditionalFormatting>
  <conditionalFormatting sqref="G2066:G2075">
    <cfRule type="cellIs" dxfId="25" priority="101" operator="lessThan">
      <formula>0</formula>
    </cfRule>
    <cfRule type="cellIs" dxfId="24" priority="102" operator="greaterThanOrEqual">
      <formula>0</formula>
    </cfRule>
  </conditionalFormatting>
  <conditionalFormatting sqref="G2123:G2132">
    <cfRule type="cellIs" dxfId="23" priority="123" operator="lessThan">
      <formula>0</formula>
    </cfRule>
    <cfRule type="cellIs" dxfId="22" priority="124" operator="greaterThanOrEqual">
      <formula>0</formula>
    </cfRule>
  </conditionalFormatting>
  <conditionalFormatting sqref="G2149:G2158">
    <cfRule type="cellIs" dxfId="21" priority="125" operator="lessThan">
      <formula>0</formula>
    </cfRule>
    <cfRule type="cellIs" dxfId="20" priority="126" operator="greaterThanOrEqual">
      <formula>0</formula>
    </cfRule>
  </conditionalFormatting>
  <conditionalFormatting sqref="G2263:G2272">
    <cfRule type="cellIs" dxfId="19" priority="89" operator="lessThan">
      <formula>0</formula>
    </cfRule>
    <cfRule type="cellIs" dxfId="18" priority="90" operator="greaterThanOrEqual">
      <formula>0</formula>
    </cfRule>
  </conditionalFormatting>
  <conditionalFormatting sqref="G2289:G2298">
    <cfRule type="cellIs" dxfId="17" priority="88" operator="greaterThanOrEqual">
      <formula>0</formula>
    </cfRule>
    <cfRule type="cellIs" dxfId="16" priority="87" operator="lessThan">
      <formula>0</formula>
    </cfRule>
  </conditionalFormatting>
  <conditionalFormatting sqref="G2333:G2342">
    <cfRule type="cellIs" dxfId="15" priority="85" operator="lessThan">
      <formula>0</formula>
    </cfRule>
    <cfRule type="cellIs" dxfId="14" priority="86" operator="greaterThanOrEqual">
      <formula>0</formula>
    </cfRule>
  </conditionalFormatting>
  <conditionalFormatting sqref="G2359:G2368">
    <cfRule type="cellIs" dxfId="13" priority="77" operator="lessThan">
      <formula>0</formula>
    </cfRule>
    <cfRule type="cellIs" dxfId="12" priority="78" operator="greaterThanOrEqual">
      <formula>0</formula>
    </cfRule>
  </conditionalFormatting>
  <conditionalFormatting sqref="G2403:G2412">
    <cfRule type="cellIs" dxfId="11" priority="84" operator="greaterThanOrEqual">
      <formula>0</formula>
    </cfRule>
    <cfRule type="cellIs" dxfId="10" priority="83" operator="lessThan">
      <formula>0</formula>
    </cfRule>
  </conditionalFormatting>
  <conditionalFormatting sqref="G2429:G2438">
    <cfRule type="cellIs" dxfId="9" priority="75" operator="lessThan">
      <formula>0</formula>
    </cfRule>
    <cfRule type="cellIs" dxfId="8" priority="76" operator="greaterThanOrEqual">
      <formula>0</formula>
    </cfRule>
  </conditionalFormatting>
  <conditionalFormatting sqref="G2471:G2480">
    <cfRule type="cellIs" dxfId="7" priority="81" operator="lessThan">
      <formula>0</formula>
    </cfRule>
    <cfRule type="cellIs" dxfId="6" priority="82" operator="greaterThanOrEqual">
      <formula>0</formula>
    </cfRule>
  </conditionalFormatting>
  <conditionalFormatting sqref="G2497:G2506">
    <cfRule type="cellIs" dxfId="5" priority="73" operator="lessThan">
      <formula>0</formula>
    </cfRule>
    <cfRule type="cellIs" dxfId="4" priority="74" operator="greaterThanOrEqual">
      <formula>0</formula>
    </cfRule>
  </conditionalFormatting>
  <conditionalFormatting sqref="I3010:I3012">
    <cfRule type="cellIs" dxfId="3" priority="7" operator="lessThan">
      <formula>0</formula>
    </cfRule>
    <cfRule type="cellIs" dxfId="2" priority="8" operator="greaterThanOrEqual">
      <formula>0</formula>
    </cfRule>
  </conditionalFormatting>
  <hyperlinks>
    <hyperlink ref="A3240" r:id="rId1" xr:uid="{A4B59AEF-532F-4602-8988-DB727E9B2FC4}"/>
  </hyperlinks>
  <printOptions horizontalCentered="1"/>
  <pageMargins left="0" right="0" top="0.39370078740157483" bottom="0" header="0" footer="0"/>
  <pageSetup paperSize="9" scale="42" firstPageNumber="0" orientation="portrait" useFirstPageNumber="1" r:id="rId2"/>
  <headerFooter differentFirst="1">
    <oddFooter>&amp;R&amp;P</oddFooter>
  </headerFooter>
  <rowBreaks count="51" manualBreakCount="51">
    <brk id="126" max="13" man="1"/>
    <brk id="276" max="13" man="1"/>
    <brk id="361" max="13" man="1"/>
    <brk id="377" max="13" man="1"/>
    <brk id="446" max="13" man="1"/>
    <brk id="515" max="13" man="1"/>
    <brk id="585" max="13" man="1"/>
    <brk id="655" max="13" man="1"/>
    <brk id="725" max="13" man="1"/>
    <brk id="795" max="13" man="1"/>
    <brk id="864" max="13" man="1"/>
    <brk id="934" max="13" man="1"/>
    <brk id="1004" max="13" man="1"/>
    <brk id="1074" max="13" man="1"/>
    <brk id="1144" max="13" man="1"/>
    <brk id="1214" max="13" man="1"/>
    <brk id="1287" max="13" man="1"/>
    <brk id="1357" max="13" man="1"/>
    <brk id="1427" max="13" man="1"/>
    <brk id="1497" max="13" man="1"/>
    <brk id="1567" max="13" man="1"/>
    <brk id="1636" max="13" man="1"/>
    <brk id="1706" max="13" man="1"/>
    <brk id="1774" max="13" man="1"/>
    <brk id="1836" max="13" man="1"/>
    <brk id="1907" max="13" man="1"/>
    <brk id="1977" max="13" man="1"/>
    <brk id="2046" max="13" man="1"/>
    <brk id="2116" max="13" man="1"/>
    <brk id="2185" max="13" man="1"/>
    <brk id="2256" max="13" man="1"/>
    <brk id="2326" max="13" man="1"/>
    <brk id="2396" max="13" man="1"/>
    <brk id="2466" max="13" man="1"/>
    <brk id="2536" max="13" man="1"/>
    <brk id="2568" max="13" man="1"/>
    <brk id="2632" max="13" man="1"/>
    <brk id="2694" max="13" man="1"/>
    <brk id="2735" max="13" man="1"/>
    <brk id="2779" max="13" man="1"/>
    <brk id="2814" max="13" man="1"/>
    <brk id="2868" max="13" man="1"/>
    <brk id="2922" max="13" man="1"/>
    <brk id="2975" max="13" man="1"/>
    <brk id="3002" max="13" man="1"/>
    <brk id="3025" max="13" man="1"/>
    <brk id="3084" max="13" man="1"/>
    <brk id="3151" max="13" man="1"/>
    <brk id="3188" max="13" man="1"/>
    <brk id="3238" max="13" man="1"/>
    <brk id="3332" max="13" man="1"/>
  </rowBreaks>
  <colBreaks count="1" manualBreakCount="1">
    <brk id="14" max="1048575" man="1"/>
  </col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2A43-17C3-4D2F-A150-A913D50D6CE4}">
  <dimension ref="A4:N61"/>
  <sheetViews>
    <sheetView topLeftCell="A48" zoomScaleNormal="100" workbookViewId="0">
      <selection activeCell="A427" sqref="A427"/>
    </sheetView>
  </sheetViews>
  <sheetFormatPr baseColWidth="10" defaultRowHeight="12.75" x14ac:dyDescent="0.2"/>
  <cols>
    <col min="1" max="5" width="11.42578125" style="22"/>
    <col min="6" max="7" width="12.7109375" style="22" bestFit="1" customWidth="1"/>
    <col min="8" max="261" width="11.42578125" style="22"/>
    <col min="262" max="263" width="12.7109375" style="22" bestFit="1" customWidth="1"/>
    <col min="264" max="517" width="11.42578125" style="22"/>
    <col min="518" max="519" width="12.7109375" style="22" bestFit="1" customWidth="1"/>
    <col min="520" max="773" width="11.42578125" style="22"/>
    <col min="774" max="775" width="12.7109375" style="22" bestFit="1" customWidth="1"/>
    <col min="776" max="1029" width="11.42578125" style="22"/>
    <col min="1030" max="1031" width="12.7109375" style="22" bestFit="1" customWidth="1"/>
    <col min="1032" max="1285" width="11.42578125" style="22"/>
    <col min="1286" max="1287" width="12.7109375" style="22" bestFit="1" customWidth="1"/>
    <col min="1288" max="1541" width="11.42578125" style="22"/>
    <col min="1542" max="1543" width="12.7109375" style="22" bestFit="1" customWidth="1"/>
    <col min="1544" max="1797" width="11.42578125" style="22"/>
    <col min="1798" max="1799" width="12.7109375" style="22" bestFit="1" customWidth="1"/>
    <col min="1800" max="2053" width="11.42578125" style="22"/>
    <col min="2054" max="2055" width="12.7109375" style="22" bestFit="1" customWidth="1"/>
    <col min="2056" max="2309" width="11.42578125" style="22"/>
    <col min="2310" max="2311" width="12.7109375" style="22" bestFit="1" customWidth="1"/>
    <col min="2312" max="2565" width="11.42578125" style="22"/>
    <col min="2566" max="2567" width="12.7109375" style="22" bestFit="1" customWidth="1"/>
    <col min="2568" max="2821" width="11.42578125" style="22"/>
    <col min="2822" max="2823" width="12.7109375" style="22" bestFit="1" customWidth="1"/>
    <col min="2824" max="3077" width="11.42578125" style="22"/>
    <col min="3078" max="3079" width="12.7109375" style="22" bestFit="1" customWidth="1"/>
    <col min="3080" max="3333" width="11.42578125" style="22"/>
    <col min="3334" max="3335" width="12.7109375" style="22" bestFit="1" customWidth="1"/>
    <col min="3336" max="3589" width="11.42578125" style="22"/>
    <col min="3590" max="3591" width="12.7109375" style="22" bestFit="1" customWidth="1"/>
    <col min="3592" max="3845" width="11.42578125" style="22"/>
    <col min="3846" max="3847" width="12.7109375" style="22" bestFit="1" customWidth="1"/>
    <col min="3848" max="4101" width="11.42578125" style="22"/>
    <col min="4102" max="4103" width="12.7109375" style="22" bestFit="1" customWidth="1"/>
    <col min="4104" max="4357" width="11.42578125" style="22"/>
    <col min="4358" max="4359" width="12.7109375" style="22" bestFit="1" customWidth="1"/>
    <col min="4360" max="4613" width="11.42578125" style="22"/>
    <col min="4614" max="4615" width="12.7109375" style="22" bestFit="1" customWidth="1"/>
    <col min="4616" max="4869" width="11.42578125" style="22"/>
    <col min="4870" max="4871" width="12.7109375" style="22" bestFit="1" customWidth="1"/>
    <col min="4872" max="5125" width="11.42578125" style="22"/>
    <col min="5126" max="5127" width="12.7109375" style="22" bestFit="1" customWidth="1"/>
    <col min="5128" max="5381" width="11.42578125" style="22"/>
    <col min="5382" max="5383" width="12.7109375" style="22" bestFit="1" customWidth="1"/>
    <col min="5384" max="5637" width="11.42578125" style="22"/>
    <col min="5638" max="5639" width="12.7109375" style="22" bestFit="1" customWidth="1"/>
    <col min="5640" max="5893" width="11.42578125" style="22"/>
    <col min="5894" max="5895" width="12.7109375" style="22" bestFit="1" customWidth="1"/>
    <col min="5896" max="6149" width="11.42578125" style="22"/>
    <col min="6150" max="6151" width="12.7109375" style="22" bestFit="1" customWidth="1"/>
    <col min="6152" max="6405" width="11.42578125" style="22"/>
    <col min="6406" max="6407" width="12.7109375" style="22" bestFit="1" customWidth="1"/>
    <col min="6408" max="6661" width="11.42578125" style="22"/>
    <col min="6662" max="6663" width="12.7109375" style="22" bestFit="1" customWidth="1"/>
    <col min="6664" max="6917" width="11.42578125" style="22"/>
    <col min="6918" max="6919" width="12.7109375" style="22" bestFit="1" customWidth="1"/>
    <col min="6920" max="7173" width="11.42578125" style="22"/>
    <col min="7174" max="7175" width="12.7109375" style="22" bestFit="1" customWidth="1"/>
    <col min="7176" max="7429" width="11.42578125" style="22"/>
    <col min="7430" max="7431" width="12.7109375" style="22" bestFit="1" customWidth="1"/>
    <col min="7432" max="7685" width="11.42578125" style="22"/>
    <col min="7686" max="7687" width="12.7109375" style="22" bestFit="1" customWidth="1"/>
    <col min="7688" max="7941" width="11.42578125" style="22"/>
    <col min="7942" max="7943" width="12.7109375" style="22" bestFit="1" customWidth="1"/>
    <col min="7944" max="8197" width="11.42578125" style="22"/>
    <col min="8198" max="8199" width="12.7109375" style="22" bestFit="1" customWidth="1"/>
    <col min="8200" max="8453" width="11.42578125" style="22"/>
    <col min="8454" max="8455" width="12.7109375" style="22" bestFit="1" customWidth="1"/>
    <col min="8456" max="8709" width="11.42578125" style="22"/>
    <col min="8710" max="8711" width="12.7109375" style="22" bestFit="1" customWidth="1"/>
    <col min="8712" max="8965" width="11.42578125" style="22"/>
    <col min="8966" max="8967" width="12.7109375" style="22" bestFit="1" customWidth="1"/>
    <col min="8968" max="9221" width="11.42578125" style="22"/>
    <col min="9222" max="9223" width="12.7109375" style="22" bestFit="1" customWidth="1"/>
    <col min="9224" max="9477" width="11.42578125" style="22"/>
    <col min="9478" max="9479" width="12.7109375" style="22" bestFit="1" customWidth="1"/>
    <col min="9480" max="9733" width="11.42578125" style="22"/>
    <col min="9734" max="9735" width="12.7109375" style="22" bestFit="1" customWidth="1"/>
    <col min="9736" max="9989" width="11.42578125" style="22"/>
    <col min="9990" max="9991" width="12.7109375" style="22" bestFit="1" customWidth="1"/>
    <col min="9992" max="10245" width="11.42578125" style="22"/>
    <col min="10246" max="10247" width="12.7109375" style="22" bestFit="1" customWidth="1"/>
    <col min="10248" max="10501" width="11.42578125" style="22"/>
    <col min="10502" max="10503" width="12.7109375" style="22" bestFit="1" customWidth="1"/>
    <col min="10504" max="10757" width="11.42578125" style="22"/>
    <col min="10758" max="10759" width="12.7109375" style="22" bestFit="1" customWidth="1"/>
    <col min="10760" max="11013" width="11.42578125" style="22"/>
    <col min="11014" max="11015" width="12.7109375" style="22" bestFit="1" customWidth="1"/>
    <col min="11016" max="11269" width="11.42578125" style="22"/>
    <col min="11270" max="11271" width="12.7109375" style="22" bestFit="1" customWidth="1"/>
    <col min="11272" max="11525" width="11.42578125" style="22"/>
    <col min="11526" max="11527" width="12.7109375" style="22" bestFit="1" customWidth="1"/>
    <col min="11528" max="11781" width="11.42578125" style="22"/>
    <col min="11782" max="11783" width="12.7109375" style="22" bestFit="1" customWidth="1"/>
    <col min="11784" max="12037" width="11.42578125" style="22"/>
    <col min="12038" max="12039" width="12.7109375" style="22" bestFit="1" customWidth="1"/>
    <col min="12040" max="12293" width="11.42578125" style="22"/>
    <col min="12294" max="12295" width="12.7109375" style="22" bestFit="1" customWidth="1"/>
    <col min="12296" max="12549" width="11.42578125" style="22"/>
    <col min="12550" max="12551" width="12.7109375" style="22" bestFit="1" customWidth="1"/>
    <col min="12552" max="12805" width="11.42578125" style="22"/>
    <col min="12806" max="12807" width="12.7109375" style="22" bestFit="1" customWidth="1"/>
    <col min="12808" max="13061" width="11.42578125" style="22"/>
    <col min="13062" max="13063" width="12.7109375" style="22" bestFit="1" customWidth="1"/>
    <col min="13064" max="13317" width="11.42578125" style="22"/>
    <col min="13318" max="13319" width="12.7109375" style="22" bestFit="1" customWidth="1"/>
    <col min="13320" max="13573" width="11.42578125" style="22"/>
    <col min="13574" max="13575" width="12.7109375" style="22" bestFit="1" customWidth="1"/>
    <col min="13576" max="13829" width="11.42578125" style="22"/>
    <col min="13830" max="13831" width="12.7109375" style="22" bestFit="1" customWidth="1"/>
    <col min="13832" max="14085" width="11.42578125" style="22"/>
    <col min="14086" max="14087" width="12.7109375" style="22" bestFit="1" customWidth="1"/>
    <col min="14088" max="14341" width="11.42578125" style="22"/>
    <col min="14342" max="14343" width="12.7109375" style="22" bestFit="1" customWidth="1"/>
    <col min="14344" max="14597" width="11.42578125" style="22"/>
    <col min="14598" max="14599" width="12.7109375" style="22" bestFit="1" customWidth="1"/>
    <col min="14600" max="14853" width="11.42578125" style="22"/>
    <col min="14854" max="14855" width="12.7109375" style="22" bestFit="1" customWidth="1"/>
    <col min="14856" max="15109" width="11.42578125" style="22"/>
    <col min="15110" max="15111" width="12.7109375" style="22" bestFit="1" customWidth="1"/>
    <col min="15112" max="15365" width="11.42578125" style="22"/>
    <col min="15366" max="15367" width="12.7109375" style="22" bestFit="1" customWidth="1"/>
    <col min="15368" max="15621" width="11.42578125" style="22"/>
    <col min="15622" max="15623" width="12.7109375" style="22" bestFit="1" customWidth="1"/>
    <col min="15624" max="15877" width="11.42578125" style="22"/>
    <col min="15878" max="15879" width="12.7109375" style="22" bestFit="1" customWidth="1"/>
    <col min="15880" max="16133" width="11.42578125" style="22"/>
    <col min="16134" max="16135" width="12.7109375" style="22" bestFit="1" customWidth="1"/>
    <col min="16136" max="16384" width="11.42578125" style="22"/>
  </cols>
  <sheetData>
    <row r="4" spans="1:14" ht="15" x14ac:dyDescent="0.2">
      <c r="A4" s="843" t="s">
        <v>264</v>
      </c>
      <c r="B4" s="843"/>
      <c r="C4" s="843"/>
      <c r="D4" s="843"/>
      <c r="E4" s="843"/>
      <c r="F4" s="843"/>
      <c r="G4" s="843"/>
      <c r="H4" s="843"/>
      <c r="I4" s="843"/>
      <c r="J4" s="843"/>
    </row>
    <row r="7" spans="1:14" ht="15.75" x14ac:dyDescent="0.25">
      <c r="A7" s="836" t="s">
        <v>244</v>
      </c>
      <c r="B7" s="836"/>
      <c r="C7" s="836"/>
      <c r="D7" s="836"/>
      <c r="E7" s="836"/>
      <c r="F7" s="110"/>
      <c r="G7" s="110"/>
      <c r="H7" s="110"/>
      <c r="I7" s="110"/>
      <c r="J7" s="110"/>
      <c r="K7" s="110"/>
      <c r="L7" s="110"/>
      <c r="M7" s="110"/>
      <c r="N7" s="110"/>
    </row>
    <row r="8" spans="1:14" ht="16.5" thickBot="1" x14ac:dyDescent="0.3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ht="16.5" thickBot="1" x14ac:dyDescent="0.3">
      <c r="A9" s="176" t="s">
        <v>247</v>
      </c>
      <c r="B9" s="177">
        <v>45627</v>
      </c>
      <c r="C9" s="177">
        <v>45992</v>
      </c>
      <c r="D9" s="177" t="s">
        <v>248</v>
      </c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">
      <c r="A10" s="164" t="s">
        <v>169</v>
      </c>
      <c r="B10" s="39">
        <v>630</v>
      </c>
      <c r="C10" s="39">
        <v>633</v>
      </c>
      <c r="D10" s="178">
        <f>(C10-B10)/B10</f>
        <v>4.7619047619047623E-3</v>
      </c>
      <c r="F10" s="28"/>
    </row>
    <row r="11" spans="1:14" x14ac:dyDescent="0.2">
      <c r="A11" s="165" t="s">
        <v>6</v>
      </c>
      <c r="B11" s="39">
        <v>864</v>
      </c>
      <c r="C11" s="39">
        <v>865</v>
      </c>
      <c r="D11" s="178">
        <f t="shared" ref="D11:D19" si="0">(C11-B11)/B11</f>
        <v>1.1574074074074073E-3</v>
      </c>
      <c r="F11" s="28"/>
    </row>
    <row r="12" spans="1:14" x14ac:dyDescent="0.2">
      <c r="A12" s="165" t="s">
        <v>18</v>
      </c>
      <c r="B12" s="39">
        <v>1232</v>
      </c>
      <c r="C12" s="39">
        <v>1234</v>
      </c>
      <c r="D12" s="178">
        <f t="shared" si="0"/>
        <v>1.6233766233766235E-3</v>
      </c>
      <c r="F12" s="28"/>
    </row>
    <row r="13" spans="1:14" x14ac:dyDescent="0.2">
      <c r="A13" s="165" t="s">
        <v>7</v>
      </c>
      <c r="B13" s="39">
        <v>356</v>
      </c>
      <c r="C13" s="39">
        <v>359</v>
      </c>
      <c r="D13" s="178">
        <f t="shared" si="0"/>
        <v>8.4269662921348312E-3</v>
      </c>
      <c r="F13" s="28"/>
    </row>
    <row r="14" spans="1:14" x14ac:dyDescent="0.2">
      <c r="A14" s="165" t="s">
        <v>8</v>
      </c>
      <c r="B14" s="39">
        <v>756</v>
      </c>
      <c r="C14" s="39">
        <v>768</v>
      </c>
      <c r="D14" s="178">
        <f t="shared" si="0"/>
        <v>1.5873015873015872E-2</v>
      </c>
      <c r="F14" s="28"/>
    </row>
    <row r="15" spans="1:14" x14ac:dyDescent="0.2">
      <c r="A15" s="165" t="s">
        <v>9</v>
      </c>
      <c r="B15" s="39">
        <v>550</v>
      </c>
      <c r="C15" s="39">
        <v>553</v>
      </c>
      <c r="D15" s="178">
        <f t="shared" si="0"/>
        <v>5.454545454545455E-3</v>
      </c>
      <c r="F15" s="28"/>
    </row>
    <row r="16" spans="1:14" x14ac:dyDescent="0.2">
      <c r="A16" s="165" t="s">
        <v>10</v>
      </c>
      <c r="B16" s="39">
        <v>357</v>
      </c>
      <c r="C16" s="39">
        <v>359</v>
      </c>
      <c r="D16" s="178">
        <f t="shared" si="0"/>
        <v>5.6022408963585435E-3</v>
      </c>
      <c r="F16" s="28"/>
    </row>
    <row r="17" spans="1:6" x14ac:dyDescent="0.2">
      <c r="A17" s="165" t="s">
        <v>11</v>
      </c>
      <c r="B17" s="39">
        <v>925</v>
      </c>
      <c r="C17" s="39">
        <v>939</v>
      </c>
      <c r="D17" s="178">
        <f t="shared" si="0"/>
        <v>1.5135135135135135E-2</v>
      </c>
      <c r="F17" s="28"/>
    </row>
    <row r="18" spans="1:6" x14ac:dyDescent="0.2">
      <c r="A18" s="179" t="s">
        <v>12</v>
      </c>
      <c r="B18" s="39">
        <v>373</v>
      </c>
      <c r="C18" s="39">
        <v>381</v>
      </c>
      <c r="D18" s="178">
        <f t="shared" si="0"/>
        <v>2.1447721179624665E-2</v>
      </c>
      <c r="F18" s="28"/>
    </row>
    <row r="19" spans="1:6" ht="13.5" thickBot="1" x14ac:dyDescent="0.25">
      <c r="A19" s="176" t="s">
        <v>13</v>
      </c>
      <c r="B19" s="180">
        <v>6043</v>
      </c>
      <c r="C19" s="180">
        <f>SUM(C10:C18)</f>
        <v>6091</v>
      </c>
      <c r="D19" s="181">
        <f t="shared" si="0"/>
        <v>7.9430746318053941E-3</v>
      </c>
      <c r="F19" s="28"/>
    </row>
    <row r="48" spans="1:14" ht="15.75" x14ac:dyDescent="0.25">
      <c r="A48" s="836" t="s">
        <v>249</v>
      </c>
      <c r="B48" s="836"/>
      <c r="C48" s="836"/>
      <c r="D48" s="836"/>
      <c r="E48" s="836"/>
      <c r="F48" s="110"/>
      <c r="G48" s="110"/>
      <c r="H48" s="110"/>
      <c r="I48" s="110"/>
      <c r="J48" s="110"/>
      <c r="K48" s="110"/>
      <c r="L48" s="110"/>
      <c r="M48" s="110"/>
      <c r="N48" s="110"/>
    </row>
    <row r="49" spans="1:14" ht="16.5" thickBot="1" x14ac:dyDescent="0.3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</row>
    <row r="50" spans="1:14" ht="16.5" thickBot="1" x14ac:dyDescent="0.3">
      <c r="A50" s="110"/>
      <c r="B50" s="110"/>
      <c r="C50" s="110"/>
      <c r="D50" s="110"/>
      <c r="E50" s="183" t="s">
        <v>180</v>
      </c>
      <c r="F50" s="110"/>
      <c r="G50" s="110"/>
      <c r="H50" s="110"/>
      <c r="I50" s="110"/>
      <c r="J50" s="110"/>
      <c r="K50" s="110"/>
      <c r="L50" s="110"/>
      <c r="M50" s="110"/>
      <c r="N50" s="110"/>
    </row>
    <row r="51" spans="1:14" ht="16.5" thickBot="1" x14ac:dyDescent="0.3">
      <c r="A51" s="176" t="s">
        <v>247</v>
      </c>
      <c r="B51" s="177">
        <v>45627</v>
      </c>
      <c r="C51" s="177">
        <v>45992</v>
      </c>
      <c r="D51" s="177" t="s">
        <v>248</v>
      </c>
      <c r="E51" s="184" t="s">
        <v>251</v>
      </c>
      <c r="F51" s="110"/>
      <c r="G51" s="110"/>
      <c r="H51" s="110"/>
      <c r="I51" s="110"/>
      <c r="J51" s="110"/>
      <c r="K51" s="110"/>
      <c r="L51" s="110"/>
      <c r="M51" s="110"/>
      <c r="N51" s="110"/>
    </row>
    <row r="52" spans="1:14" x14ac:dyDescent="0.2">
      <c r="A52" s="164" t="s">
        <v>169</v>
      </c>
      <c r="B52" s="39">
        <v>61720</v>
      </c>
      <c r="C52" s="39">
        <v>62049</v>
      </c>
      <c r="D52" s="178">
        <f>(C52-B52)/B52</f>
        <v>5.3305249513933891E-3</v>
      </c>
      <c r="E52" s="185">
        <f>C52/$C$61</f>
        <v>0.11565474126843889</v>
      </c>
      <c r="G52" s="28"/>
    </row>
    <row r="53" spans="1:14" x14ac:dyDescent="0.2">
      <c r="A53" s="165" t="s">
        <v>6</v>
      </c>
      <c r="B53" s="39">
        <v>74217</v>
      </c>
      <c r="C53" s="39">
        <v>75063</v>
      </c>
      <c r="D53" s="178">
        <f t="shared" ref="D53:D61" si="1">(C53-B53)/B53</f>
        <v>1.1399005618658798E-2</v>
      </c>
      <c r="E53" s="185">
        <f t="shared" ref="E53:E60" si="2">C53/$C$61</f>
        <v>0.13991187358108637</v>
      </c>
      <c r="G53" s="28"/>
    </row>
    <row r="54" spans="1:14" x14ac:dyDescent="0.2">
      <c r="A54" s="165" t="s">
        <v>18</v>
      </c>
      <c r="B54" s="39">
        <v>79365</v>
      </c>
      <c r="C54" s="39">
        <v>80395</v>
      </c>
      <c r="D54" s="178">
        <f t="shared" si="1"/>
        <v>1.2978012978012978E-2</v>
      </c>
      <c r="E54" s="185">
        <f t="shared" si="2"/>
        <v>0.14985032674621904</v>
      </c>
      <c r="G54" s="28"/>
    </row>
    <row r="55" spans="1:14" x14ac:dyDescent="0.2">
      <c r="A55" s="165" t="s">
        <v>7</v>
      </c>
      <c r="B55" s="39">
        <v>30041</v>
      </c>
      <c r="C55" s="39">
        <v>30760</v>
      </c>
      <c r="D55" s="178">
        <f t="shared" si="1"/>
        <v>2.3933956925535103E-2</v>
      </c>
      <c r="E55" s="185">
        <f t="shared" si="2"/>
        <v>5.7334362220457707E-2</v>
      </c>
      <c r="G55" s="28"/>
    </row>
    <row r="56" spans="1:14" x14ac:dyDescent="0.2">
      <c r="A56" s="165" t="s">
        <v>8</v>
      </c>
      <c r="B56" s="39">
        <v>60575</v>
      </c>
      <c r="C56" s="39">
        <v>63295</v>
      </c>
      <c r="D56" s="178">
        <f t="shared" si="1"/>
        <v>4.4903012794056951E-2</v>
      </c>
      <c r="E56" s="185">
        <f t="shared" si="2"/>
        <v>0.11797719300207642</v>
      </c>
      <c r="G56" s="28"/>
    </row>
    <row r="57" spans="1:14" x14ac:dyDescent="0.2">
      <c r="A57" s="165" t="s">
        <v>9</v>
      </c>
      <c r="B57" s="39">
        <v>60376</v>
      </c>
      <c r="C57" s="39">
        <v>60126</v>
      </c>
      <c r="D57" s="178">
        <f t="shared" si="1"/>
        <v>-4.1407181661587385E-3</v>
      </c>
      <c r="E57" s="185">
        <f t="shared" si="2"/>
        <v>0.11207041166668531</v>
      </c>
      <c r="G57" s="28"/>
    </row>
    <row r="58" spans="1:14" x14ac:dyDescent="0.2">
      <c r="A58" s="165" t="s">
        <v>10</v>
      </c>
      <c r="B58" s="39">
        <v>30794</v>
      </c>
      <c r="C58" s="39">
        <v>31363</v>
      </c>
      <c r="D58" s="178">
        <f t="shared" si="1"/>
        <v>1.8477625511463272E-2</v>
      </c>
      <c r="E58" s="185">
        <f t="shared" si="2"/>
        <v>5.8458309568277474E-2</v>
      </c>
      <c r="G58" s="28"/>
    </row>
    <row r="59" spans="1:14" x14ac:dyDescent="0.2">
      <c r="A59" s="165" t="s">
        <v>11</v>
      </c>
      <c r="B59" s="39">
        <v>98143</v>
      </c>
      <c r="C59" s="39">
        <v>100365</v>
      </c>
      <c r="D59" s="178">
        <f t="shared" si="1"/>
        <v>2.2640432837797906E-2</v>
      </c>
      <c r="E59" s="185">
        <f t="shared" si="2"/>
        <v>0.18707292796671773</v>
      </c>
      <c r="G59" s="28"/>
    </row>
    <row r="60" spans="1:14" x14ac:dyDescent="0.2">
      <c r="A60" s="179" t="s">
        <v>12</v>
      </c>
      <c r="B60" s="39">
        <v>33054</v>
      </c>
      <c r="C60" s="39">
        <v>33086</v>
      </c>
      <c r="D60" s="178">
        <f t="shared" si="1"/>
        <v>9.6811278513946877E-4</v>
      </c>
      <c r="E60" s="185">
        <f t="shared" si="2"/>
        <v>6.166985398004108E-2</v>
      </c>
      <c r="G60" s="28"/>
    </row>
    <row r="61" spans="1:14" ht="13.5" thickBot="1" x14ac:dyDescent="0.25">
      <c r="A61" s="176" t="s">
        <v>13</v>
      </c>
      <c r="B61" s="182">
        <v>528285</v>
      </c>
      <c r="C61" s="182">
        <f>SUM(C52:C60)</f>
        <v>536502</v>
      </c>
      <c r="D61" s="181">
        <f t="shared" si="1"/>
        <v>1.5554104318691616E-2</v>
      </c>
      <c r="E61" s="186">
        <f>SUM(E52:E60)</f>
        <v>1</v>
      </c>
      <c r="G61" s="28"/>
    </row>
  </sheetData>
  <mergeCells count="3">
    <mergeCell ref="A4:J4"/>
    <mergeCell ref="A7:E7"/>
    <mergeCell ref="A48:E48"/>
  </mergeCells>
  <pageMargins left="0.75" right="0.75" top="1" bottom="1" header="0" footer="0"/>
  <pageSetup paperSize="9" scale="8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6A36-F2DE-4317-BDF4-59613BBA9306}">
  <dimension ref="A4:J46"/>
  <sheetViews>
    <sheetView workbookViewId="0">
      <selection activeCell="A427" sqref="A427"/>
    </sheetView>
  </sheetViews>
  <sheetFormatPr baseColWidth="10" defaultRowHeight="12.75" x14ac:dyDescent="0.2"/>
  <cols>
    <col min="1" max="1" width="50.140625" style="22" bestFit="1" customWidth="1"/>
    <col min="2" max="2" width="18.85546875" style="22" customWidth="1"/>
    <col min="3" max="3" width="18.28515625" style="22" customWidth="1"/>
    <col min="4" max="4" width="11.7109375" style="22" bestFit="1" customWidth="1"/>
    <col min="5" max="5" width="11.42578125" style="22"/>
    <col min="6" max="8" width="18.42578125" style="22" bestFit="1" customWidth="1"/>
    <col min="9" max="9" width="14.5703125" style="22" customWidth="1"/>
    <col min="10" max="10" width="13.7109375" style="22" bestFit="1" customWidth="1"/>
    <col min="11" max="256" width="11.42578125" style="22"/>
    <col min="257" max="257" width="50.140625" style="22" bestFit="1" customWidth="1"/>
    <col min="258" max="258" width="18.85546875" style="22" customWidth="1"/>
    <col min="259" max="259" width="18.28515625" style="22" customWidth="1"/>
    <col min="260" max="260" width="11.7109375" style="22" bestFit="1" customWidth="1"/>
    <col min="261" max="261" width="11.42578125" style="22"/>
    <col min="262" max="264" width="18.42578125" style="22" bestFit="1" customWidth="1"/>
    <col min="265" max="512" width="11.42578125" style="22"/>
    <col min="513" max="513" width="50.140625" style="22" bestFit="1" customWidth="1"/>
    <col min="514" max="514" width="18.85546875" style="22" customWidth="1"/>
    <col min="515" max="515" width="18.28515625" style="22" customWidth="1"/>
    <col min="516" max="516" width="11.7109375" style="22" bestFit="1" customWidth="1"/>
    <col min="517" max="517" width="11.42578125" style="22"/>
    <col min="518" max="520" width="18.42578125" style="22" bestFit="1" customWidth="1"/>
    <col min="521" max="768" width="11.42578125" style="22"/>
    <col min="769" max="769" width="50.140625" style="22" bestFit="1" customWidth="1"/>
    <col min="770" max="770" width="18.85546875" style="22" customWidth="1"/>
    <col min="771" max="771" width="18.28515625" style="22" customWidth="1"/>
    <col min="772" max="772" width="11.7109375" style="22" bestFit="1" customWidth="1"/>
    <col min="773" max="773" width="11.42578125" style="22"/>
    <col min="774" max="776" width="18.42578125" style="22" bestFit="1" customWidth="1"/>
    <col min="777" max="1024" width="11.42578125" style="22"/>
    <col min="1025" max="1025" width="50.140625" style="22" bestFit="1" customWidth="1"/>
    <col min="1026" max="1026" width="18.85546875" style="22" customWidth="1"/>
    <col min="1027" max="1027" width="18.28515625" style="22" customWidth="1"/>
    <col min="1028" max="1028" width="11.7109375" style="22" bestFit="1" customWidth="1"/>
    <col min="1029" max="1029" width="11.42578125" style="22"/>
    <col min="1030" max="1032" width="18.42578125" style="22" bestFit="1" customWidth="1"/>
    <col min="1033" max="1280" width="11.42578125" style="22"/>
    <col min="1281" max="1281" width="50.140625" style="22" bestFit="1" customWidth="1"/>
    <col min="1282" max="1282" width="18.85546875" style="22" customWidth="1"/>
    <col min="1283" max="1283" width="18.28515625" style="22" customWidth="1"/>
    <col min="1284" max="1284" width="11.7109375" style="22" bestFit="1" customWidth="1"/>
    <col min="1285" max="1285" width="11.42578125" style="22"/>
    <col min="1286" max="1288" width="18.42578125" style="22" bestFit="1" customWidth="1"/>
    <col min="1289" max="1536" width="11.42578125" style="22"/>
    <col min="1537" max="1537" width="50.140625" style="22" bestFit="1" customWidth="1"/>
    <col min="1538" max="1538" width="18.85546875" style="22" customWidth="1"/>
    <col min="1539" max="1539" width="18.28515625" style="22" customWidth="1"/>
    <col min="1540" max="1540" width="11.7109375" style="22" bestFit="1" customWidth="1"/>
    <col min="1541" max="1541" width="11.42578125" style="22"/>
    <col min="1542" max="1544" width="18.42578125" style="22" bestFit="1" customWidth="1"/>
    <col min="1545" max="1792" width="11.42578125" style="22"/>
    <col min="1793" max="1793" width="50.140625" style="22" bestFit="1" customWidth="1"/>
    <col min="1794" max="1794" width="18.85546875" style="22" customWidth="1"/>
    <col min="1795" max="1795" width="18.28515625" style="22" customWidth="1"/>
    <col min="1796" max="1796" width="11.7109375" style="22" bestFit="1" customWidth="1"/>
    <col min="1797" max="1797" width="11.42578125" style="22"/>
    <col min="1798" max="1800" width="18.42578125" style="22" bestFit="1" customWidth="1"/>
    <col min="1801" max="2048" width="11.42578125" style="22"/>
    <col min="2049" max="2049" width="50.140625" style="22" bestFit="1" customWidth="1"/>
    <col min="2050" max="2050" width="18.85546875" style="22" customWidth="1"/>
    <col min="2051" max="2051" width="18.28515625" style="22" customWidth="1"/>
    <col min="2052" max="2052" width="11.7109375" style="22" bestFit="1" customWidth="1"/>
    <col min="2053" max="2053" width="11.42578125" style="22"/>
    <col min="2054" max="2056" width="18.42578125" style="22" bestFit="1" customWidth="1"/>
    <col min="2057" max="2304" width="11.42578125" style="22"/>
    <col min="2305" max="2305" width="50.140625" style="22" bestFit="1" customWidth="1"/>
    <col min="2306" max="2306" width="18.85546875" style="22" customWidth="1"/>
    <col min="2307" max="2307" width="18.28515625" style="22" customWidth="1"/>
    <col min="2308" max="2308" width="11.7109375" style="22" bestFit="1" customWidth="1"/>
    <col min="2309" max="2309" width="11.42578125" style="22"/>
    <col min="2310" max="2312" width="18.42578125" style="22" bestFit="1" customWidth="1"/>
    <col min="2313" max="2560" width="11.42578125" style="22"/>
    <col min="2561" max="2561" width="50.140625" style="22" bestFit="1" customWidth="1"/>
    <col min="2562" max="2562" width="18.85546875" style="22" customWidth="1"/>
    <col min="2563" max="2563" width="18.28515625" style="22" customWidth="1"/>
    <col min="2564" max="2564" width="11.7109375" style="22" bestFit="1" customWidth="1"/>
    <col min="2565" max="2565" width="11.42578125" style="22"/>
    <col min="2566" max="2568" width="18.42578125" style="22" bestFit="1" customWidth="1"/>
    <col min="2569" max="2816" width="11.42578125" style="22"/>
    <col min="2817" max="2817" width="50.140625" style="22" bestFit="1" customWidth="1"/>
    <col min="2818" max="2818" width="18.85546875" style="22" customWidth="1"/>
    <col min="2819" max="2819" width="18.28515625" style="22" customWidth="1"/>
    <col min="2820" max="2820" width="11.7109375" style="22" bestFit="1" customWidth="1"/>
    <col min="2821" max="2821" width="11.42578125" style="22"/>
    <col min="2822" max="2824" width="18.42578125" style="22" bestFit="1" customWidth="1"/>
    <col min="2825" max="3072" width="11.42578125" style="22"/>
    <col min="3073" max="3073" width="50.140625" style="22" bestFit="1" customWidth="1"/>
    <col min="3074" max="3074" width="18.85546875" style="22" customWidth="1"/>
    <col min="3075" max="3075" width="18.28515625" style="22" customWidth="1"/>
    <col min="3076" max="3076" width="11.7109375" style="22" bestFit="1" customWidth="1"/>
    <col min="3077" max="3077" width="11.42578125" style="22"/>
    <col min="3078" max="3080" width="18.42578125" style="22" bestFit="1" customWidth="1"/>
    <col min="3081" max="3328" width="11.42578125" style="22"/>
    <col min="3329" max="3329" width="50.140625" style="22" bestFit="1" customWidth="1"/>
    <col min="3330" max="3330" width="18.85546875" style="22" customWidth="1"/>
    <col min="3331" max="3331" width="18.28515625" style="22" customWidth="1"/>
    <col min="3332" max="3332" width="11.7109375" style="22" bestFit="1" customWidth="1"/>
    <col min="3333" max="3333" width="11.42578125" style="22"/>
    <col min="3334" max="3336" width="18.42578125" style="22" bestFit="1" customWidth="1"/>
    <col min="3337" max="3584" width="11.42578125" style="22"/>
    <col min="3585" max="3585" width="50.140625" style="22" bestFit="1" customWidth="1"/>
    <col min="3586" max="3586" width="18.85546875" style="22" customWidth="1"/>
    <col min="3587" max="3587" width="18.28515625" style="22" customWidth="1"/>
    <col min="3588" max="3588" width="11.7109375" style="22" bestFit="1" customWidth="1"/>
    <col min="3589" max="3589" width="11.42578125" style="22"/>
    <col min="3590" max="3592" width="18.42578125" style="22" bestFit="1" customWidth="1"/>
    <col min="3593" max="3840" width="11.42578125" style="22"/>
    <col min="3841" max="3841" width="50.140625" style="22" bestFit="1" customWidth="1"/>
    <col min="3842" max="3842" width="18.85546875" style="22" customWidth="1"/>
    <col min="3843" max="3843" width="18.28515625" style="22" customWidth="1"/>
    <col min="3844" max="3844" width="11.7109375" style="22" bestFit="1" customWidth="1"/>
    <col min="3845" max="3845" width="11.42578125" style="22"/>
    <col min="3846" max="3848" width="18.42578125" style="22" bestFit="1" customWidth="1"/>
    <col min="3849" max="4096" width="11.42578125" style="22"/>
    <col min="4097" max="4097" width="50.140625" style="22" bestFit="1" customWidth="1"/>
    <col min="4098" max="4098" width="18.85546875" style="22" customWidth="1"/>
    <col min="4099" max="4099" width="18.28515625" style="22" customWidth="1"/>
    <col min="4100" max="4100" width="11.7109375" style="22" bestFit="1" customWidth="1"/>
    <col min="4101" max="4101" width="11.42578125" style="22"/>
    <col min="4102" max="4104" width="18.42578125" style="22" bestFit="1" customWidth="1"/>
    <col min="4105" max="4352" width="11.42578125" style="22"/>
    <col min="4353" max="4353" width="50.140625" style="22" bestFit="1" customWidth="1"/>
    <col min="4354" max="4354" width="18.85546875" style="22" customWidth="1"/>
    <col min="4355" max="4355" width="18.28515625" style="22" customWidth="1"/>
    <col min="4356" max="4356" width="11.7109375" style="22" bestFit="1" customWidth="1"/>
    <col min="4357" max="4357" width="11.42578125" style="22"/>
    <col min="4358" max="4360" width="18.42578125" style="22" bestFit="1" customWidth="1"/>
    <col min="4361" max="4608" width="11.42578125" style="22"/>
    <col min="4609" max="4609" width="50.140625" style="22" bestFit="1" customWidth="1"/>
    <col min="4610" max="4610" width="18.85546875" style="22" customWidth="1"/>
    <col min="4611" max="4611" width="18.28515625" style="22" customWidth="1"/>
    <col min="4612" max="4612" width="11.7109375" style="22" bestFit="1" customWidth="1"/>
    <col min="4613" max="4613" width="11.42578125" style="22"/>
    <col min="4614" max="4616" width="18.42578125" style="22" bestFit="1" customWidth="1"/>
    <col min="4617" max="4864" width="11.42578125" style="22"/>
    <col min="4865" max="4865" width="50.140625" style="22" bestFit="1" customWidth="1"/>
    <col min="4866" max="4866" width="18.85546875" style="22" customWidth="1"/>
    <col min="4867" max="4867" width="18.28515625" style="22" customWidth="1"/>
    <col min="4868" max="4868" width="11.7109375" style="22" bestFit="1" customWidth="1"/>
    <col min="4869" max="4869" width="11.42578125" style="22"/>
    <col min="4870" max="4872" width="18.42578125" style="22" bestFit="1" customWidth="1"/>
    <col min="4873" max="5120" width="11.42578125" style="22"/>
    <col min="5121" max="5121" width="50.140625" style="22" bestFit="1" customWidth="1"/>
    <col min="5122" max="5122" width="18.85546875" style="22" customWidth="1"/>
    <col min="5123" max="5123" width="18.28515625" style="22" customWidth="1"/>
    <col min="5124" max="5124" width="11.7109375" style="22" bestFit="1" customWidth="1"/>
    <col min="5125" max="5125" width="11.42578125" style="22"/>
    <col min="5126" max="5128" width="18.42578125" style="22" bestFit="1" customWidth="1"/>
    <col min="5129" max="5376" width="11.42578125" style="22"/>
    <col min="5377" max="5377" width="50.140625" style="22" bestFit="1" customWidth="1"/>
    <col min="5378" max="5378" width="18.85546875" style="22" customWidth="1"/>
    <col min="5379" max="5379" width="18.28515625" style="22" customWidth="1"/>
    <col min="5380" max="5380" width="11.7109375" style="22" bestFit="1" customWidth="1"/>
    <col min="5381" max="5381" width="11.42578125" style="22"/>
    <col min="5382" max="5384" width="18.42578125" style="22" bestFit="1" customWidth="1"/>
    <col min="5385" max="5632" width="11.42578125" style="22"/>
    <col min="5633" max="5633" width="50.140625" style="22" bestFit="1" customWidth="1"/>
    <col min="5634" max="5634" width="18.85546875" style="22" customWidth="1"/>
    <col min="5635" max="5635" width="18.28515625" style="22" customWidth="1"/>
    <col min="5636" max="5636" width="11.7109375" style="22" bestFit="1" customWidth="1"/>
    <col min="5637" max="5637" width="11.42578125" style="22"/>
    <col min="5638" max="5640" width="18.42578125" style="22" bestFit="1" customWidth="1"/>
    <col min="5641" max="5888" width="11.42578125" style="22"/>
    <col min="5889" max="5889" width="50.140625" style="22" bestFit="1" customWidth="1"/>
    <col min="5890" max="5890" width="18.85546875" style="22" customWidth="1"/>
    <col min="5891" max="5891" width="18.28515625" style="22" customWidth="1"/>
    <col min="5892" max="5892" width="11.7109375" style="22" bestFit="1" customWidth="1"/>
    <col min="5893" max="5893" width="11.42578125" style="22"/>
    <col min="5894" max="5896" width="18.42578125" style="22" bestFit="1" customWidth="1"/>
    <col min="5897" max="6144" width="11.42578125" style="22"/>
    <col min="6145" max="6145" width="50.140625" style="22" bestFit="1" customWidth="1"/>
    <col min="6146" max="6146" width="18.85546875" style="22" customWidth="1"/>
    <col min="6147" max="6147" width="18.28515625" style="22" customWidth="1"/>
    <col min="6148" max="6148" width="11.7109375" style="22" bestFit="1" customWidth="1"/>
    <col min="6149" max="6149" width="11.42578125" style="22"/>
    <col min="6150" max="6152" width="18.42578125" style="22" bestFit="1" customWidth="1"/>
    <col min="6153" max="6400" width="11.42578125" style="22"/>
    <col min="6401" max="6401" width="50.140625" style="22" bestFit="1" customWidth="1"/>
    <col min="6402" max="6402" width="18.85546875" style="22" customWidth="1"/>
    <col min="6403" max="6403" width="18.28515625" style="22" customWidth="1"/>
    <col min="6404" max="6404" width="11.7109375" style="22" bestFit="1" customWidth="1"/>
    <col min="6405" max="6405" width="11.42578125" style="22"/>
    <col min="6406" max="6408" width="18.42578125" style="22" bestFit="1" customWidth="1"/>
    <col min="6409" max="6656" width="11.42578125" style="22"/>
    <col min="6657" max="6657" width="50.140625" style="22" bestFit="1" customWidth="1"/>
    <col min="6658" max="6658" width="18.85546875" style="22" customWidth="1"/>
    <col min="6659" max="6659" width="18.28515625" style="22" customWidth="1"/>
    <col min="6660" max="6660" width="11.7109375" style="22" bestFit="1" customWidth="1"/>
    <col min="6661" max="6661" width="11.42578125" style="22"/>
    <col min="6662" max="6664" width="18.42578125" style="22" bestFit="1" customWidth="1"/>
    <col min="6665" max="6912" width="11.42578125" style="22"/>
    <col min="6913" max="6913" width="50.140625" style="22" bestFit="1" customWidth="1"/>
    <col min="6914" max="6914" width="18.85546875" style="22" customWidth="1"/>
    <col min="6915" max="6915" width="18.28515625" style="22" customWidth="1"/>
    <col min="6916" max="6916" width="11.7109375" style="22" bestFit="1" customWidth="1"/>
    <col min="6917" max="6917" width="11.42578125" style="22"/>
    <col min="6918" max="6920" width="18.42578125" style="22" bestFit="1" customWidth="1"/>
    <col min="6921" max="7168" width="11.42578125" style="22"/>
    <col min="7169" max="7169" width="50.140625" style="22" bestFit="1" customWidth="1"/>
    <col min="7170" max="7170" width="18.85546875" style="22" customWidth="1"/>
    <col min="7171" max="7171" width="18.28515625" style="22" customWidth="1"/>
    <col min="7172" max="7172" width="11.7109375" style="22" bestFit="1" customWidth="1"/>
    <col min="7173" max="7173" width="11.42578125" style="22"/>
    <col min="7174" max="7176" width="18.42578125" style="22" bestFit="1" customWidth="1"/>
    <col min="7177" max="7424" width="11.42578125" style="22"/>
    <col min="7425" max="7425" width="50.140625" style="22" bestFit="1" customWidth="1"/>
    <col min="7426" max="7426" width="18.85546875" style="22" customWidth="1"/>
    <col min="7427" max="7427" width="18.28515625" style="22" customWidth="1"/>
    <col min="7428" max="7428" width="11.7109375" style="22" bestFit="1" customWidth="1"/>
    <col min="7429" max="7429" width="11.42578125" style="22"/>
    <col min="7430" max="7432" width="18.42578125" style="22" bestFit="1" customWidth="1"/>
    <col min="7433" max="7680" width="11.42578125" style="22"/>
    <col min="7681" max="7681" width="50.140625" style="22" bestFit="1" customWidth="1"/>
    <col min="7682" max="7682" width="18.85546875" style="22" customWidth="1"/>
    <col min="7683" max="7683" width="18.28515625" style="22" customWidth="1"/>
    <col min="7684" max="7684" width="11.7109375" style="22" bestFit="1" customWidth="1"/>
    <col min="7685" max="7685" width="11.42578125" style="22"/>
    <col min="7686" max="7688" width="18.42578125" style="22" bestFit="1" customWidth="1"/>
    <col min="7689" max="7936" width="11.42578125" style="22"/>
    <col min="7937" max="7937" width="50.140625" style="22" bestFit="1" customWidth="1"/>
    <col min="7938" max="7938" width="18.85546875" style="22" customWidth="1"/>
    <col min="7939" max="7939" width="18.28515625" style="22" customWidth="1"/>
    <col min="7940" max="7940" width="11.7109375" style="22" bestFit="1" customWidth="1"/>
    <col min="7941" max="7941" width="11.42578125" style="22"/>
    <col min="7942" max="7944" width="18.42578125" style="22" bestFit="1" customWidth="1"/>
    <col min="7945" max="8192" width="11.42578125" style="22"/>
    <col min="8193" max="8193" width="50.140625" style="22" bestFit="1" customWidth="1"/>
    <col min="8194" max="8194" width="18.85546875" style="22" customWidth="1"/>
    <col min="8195" max="8195" width="18.28515625" style="22" customWidth="1"/>
    <col min="8196" max="8196" width="11.7109375" style="22" bestFit="1" customWidth="1"/>
    <col min="8197" max="8197" width="11.42578125" style="22"/>
    <col min="8198" max="8200" width="18.42578125" style="22" bestFit="1" customWidth="1"/>
    <col min="8201" max="8448" width="11.42578125" style="22"/>
    <col min="8449" max="8449" width="50.140625" style="22" bestFit="1" customWidth="1"/>
    <col min="8450" max="8450" width="18.85546875" style="22" customWidth="1"/>
    <col min="8451" max="8451" width="18.28515625" style="22" customWidth="1"/>
    <col min="8452" max="8452" width="11.7109375" style="22" bestFit="1" customWidth="1"/>
    <col min="8453" max="8453" width="11.42578125" style="22"/>
    <col min="8454" max="8456" width="18.42578125" style="22" bestFit="1" customWidth="1"/>
    <col min="8457" max="8704" width="11.42578125" style="22"/>
    <col min="8705" max="8705" width="50.140625" style="22" bestFit="1" customWidth="1"/>
    <col min="8706" max="8706" width="18.85546875" style="22" customWidth="1"/>
    <col min="8707" max="8707" width="18.28515625" style="22" customWidth="1"/>
    <col min="8708" max="8708" width="11.7109375" style="22" bestFit="1" customWidth="1"/>
    <col min="8709" max="8709" width="11.42578125" style="22"/>
    <col min="8710" max="8712" width="18.42578125" style="22" bestFit="1" customWidth="1"/>
    <col min="8713" max="8960" width="11.42578125" style="22"/>
    <col min="8961" max="8961" width="50.140625" style="22" bestFit="1" customWidth="1"/>
    <col min="8962" max="8962" width="18.85546875" style="22" customWidth="1"/>
    <col min="8963" max="8963" width="18.28515625" style="22" customWidth="1"/>
    <col min="8964" max="8964" width="11.7109375" style="22" bestFit="1" customWidth="1"/>
    <col min="8965" max="8965" width="11.42578125" style="22"/>
    <col min="8966" max="8968" width="18.42578125" style="22" bestFit="1" customWidth="1"/>
    <col min="8969" max="9216" width="11.42578125" style="22"/>
    <col min="9217" max="9217" width="50.140625" style="22" bestFit="1" customWidth="1"/>
    <col min="9218" max="9218" width="18.85546875" style="22" customWidth="1"/>
    <col min="9219" max="9219" width="18.28515625" style="22" customWidth="1"/>
    <col min="9220" max="9220" width="11.7109375" style="22" bestFit="1" customWidth="1"/>
    <col min="9221" max="9221" width="11.42578125" style="22"/>
    <col min="9222" max="9224" width="18.42578125" style="22" bestFit="1" customWidth="1"/>
    <col min="9225" max="9472" width="11.42578125" style="22"/>
    <col min="9473" max="9473" width="50.140625" style="22" bestFit="1" customWidth="1"/>
    <col min="9474" max="9474" width="18.85546875" style="22" customWidth="1"/>
    <col min="9475" max="9475" width="18.28515625" style="22" customWidth="1"/>
    <col min="9476" max="9476" width="11.7109375" style="22" bestFit="1" customWidth="1"/>
    <col min="9477" max="9477" width="11.42578125" style="22"/>
    <col min="9478" max="9480" width="18.42578125" style="22" bestFit="1" customWidth="1"/>
    <col min="9481" max="9728" width="11.42578125" style="22"/>
    <col min="9729" max="9729" width="50.140625" style="22" bestFit="1" customWidth="1"/>
    <col min="9730" max="9730" width="18.85546875" style="22" customWidth="1"/>
    <col min="9731" max="9731" width="18.28515625" style="22" customWidth="1"/>
    <col min="9732" max="9732" width="11.7109375" style="22" bestFit="1" customWidth="1"/>
    <col min="9733" max="9733" width="11.42578125" style="22"/>
    <col min="9734" max="9736" width="18.42578125" style="22" bestFit="1" customWidth="1"/>
    <col min="9737" max="9984" width="11.42578125" style="22"/>
    <col min="9985" max="9985" width="50.140625" style="22" bestFit="1" customWidth="1"/>
    <col min="9986" max="9986" width="18.85546875" style="22" customWidth="1"/>
    <col min="9987" max="9987" width="18.28515625" style="22" customWidth="1"/>
    <col min="9988" max="9988" width="11.7109375" style="22" bestFit="1" customWidth="1"/>
    <col min="9989" max="9989" width="11.42578125" style="22"/>
    <col min="9990" max="9992" width="18.42578125" style="22" bestFit="1" customWidth="1"/>
    <col min="9993" max="10240" width="11.42578125" style="22"/>
    <col min="10241" max="10241" width="50.140625" style="22" bestFit="1" customWidth="1"/>
    <col min="10242" max="10242" width="18.85546875" style="22" customWidth="1"/>
    <col min="10243" max="10243" width="18.28515625" style="22" customWidth="1"/>
    <col min="10244" max="10244" width="11.7109375" style="22" bestFit="1" customWidth="1"/>
    <col min="10245" max="10245" width="11.42578125" style="22"/>
    <col min="10246" max="10248" width="18.42578125" style="22" bestFit="1" customWidth="1"/>
    <col min="10249" max="10496" width="11.42578125" style="22"/>
    <col min="10497" max="10497" width="50.140625" style="22" bestFit="1" customWidth="1"/>
    <col min="10498" max="10498" width="18.85546875" style="22" customWidth="1"/>
    <col min="10499" max="10499" width="18.28515625" style="22" customWidth="1"/>
    <col min="10500" max="10500" width="11.7109375" style="22" bestFit="1" customWidth="1"/>
    <col min="10501" max="10501" width="11.42578125" style="22"/>
    <col min="10502" max="10504" width="18.42578125" style="22" bestFit="1" customWidth="1"/>
    <col min="10505" max="10752" width="11.42578125" style="22"/>
    <col min="10753" max="10753" width="50.140625" style="22" bestFit="1" customWidth="1"/>
    <col min="10754" max="10754" width="18.85546875" style="22" customWidth="1"/>
    <col min="10755" max="10755" width="18.28515625" style="22" customWidth="1"/>
    <col min="10756" max="10756" width="11.7109375" style="22" bestFit="1" customWidth="1"/>
    <col min="10757" max="10757" width="11.42578125" style="22"/>
    <col min="10758" max="10760" width="18.42578125" style="22" bestFit="1" customWidth="1"/>
    <col min="10761" max="11008" width="11.42578125" style="22"/>
    <col min="11009" max="11009" width="50.140625" style="22" bestFit="1" customWidth="1"/>
    <col min="11010" max="11010" width="18.85546875" style="22" customWidth="1"/>
    <col min="11011" max="11011" width="18.28515625" style="22" customWidth="1"/>
    <col min="11012" max="11012" width="11.7109375" style="22" bestFit="1" customWidth="1"/>
    <col min="11013" max="11013" width="11.42578125" style="22"/>
    <col min="11014" max="11016" width="18.42578125" style="22" bestFit="1" customWidth="1"/>
    <col min="11017" max="11264" width="11.42578125" style="22"/>
    <col min="11265" max="11265" width="50.140625" style="22" bestFit="1" customWidth="1"/>
    <col min="11266" max="11266" width="18.85546875" style="22" customWidth="1"/>
    <col min="11267" max="11267" width="18.28515625" style="22" customWidth="1"/>
    <col min="11268" max="11268" width="11.7109375" style="22" bestFit="1" customWidth="1"/>
    <col min="11269" max="11269" width="11.42578125" style="22"/>
    <col min="11270" max="11272" width="18.42578125" style="22" bestFit="1" customWidth="1"/>
    <col min="11273" max="11520" width="11.42578125" style="22"/>
    <col min="11521" max="11521" width="50.140625" style="22" bestFit="1" customWidth="1"/>
    <col min="11522" max="11522" width="18.85546875" style="22" customWidth="1"/>
    <col min="11523" max="11523" width="18.28515625" style="22" customWidth="1"/>
    <col min="11524" max="11524" width="11.7109375" style="22" bestFit="1" customWidth="1"/>
    <col min="11525" max="11525" width="11.42578125" style="22"/>
    <col min="11526" max="11528" width="18.42578125" style="22" bestFit="1" customWidth="1"/>
    <col min="11529" max="11776" width="11.42578125" style="22"/>
    <col min="11777" max="11777" width="50.140625" style="22" bestFit="1" customWidth="1"/>
    <col min="11778" max="11778" width="18.85546875" style="22" customWidth="1"/>
    <col min="11779" max="11779" width="18.28515625" style="22" customWidth="1"/>
    <col min="11780" max="11780" width="11.7109375" style="22" bestFit="1" customWidth="1"/>
    <col min="11781" max="11781" width="11.42578125" style="22"/>
    <col min="11782" max="11784" width="18.42578125" style="22" bestFit="1" customWidth="1"/>
    <col min="11785" max="12032" width="11.42578125" style="22"/>
    <col min="12033" max="12033" width="50.140625" style="22" bestFit="1" customWidth="1"/>
    <col min="12034" max="12034" width="18.85546875" style="22" customWidth="1"/>
    <col min="12035" max="12035" width="18.28515625" style="22" customWidth="1"/>
    <col min="12036" max="12036" width="11.7109375" style="22" bestFit="1" customWidth="1"/>
    <col min="12037" max="12037" width="11.42578125" style="22"/>
    <col min="12038" max="12040" width="18.42578125" style="22" bestFit="1" customWidth="1"/>
    <col min="12041" max="12288" width="11.42578125" style="22"/>
    <col min="12289" max="12289" width="50.140625" style="22" bestFit="1" customWidth="1"/>
    <col min="12290" max="12290" width="18.85546875" style="22" customWidth="1"/>
    <col min="12291" max="12291" width="18.28515625" style="22" customWidth="1"/>
    <col min="12292" max="12292" width="11.7109375" style="22" bestFit="1" customWidth="1"/>
    <col min="12293" max="12293" width="11.42578125" style="22"/>
    <col min="12294" max="12296" width="18.42578125" style="22" bestFit="1" customWidth="1"/>
    <col min="12297" max="12544" width="11.42578125" style="22"/>
    <col min="12545" max="12545" width="50.140625" style="22" bestFit="1" customWidth="1"/>
    <col min="12546" max="12546" width="18.85546875" style="22" customWidth="1"/>
    <col min="12547" max="12547" width="18.28515625" style="22" customWidth="1"/>
    <col min="12548" max="12548" width="11.7109375" style="22" bestFit="1" customWidth="1"/>
    <col min="12549" max="12549" width="11.42578125" style="22"/>
    <col min="12550" max="12552" width="18.42578125" style="22" bestFit="1" customWidth="1"/>
    <col min="12553" max="12800" width="11.42578125" style="22"/>
    <col min="12801" max="12801" width="50.140625" style="22" bestFit="1" customWidth="1"/>
    <col min="12802" max="12802" width="18.85546875" style="22" customWidth="1"/>
    <col min="12803" max="12803" width="18.28515625" style="22" customWidth="1"/>
    <col min="12804" max="12804" width="11.7109375" style="22" bestFit="1" customWidth="1"/>
    <col min="12805" max="12805" width="11.42578125" style="22"/>
    <col min="12806" max="12808" width="18.42578125" style="22" bestFit="1" customWidth="1"/>
    <col min="12809" max="13056" width="11.42578125" style="22"/>
    <col min="13057" max="13057" width="50.140625" style="22" bestFit="1" customWidth="1"/>
    <col min="13058" max="13058" width="18.85546875" style="22" customWidth="1"/>
    <col min="13059" max="13059" width="18.28515625" style="22" customWidth="1"/>
    <col min="13060" max="13060" width="11.7109375" style="22" bestFit="1" customWidth="1"/>
    <col min="13061" max="13061" width="11.42578125" style="22"/>
    <col min="13062" max="13064" width="18.42578125" style="22" bestFit="1" customWidth="1"/>
    <col min="13065" max="13312" width="11.42578125" style="22"/>
    <col min="13313" max="13313" width="50.140625" style="22" bestFit="1" customWidth="1"/>
    <col min="13314" max="13314" width="18.85546875" style="22" customWidth="1"/>
    <col min="13315" max="13315" width="18.28515625" style="22" customWidth="1"/>
    <col min="13316" max="13316" width="11.7109375" style="22" bestFit="1" customWidth="1"/>
    <col min="13317" max="13317" width="11.42578125" style="22"/>
    <col min="13318" max="13320" width="18.42578125" style="22" bestFit="1" customWidth="1"/>
    <col min="13321" max="13568" width="11.42578125" style="22"/>
    <col min="13569" max="13569" width="50.140625" style="22" bestFit="1" customWidth="1"/>
    <col min="13570" max="13570" width="18.85546875" style="22" customWidth="1"/>
    <col min="13571" max="13571" width="18.28515625" style="22" customWidth="1"/>
    <col min="13572" max="13572" width="11.7109375" style="22" bestFit="1" customWidth="1"/>
    <col min="13573" max="13573" width="11.42578125" style="22"/>
    <col min="13574" max="13576" width="18.42578125" style="22" bestFit="1" customWidth="1"/>
    <col min="13577" max="13824" width="11.42578125" style="22"/>
    <col min="13825" max="13825" width="50.140625" style="22" bestFit="1" customWidth="1"/>
    <col min="13826" max="13826" width="18.85546875" style="22" customWidth="1"/>
    <col min="13827" max="13827" width="18.28515625" style="22" customWidth="1"/>
    <col min="13828" max="13828" width="11.7109375" style="22" bestFit="1" customWidth="1"/>
    <col min="13829" max="13829" width="11.42578125" style="22"/>
    <col min="13830" max="13832" width="18.42578125" style="22" bestFit="1" customWidth="1"/>
    <col min="13833" max="14080" width="11.42578125" style="22"/>
    <col min="14081" max="14081" width="50.140625" style="22" bestFit="1" customWidth="1"/>
    <col min="14082" max="14082" width="18.85546875" style="22" customWidth="1"/>
    <col min="14083" max="14083" width="18.28515625" style="22" customWidth="1"/>
    <col min="14084" max="14084" width="11.7109375" style="22" bestFit="1" customWidth="1"/>
    <col min="14085" max="14085" width="11.42578125" style="22"/>
    <col min="14086" max="14088" width="18.42578125" style="22" bestFit="1" customWidth="1"/>
    <col min="14089" max="14336" width="11.42578125" style="22"/>
    <col min="14337" max="14337" width="50.140625" style="22" bestFit="1" customWidth="1"/>
    <col min="14338" max="14338" width="18.85546875" style="22" customWidth="1"/>
    <col min="14339" max="14339" width="18.28515625" style="22" customWidth="1"/>
    <col min="14340" max="14340" width="11.7109375" style="22" bestFit="1" customWidth="1"/>
    <col min="14341" max="14341" width="11.42578125" style="22"/>
    <col min="14342" max="14344" width="18.42578125" style="22" bestFit="1" customWidth="1"/>
    <col min="14345" max="14592" width="11.42578125" style="22"/>
    <col min="14593" max="14593" width="50.140625" style="22" bestFit="1" customWidth="1"/>
    <col min="14594" max="14594" width="18.85546875" style="22" customWidth="1"/>
    <col min="14595" max="14595" width="18.28515625" style="22" customWidth="1"/>
    <col min="14596" max="14596" width="11.7109375" style="22" bestFit="1" customWidth="1"/>
    <col min="14597" max="14597" width="11.42578125" style="22"/>
    <col min="14598" max="14600" width="18.42578125" style="22" bestFit="1" customWidth="1"/>
    <col min="14601" max="14848" width="11.42578125" style="22"/>
    <col min="14849" max="14849" width="50.140625" style="22" bestFit="1" customWidth="1"/>
    <col min="14850" max="14850" width="18.85546875" style="22" customWidth="1"/>
    <col min="14851" max="14851" width="18.28515625" style="22" customWidth="1"/>
    <col min="14852" max="14852" width="11.7109375" style="22" bestFit="1" customWidth="1"/>
    <col min="14853" max="14853" width="11.42578125" style="22"/>
    <col min="14854" max="14856" width="18.42578125" style="22" bestFit="1" customWidth="1"/>
    <col min="14857" max="15104" width="11.42578125" style="22"/>
    <col min="15105" max="15105" width="50.140625" style="22" bestFit="1" customWidth="1"/>
    <col min="15106" max="15106" width="18.85546875" style="22" customWidth="1"/>
    <col min="15107" max="15107" width="18.28515625" style="22" customWidth="1"/>
    <col min="15108" max="15108" width="11.7109375" style="22" bestFit="1" customWidth="1"/>
    <col min="15109" max="15109" width="11.42578125" style="22"/>
    <col min="15110" max="15112" width="18.42578125" style="22" bestFit="1" customWidth="1"/>
    <col min="15113" max="15360" width="11.42578125" style="22"/>
    <col min="15361" max="15361" width="50.140625" style="22" bestFit="1" customWidth="1"/>
    <col min="15362" max="15362" width="18.85546875" style="22" customWidth="1"/>
    <col min="15363" max="15363" width="18.28515625" style="22" customWidth="1"/>
    <col min="15364" max="15364" width="11.7109375" style="22" bestFit="1" customWidth="1"/>
    <col min="15365" max="15365" width="11.42578125" style="22"/>
    <col min="15366" max="15368" width="18.42578125" style="22" bestFit="1" customWidth="1"/>
    <col min="15369" max="15616" width="11.42578125" style="22"/>
    <col min="15617" max="15617" width="50.140625" style="22" bestFit="1" customWidth="1"/>
    <col min="15618" max="15618" width="18.85546875" style="22" customWidth="1"/>
    <col min="15619" max="15619" width="18.28515625" style="22" customWidth="1"/>
    <col min="15620" max="15620" width="11.7109375" style="22" bestFit="1" customWidth="1"/>
    <col min="15621" max="15621" width="11.42578125" style="22"/>
    <col min="15622" max="15624" width="18.42578125" style="22" bestFit="1" customWidth="1"/>
    <col min="15625" max="15872" width="11.42578125" style="22"/>
    <col min="15873" max="15873" width="50.140625" style="22" bestFit="1" customWidth="1"/>
    <col min="15874" max="15874" width="18.85546875" style="22" customWidth="1"/>
    <col min="15875" max="15875" width="18.28515625" style="22" customWidth="1"/>
    <col min="15876" max="15876" width="11.7109375" style="22" bestFit="1" customWidth="1"/>
    <col min="15877" max="15877" width="11.42578125" style="22"/>
    <col min="15878" max="15880" width="18.42578125" style="22" bestFit="1" customWidth="1"/>
    <col min="15881" max="16128" width="11.42578125" style="22"/>
    <col min="16129" max="16129" width="50.140625" style="22" bestFit="1" customWidth="1"/>
    <col min="16130" max="16130" width="18.85546875" style="22" customWidth="1"/>
    <col min="16131" max="16131" width="18.28515625" style="22" customWidth="1"/>
    <col min="16132" max="16132" width="11.7109375" style="22" bestFit="1" customWidth="1"/>
    <col min="16133" max="16133" width="11.42578125" style="22"/>
    <col min="16134" max="16136" width="18.42578125" style="22" bestFit="1" customWidth="1"/>
    <col min="16137" max="16384" width="11.42578125" style="22"/>
  </cols>
  <sheetData>
    <row r="4" spans="1:10" ht="15" x14ac:dyDescent="0.2">
      <c r="A4" s="843" t="s">
        <v>265</v>
      </c>
      <c r="B4" s="843"/>
      <c r="C4" s="843"/>
      <c r="D4" s="843"/>
      <c r="E4" s="843"/>
      <c r="F4" s="843"/>
      <c r="G4" s="196"/>
      <c r="H4" s="196"/>
      <c r="I4" s="196"/>
    </row>
    <row r="5" spans="1:10" ht="13.5" thickBot="1" x14ac:dyDescent="0.25"/>
    <row r="6" spans="1:10" ht="16.5" customHeight="1" thickBot="1" x14ac:dyDescent="0.3">
      <c r="B6" s="624" t="s">
        <v>266</v>
      </c>
      <c r="C6" s="846" t="s">
        <v>267</v>
      </c>
      <c r="D6" s="848" t="s">
        <v>268</v>
      </c>
      <c r="E6" s="848"/>
      <c r="F6" s="848"/>
    </row>
    <row r="7" spans="1:10" ht="15.75" thickBot="1" x14ac:dyDescent="0.3">
      <c r="A7" s="197" t="s">
        <v>606</v>
      </c>
      <c r="B7" s="625"/>
      <c r="C7" s="847"/>
      <c r="D7" s="653" t="s">
        <v>251</v>
      </c>
      <c r="E7" s="654"/>
      <c r="F7" s="84"/>
      <c r="G7" s="84"/>
    </row>
    <row r="8" spans="1:10" x14ac:dyDescent="0.2">
      <c r="A8" s="198" t="s">
        <v>269</v>
      </c>
      <c r="B8" s="50">
        <v>616375416.11160827</v>
      </c>
      <c r="C8" s="658">
        <v>43.638545902761848</v>
      </c>
      <c r="D8" s="655">
        <v>0.39076449188248735</v>
      </c>
      <c r="E8" s="656" t="s">
        <v>270</v>
      </c>
      <c r="F8" s="84"/>
      <c r="G8" s="84"/>
    </row>
    <row r="9" spans="1:10" x14ac:dyDescent="0.2">
      <c r="A9" s="199" t="s">
        <v>271</v>
      </c>
      <c r="B9" s="50">
        <v>409037424.76422828</v>
      </c>
      <c r="C9" s="659">
        <v>44.935055186604899</v>
      </c>
      <c r="D9" s="655">
        <v>0.25931809944213086</v>
      </c>
      <c r="E9" s="657" t="s">
        <v>272</v>
      </c>
      <c r="F9" s="84"/>
      <c r="G9" s="84"/>
    </row>
    <row r="10" spans="1:10" x14ac:dyDescent="0.2">
      <c r="A10" s="199" t="s">
        <v>275</v>
      </c>
      <c r="B10" s="50">
        <v>245224541.3457219</v>
      </c>
      <c r="C10" s="659">
        <v>34.694163382273331</v>
      </c>
      <c r="D10" s="655">
        <v>0.15546538812431451</v>
      </c>
      <c r="E10" s="657" t="s">
        <v>615</v>
      </c>
      <c r="F10" s="84"/>
      <c r="G10" s="84"/>
    </row>
    <row r="11" spans="1:10" x14ac:dyDescent="0.2">
      <c r="A11" s="199" t="s">
        <v>276</v>
      </c>
      <c r="B11" s="50">
        <v>132916857.86068138</v>
      </c>
      <c r="C11" s="659">
        <v>16.928353258892759</v>
      </c>
      <c r="D11" s="655">
        <v>8.4265509406918376E-2</v>
      </c>
      <c r="E11" s="657" t="s">
        <v>277</v>
      </c>
      <c r="F11" s="84"/>
      <c r="G11" s="84"/>
    </row>
    <row r="12" spans="1:10" x14ac:dyDescent="0.2">
      <c r="A12" s="199" t="s">
        <v>273</v>
      </c>
      <c r="B12" s="50">
        <v>95462149.931128129</v>
      </c>
      <c r="C12" s="659">
        <v>14.159690378895743</v>
      </c>
      <c r="D12" s="655">
        <v>6.0520289318437948E-2</v>
      </c>
      <c r="E12" s="657" t="s">
        <v>274</v>
      </c>
      <c r="F12" s="84"/>
      <c r="G12" s="84"/>
    </row>
    <row r="13" spans="1:10" x14ac:dyDescent="0.2">
      <c r="A13" s="199" t="s">
        <v>278</v>
      </c>
      <c r="B13" s="50">
        <v>70239962.107119054</v>
      </c>
      <c r="C13" s="659">
        <v>11.289284581245935</v>
      </c>
      <c r="D13" s="655">
        <v>4.4530139238492299E-2</v>
      </c>
      <c r="E13" s="657" t="s">
        <v>616</v>
      </c>
      <c r="F13" s="84"/>
      <c r="G13" s="84"/>
    </row>
    <row r="14" spans="1:10" x14ac:dyDescent="0.2">
      <c r="A14" s="199" t="s">
        <v>279</v>
      </c>
      <c r="B14" s="50">
        <v>8101439.8893555142</v>
      </c>
      <c r="C14" s="659">
        <v>1.4538057257945147</v>
      </c>
      <c r="D14" s="655">
        <v>5.1360825872187174E-3</v>
      </c>
      <c r="E14" s="657" t="s">
        <v>617</v>
      </c>
      <c r="F14" s="84"/>
      <c r="G14" s="84"/>
    </row>
    <row r="15" spans="1:10" ht="13.5" thickBot="1" x14ac:dyDescent="0.25">
      <c r="A15" s="200" t="s">
        <v>266</v>
      </c>
      <c r="B15" s="137">
        <f>SUM(B8:B14)</f>
        <v>1577357792.0098424</v>
      </c>
      <c r="C15" s="660">
        <v>167.09889841646901</v>
      </c>
      <c r="D15" s="655">
        <f t="shared" ref="D15" si="0">B15/$B$15</f>
        <v>1</v>
      </c>
      <c r="E15" s="654"/>
      <c r="F15" s="84"/>
      <c r="G15" s="84"/>
    </row>
    <row r="16" spans="1:10" s="202" customFormat="1" x14ac:dyDescent="0.2">
      <c r="A16" s="508"/>
      <c r="B16" s="201"/>
      <c r="C16" s="22"/>
      <c r="F16" s="203"/>
      <c r="G16" s="203"/>
      <c r="H16" s="22"/>
      <c r="I16" s="22"/>
      <c r="J16" s="22"/>
    </row>
    <row r="17" spans="5:7" x14ac:dyDescent="0.2">
      <c r="F17" s="84"/>
      <c r="G17" s="84"/>
    </row>
    <row r="18" spans="5:7" x14ac:dyDescent="0.2">
      <c r="E18" s="21"/>
      <c r="F18" s="84"/>
    </row>
    <row r="19" spans="5:7" x14ac:dyDescent="0.2">
      <c r="F19" s="84"/>
    </row>
    <row r="20" spans="5:7" x14ac:dyDescent="0.2">
      <c r="F20" s="84"/>
    </row>
    <row r="21" spans="5:7" x14ac:dyDescent="0.2">
      <c r="F21" s="84"/>
    </row>
    <row r="22" spans="5:7" x14ac:dyDescent="0.2">
      <c r="F22" s="84"/>
    </row>
    <row r="23" spans="5:7" x14ac:dyDescent="0.2">
      <c r="F23" s="84"/>
    </row>
    <row r="24" spans="5:7" x14ac:dyDescent="0.2">
      <c r="F24" s="84"/>
    </row>
    <row r="25" spans="5:7" x14ac:dyDescent="0.2">
      <c r="F25" s="84"/>
    </row>
    <row r="26" spans="5:7" x14ac:dyDescent="0.2">
      <c r="F26" s="84"/>
    </row>
    <row r="35" spans="1:9" ht="15" x14ac:dyDescent="0.2">
      <c r="A35" s="843" t="s">
        <v>556</v>
      </c>
      <c r="B35" s="843"/>
      <c r="C35" s="843"/>
      <c r="D35" s="843"/>
      <c r="E35" s="843"/>
      <c r="F35" s="843"/>
    </row>
    <row r="36" spans="1:9" ht="13.5" thickBot="1" x14ac:dyDescent="0.25"/>
    <row r="37" spans="1:9" ht="16.5" thickBot="1" x14ac:dyDescent="0.3">
      <c r="B37" s="849" t="s">
        <v>266</v>
      </c>
      <c r="C37" s="848" t="s">
        <v>268</v>
      </c>
      <c r="D37" s="848"/>
      <c r="E37" s="848"/>
    </row>
    <row r="38" spans="1:9" ht="15.75" thickBot="1" x14ac:dyDescent="0.3">
      <c r="A38" s="197" t="s">
        <v>606</v>
      </c>
      <c r="B38" s="850"/>
      <c r="C38" s="626" t="s">
        <v>251</v>
      </c>
      <c r="E38" s="84"/>
    </row>
    <row r="39" spans="1:9" x14ac:dyDescent="0.2">
      <c r="A39" s="629" t="s">
        <v>269</v>
      </c>
      <c r="B39" s="630">
        <v>650617597.75383902</v>
      </c>
      <c r="C39" s="655">
        <v>0.26115400111136161</v>
      </c>
      <c r="D39" s="654" t="s">
        <v>270</v>
      </c>
      <c r="E39" s="84"/>
    </row>
    <row r="40" spans="1:9" x14ac:dyDescent="0.2">
      <c r="A40" s="631" t="s">
        <v>271</v>
      </c>
      <c r="B40" s="630">
        <v>669947567.12539244</v>
      </c>
      <c r="C40" s="655">
        <v>0.26891293486933104</v>
      </c>
      <c r="D40" s="654" t="s">
        <v>272</v>
      </c>
      <c r="E40" s="84"/>
    </row>
    <row r="41" spans="1:9" x14ac:dyDescent="0.2">
      <c r="A41" s="199" t="s">
        <v>275</v>
      </c>
      <c r="B41" s="50">
        <v>517263643.15968823</v>
      </c>
      <c r="C41" s="655">
        <v>0.20762652363993039</v>
      </c>
      <c r="D41" s="654" t="s">
        <v>615</v>
      </c>
      <c r="E41" s="84"/>
    </row>
    <row r="42" spans="1:9" x14ac:dyDescent="0.2">
      <c r="A42" s="199" t="s">
        <v>276</v>
      </c>
      <c r="B42" s="50">
        <v>252388898.46996754</v>
      </c>
      <c r="C42" s="655">
        <v>0.10130738993085023</v>
      </c>
      <c r="D42" s="654" t="s">
        <v>277</v>
      </c>
      <c r="E42" s="84"/>
    </row>
    <row r="43" spans="1:9" x14ac:dyDescent="0.2">
      <c r="A43" s="199" t="s">
        <v>273</v>
      </c>
      <c r="B43" s="50">
        <v>211110236.34433794</v>
      </c>
      <c r="C43" s="655">
        <v>8.4738382557165828E-2</v>
      </c>
      <c r="D43" s="654" t="s">
        <v>274</v>
      </c>
      <c r="E43" s="84"/>
    </row>
    <row r="44" spans="1:9" x14ac:dyDescent="0.2">
      <c r="A44" s="199" t="s">
        <v>278</v>
      </c>
      <c r="B44" s="50">
        <v>168314664.53937972</v>
      </c>
      <c r="C44" s="655">
        <v>6.7560496737142345E-2</v>
      </c>
      <c r="D44" s="654" t="s">
        <v>616</v>
      </c>
      <c r="E44" s="84"/>
    </row>
    <row r="45" spans="1:9" x14ac:dyDescent="0.2">
      <c r="A45" s="199" t="s">
        <v>279</v>
      </c>
      <c r="B45" s="50">
        <v>21675139.933050338</v>
      </c>
      <c r="C45" s="655">
        <v>8.7002711542186317E-3</v>
      </c>
      <c r="D45" s="654" t="s">
        <v>617</v>
      </c>
      <c r="E45" s="84"/>
      <c r="I45" s="559"/>
    </row>
    <row r="46" spans="1:9" ht="13.5" thickBot="1" x14ac:dyDescent="0.25">
      <c r="A46" s="200" t="s">
        <v>266</v>
      </c>
      <c r="B46" s="137">
        <f>SUM(B39:B45)</f>
        <v>2491317747.325655</v>
      </c>
      <c r="C46" s="661">
        <f>B46/$B$46</f>
        <v>1</v>
      </c>
      <c r="D46" s="654"/>
      <c r="E46" s="84"/>
    </row>
  </sheetData>
  <mergeCells count="6">
    <mergeCell ref="A4:F4"/>
    <mergeCell ref="C6:C7"/>
    <mergeCell ref="D6:F6"/>
    <mergeCell ref="B37:B38"/>
    <mergeCell ref="C37:E37"/>
    <mergeCell ref="A35:F35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EA80-3E08-49A5-8692-5DD45A7FC7A3}">
  <dimension ref="A4:P152"/>
  <sheetViews>
    <sheetView topLeftCell="A181" zoomScale="95" zoomScaleNormal="95" workbookViewId="0">
      <selection activeCell="A427" sqref="A427"/>
    </sheetView>
  </sheetViews>
  <sheetFormatPr baseColWidth="10" defaultRowHeight="12.75" x14ac:dyDescent="0.2"/>
  <cols>
    <col min="1" max="1" width="50.140625" style="22" bestFit="1" customWidth="1"/>
    <col min="2" max="2" width="17" style="22" customWidth="1"/>
    <col min="3" max="3" width="16.85546875" style="22" customWidth="1"/>
    <col min="4" max="4" width="15.7109375" style="22" customWidth="1"/>
    <col min="5" max="5" width="16.140625" style="22" customWidth="1"/>
    <col min="6" max="6" width="15.7109375" style="22" customWidth="1"/>
    <col min="7" max="7" width="15.28515625" style="22" customWidth="1"/>
    <col min="8" max="8" width="15" style="22" customWidth="1"/>
    <col min="9" max="9" width="15.5703125" style="22" customWidth="1"/>
    <col min="10" max="10" width="15" style="22" customWidth="1"/>
    <col min="11" max="11" width="16" style="22" customWidth="1"/>
    <col min="12" max="12" width="13.7109375" style="22" bestFit="1" customWidth="1"/>
    <col min="13" max="14" width="11.42578125" style="22"/>
    <col min="15" max="15" width="20.42578125" style="22" customWidth="1"/>
    <col min="16" max="256" width="11.42578125" style="22"/>
    <col min="257" max="257" width="50.140625" style="22" bestFit="1" customWidth="1"/>
    <col min="258" max="258" width="17" style="22" customWidth="1"/>
    <col min="259" max="260" width="13.7109375" style="22" bestFit="1" customWidth="1"/>
    <col min="261" max="261" width="16.140625" style="22" customWidth="1"/>
    <col min="262" max="262" width="13.7109375" style="22" customWidth="1"/>
    <col min="263" max="263" width="13.7109375" style="22" bestFit="1" customWidth="1"/>
    <col min="264" max="264" width="12.7109375" style="22" bestFit="1" customWidth="1"/>
    <col min="265" max="265" width="13.7109375" style="22" customWidth="1"/>
    <col min="266" max="266" width="12.7109375" style="22" bestFit="1" customWidth="1"/>
    <col min="267" max="267" width="16" style="22" customWidth="1"/>
    <col min="268" max="268" width="13.7109375" style="22" bestFit="1" customWidth="1"/>
    <col min="269" max="270" width="11.42578125" style="22"/>
    <col min="271" max="271" width="20.42578125" style="22" customWidth="1"/>
    <col min="272" max="512" width="11.42578125" style="22"/>
    <col min="513" max="513" width="50.140625" style="22" bestFit="1" customWidth="1"/>
    <col min="514" max="514" width="17" style="22" customWidth="1"/>
    <col min="515" max="516" width="13.7109375" style="22" bestFit="1" customWidth="1"/>
    <col min="517" max="517" width="16.140625" style="22" customWidth="1"/>
    <col min="518" max="518" width="13.7109375" style="22" customWidth="1"/>
    <col min="519" max="519" width="13.7109375" style="22" bestFit="1" customWidth="1"/>
    <col min="520" max="520" width="12.7109375" style="22" bestFit="1" customWidth="1"/>
    <col min="521" max="521" width="13.7109375" style="22" customWidth="1"/>
    <col min="522" max="522" width="12.7109375" style="22" bestFit="1" customWidth="1"/>
    <col min="523" max="523" width="16" style="22" customWidth="1"/>
    <col min="524" max="524" width="13.7109375" style="22" bestFit="1" customWidth="1"/>
    <col min="525" max="526" width="11.42578125" style="22"/>
    <col min="527" max="527" width="20.42578125" style="22" customWidth="1"/>
    <col min="528" max="768" width="11.42578125" style="22"/>
    <col min="769" max="769" width="50.140625" style="22" bestFit="1" customWidth="1"/>
    <col min="770" max="770" width="17" style="22" customWidth="1"/>
    <col min="771" max="772" width="13.7109375" style="22" bestFit="1" customWidth="1"/>
    <col min="773" max="773" width="16.140625" style="22" customWidth="1"/>
    <col min="774" max="774" width="13.7109375" style="22" customWidth="1"/>
    <col min="775" max="775" width="13.7109375" style="22" bestFit="1" customWidth="1"/>
    <col min="776" max="776" width="12.7109375" style="22" bestFit="1" customWidth="1"/>
    <col min="777" max="777" width="13.7109375" style="22" customWidth="1"/>
    <col min="778" max="778" width="12.7109375" style="22" bestFit="1" customWidth="1"/>
    <col min="779" max="779" width="16" style="22" customWidth="1"/>
    <col min="780" max="780" width="13.7109375" style="22" bestFit="1" customWidth="1"/>
    <col min="781" max="782" width="11.42578125" style="22"/>
    <col min="783" max="783" width="20.42578125" style="22" customWidth="1"/>
    <col min="784" max="1024" width="11.42578125" style="22"/>
    <col min="1025" max="1025" width="50.140625" style="22" bestFit="1" customWidth="1"/>
    <col min="1026" max="1026" width="17" style="22" customWidth="1"/>
    <col min="1027" max="1028" width="13.7109375" style="22" bestFit="1" customWidth="1"/>
    <col min="1029" max="1029" width="16.140625" style="22" customWidth="1"/>
    <col min="1030" max="1030" width="13.7109375" style="22" customWidth="1"/>
    <col min="1031" max="1031" width="13.7109375" style="22" bestFit="1" customWidth="1"/>
    <col min="1032" max="1032" width="12.7109375" style="22" bestFit="1" customWidth="1"/>
    <col min="1033" max="1033" width="13.7109375" style="22" customWidth="1"/>
    <col min="1034" max="1034" width="12.7109375" style="22" bestFit="1" customWidth="1"/>
    <col min="1035" max="1035" width="16" style="22" customWidth="1"/>
    <col min="1036" max="1036" width="13.7109375" style="22" bestFit="1" customWidth="1"/>
    <col min="1037" max="1038" width="11.42578125" style="22"/>
    <col min="1039" max="1039" width="20.42578125" style="22" customWidth="1"/>
    <col min="1040" max="1280" width="11.42578125" style="22"/>
    <col min="1281" max="1281" width="50.140625" style="22" bestFit="1" customWidth="1"/>
    <col min="1282" max="1282" width="17" style="22" customWidth="1"/>
    <col min="1283" max="1284" width="13.7109375" style="22" bestFit="1" customWidth="1"/>
    <col min="1285" max="1285" width="16.140625" style="22" customWidth="1"/>
    <col min="1286" max="1286" width="13.7109375" style="22" customWidth="1"/>
    <col min="1287" max="1287" width="13.7109375" style="22" bestFit="1" customWidth="1"/>
    <col min="1288" max="1288" width="12.7109375" style="22" bestFit="1" customWidth="1"/>
    <col min="1289" max="1289" width="13.7109375" style="22" customWidth="1"/>
    <col min="1290" max="1290" width="12.7109375" style="22" bestFit="1" customWidth="1"/>
    <col min="1291" max="1291" width="16" style="22" customWidth="1"/>
    <col min="1292" max="1292" width="13.7109375" style="22" bestFit="1" customWidth="1"/>
    <col min="1293" max="1294" width="11.42578125" style="22"/>
    <col min="1295" max="1295" width="20.42578125" style="22" customWidth="1"/>
    <col min="1296" max="1536" width="11.42578125" style="22"/>
    <col min="1537" max="1537" width="50.140625" style="22" bestFit="1" customWidth="1"/>
    <col min="1538" max="1538" width="17" style="22" customWidth="1"/>
    <col min="1539" max="1540" width="13.7109375" style="22" bestFit="1" customWidth="1"/>
    <col min="1541" max="1541" width="16.140625" style="22" customWidth="1"/>
    <col min="1542" max="1542" width="13.7109375" style="22" customWidth="1"/>
    <col min="1543" max="1543" width="13.7109375" style="22" bestFit="1" customWidth="1"/>
    <col min="1544" max="1544" width="12.7109375" style="22" bestFit="1" customWidth="1"/>
    <col min="1545" max="1545" width="13.7109375" style="22" customWidth="1"/>
    <col min="1546" max="1546" width="12.7109375" style="22" bestFit="1" customWidth="1"/>
    <col min="1547" max="1547" width="16" style="22" customWidth="1"/>
    <col min="1548" max="1548" width="13.7109375" style="22" bestFit="1" customWidth="1"/>
    <col min="1549" max="1550" width="11.42578125" style="22"/>
    <col min="1551" max="1551" width="20.42578125" style="22" customWidth="1"/>
    <col min="1552" max="1792" width="11.42578125" style="22"/>
    <col min="1793" max="1793" width="50.140625" style="22" bestFit="1" customWidth="1"/>
    <col min="1794" max="1794" width="17" style="22" customWidth="1"/>
    <col min="1795" max="1796" width="13.7109375" style="22" bestFit="1" customWidth="1"/>
    <col min="1797" max="1797" width="16.140625" style="22" customWidth="1"/>
    <col min="1798" max="1798" width="13.7109375" style="22" customWidth="1"/>
    <col min="1799" max="1799" width="13.7109375" style="22" bestFit="1" customWidth="1"/>
    <col min="1800" max="1800" width="12.7109375" style="22" bestFit="1" customWidth="1"/>
    <col min="1801" max="1801" width="13.7109375" style="22" customWidth="1"/>
    <col min="1802" max="1802" width="12.7109375" style="22" bestFit="1" customWidth="1"/>
    <col min="1803" max="1803" width="16" style="22" customWidth="1"/>
    <col min="1804" max="1804" width="13.7109375" style="22" bestFit="1" customWidth="1"/>
    <col min="1805" max="1806" width="11.42578125" style="22"/>
    <col min="1807" max="1807" width="20.42578125" style="22" customWidth="1"/>
    <col min="1808" max="2048" width="11.42578125" style="22"/>
    <col min="2049" max="2049" width="50.140625" style="22" bestFit="1" customWidth="1"/>
    <col min="2050" max="2050" width="17" style="22" customWidth="1"/>
    <col min="2051" max="2052" width="13.7109375" style="22" bestFit="1" customWidth="1"/>
    <col min="2053" max="2053" width="16.140625" style="22" customWidth="1"/>
    <col min="2054" max="2054" width="13.7109375" style="22" customWidth="1"/>
    <col min="2055" max="2055" width="13.7109375" style="22" bestFit="1" customWidth="1"/>
    <col min="2056" max="2056" width="12.7109375" style="22" bestFit="1" customWidth="1"/>
    <col min="2057" max="2057" width="13.7109375" style="22" customWidth="1"/>
    <col min="2058" max="2058" width="12.7109375" style="22" bestFit="1" customWidth="1"/>
    <col min="2059" max="2059" width="16" style="22" customWidth="1"/>
    <col min="2060" max="2060" width="13.7109375" style="22" bestFit="1" customWidth="1"/>
    <col min="2061" max="2062" width="11.42578125" style="22"/>
    <col min="2063" max="2063" width="20.42578125" style="22" customWidth="1"/>
    <col min="2064" max="2304" width="11.42578125" style="22"/>
    <col min="2305" max="2305" width="50.140625" style="22" bestFit="1" customWidth="1"/>
    <col min="2306" max="2306" width="17" style="22" customWidth="1"/>
    <col min="2307" max="2308" width="13.7109375" style="22" bestFit="1" customWidth="1"/>
    <col min="2309" max="2309" width="16.140625" style="22" customWidth="1"/>
    <col min="2310" max="2310" width="13.7109375" style="22" customWidth="1"/>
    <col min="2311" max="2311" width="13.7109375" style="22" bestFit="1" customWidth="1"/>
    <col min="2312" max="2312" width="12.7109375" style="22" bestFit="1" customWidth="1"/>
    <col min="2313" max="2313" width="13.7109375" style="22" customWidth="1"/>
    <col min="2314" max="2314" width="12.7109375" style="22" bestFit="1" customWidth="1"/>
    <col min="2315" max="2315" width="16" style="22" customWidth="1"/>
    <col min="2316" max="2316" width="13.7109375" style="22" bestFit="1" customWidth="1"/>
    <col min="2317" max="2318" width="11.42578125" style="22"/>
    <col min="2319" max="2319" width="20.42578125" style="22" customWidth="1"/>
    <col min="2320" max="2560" width="11.42578125" style="22"/>
    <col min="2561" max="2561" width="50.140625" style="22" bestFit="1" customWidth="1"/>
    <col min="2562" max="2562" width="17" style="22" customWidth="1"/>
    <col min="2563" max="2564" width="13.7109375" style="22" bestFit="1" customWidth="1"/>
    <col min="2565" max="2565" width="16.140625" style="22" customWidth="1"/>
    <col min="2566" max="2566" width="13.7109375" style="22" customWidth="1"/>
    <col min="2567" max="2567" width="13.7109375" style="22" bestFit="1" customWidth="1"/>
    <col min="2568" max="2568" width="12.7109375" style="22" bestFit="1" customWidth="1"/>
    <col min="2569" max="2569" width="13.7109375" style="22" customWidth="1"/>
    <col min="2570" max="2570" width="12.7109375" style="22" bestFit="1" customWidth="1"/>
    <col min="2571" max="2571" width="16" style="22" customWidth="1"/>
    <col min="2572" max="2572" width="13.7109375" style="22" bestFit="1" customWidth="1"/>
    <col min="2573" max="2574" width="11.42578125" style="22"/>
    <col min="2575" max="2575" width="20.42578125" style="22" customWidth="1"/>
    <col min="2576" max="2816" width="11.42578125" style="22"/>
    <col min="2817" max="2817" width="50.140625" style="22" bestFit="1" customWidth="1"/>
    <col min="2818" max="2818" width="17" style="22" customWidth="1"/>
    <col min="2819" max="2820" width="13.7109375" style="22" bestFit="1" customWidth="1"/>
    <col min="2821" max="2821" width="16.140625" style="22" customWidth="1"/>
    <col min="2822" max="2822" width="13.7109375" style="22" customWidth="1"/>
    <col min="2823" max="2823" width="13.7109375" style="22" bestFit="1" customWidth="1"/>
    <col min="2824" max="2824" width="12.7109375" style="22" bestFit="1" customWidth="1"/>
    <col min="2825" max="2825" width="13.7109375" style="22" customWidth="1"/>
    <col min="2826" max="2826" width="12.7109375" style="22" bestFit="1" customWidth="1"/>
    <col min="2827" max="2827" width="16" style="22" customWidth="1"/>
    <col min="2828" max="2828" width="13.7109375" style="22" bestFit="1" customWidth="1"/>
    <col min="2829" max="2830" width="11.42578125" style="22"/>
    <col min="2831" max="2831" width="20.42578125" style="22" customWidth="1"/>
    <col min="2832" max="3072" width="11.42578125" style="22"/>
    <col min="3073" max="3073" width="50.140625" style="22" bestFit="1" customWidth="1"/>
    <col min="3074" max="3074" width="17" style="22" customWidth="1"/>
    <col min="3075" max="3076" width="13.7109375" style="22" bestFit="1" customWidth="1"/>
    <col min="3077" max="3077" width="16.140625" style="22" customWidth="1"/>
    <col min="3078" max="3078" width="13.7109375" style="22" customWidth="1"/>
    <col min="3079" max="3079" width="13.7109375" style="22" bestFit="1" customWidth="1"/>
    <col min="3080" max="3080" width="12.7109375" style="22" bestFit="1" customWidth="1"/>
    <col min="3081" max="3081" width="13.7109375" style="22" customWidth="1"/>
    <col min="3082" max="3082" width="12.7109375" style="22" bestFit="1" customWidth="1"/>
    <col min="3083" max="3083" width="16" style="22" customWidth="1"/>
    <col min="3084" max="3084" width="13.7109375" style="22" bestFit="1" customWidth="1"/>
    <col min="3085" max="3086" width="11.42578125" style="22"/>
    <col min="3087" max="3087" width="20.42578125" style="22" customWidth="1"/>
    <col min="3088" max="3328" width="11.42578125" style="22"/>
    <col min="3329" max="3329" width="50.140625" style="22" bestFit="1" customWidth="1"/>
    <col min="3330" max="3330" width="17" style="22" customWidth="1"/>
    <col min="3331" max="3332" width="13.7109375" style="22" bestFit="1" customWidth="1"/>
    <col min="3333" max="3333" width="16.140625" style="22" customWidth="1"/>
    <col min="3334" max="3334" width="13.7109375" style="22" customWidth="1"/>
    <col min="3335" max="3335" width="13.7109375" style="22" bestFit="1" customWidth="1"/>
    <col min="3336" max="3336" width="12.7109375" style="22" bestFit="1" customWidth="1"/>
    <col min="3337" max="3337" width="13.7109375" style="22" customWidth="1"/>
    <col min="3338" max="3338" width="12.7109375" style="22" bestFit="1" customWidth="1"/>
    <col min="3339" max="3339" width="16" style="22" customWidth="1"/>
    <col min="3340" max="3340" width="13.7109375" style="22" bestFit="1" customWidth="1"/>
    <col min="3341" max="3342" width="11.42578125" style="22"/>
    <col min="3343" max="3343" width="20.42578125" style="22" customWidth="1"/>
    <col min="3344" max="3584" width="11.42578125" style="22"/>
    <col min="3585" max="3585" width="50.140625" style="22" bestFit="1" customWidth="1"/>
    <col min="3586" max="3586" width="17" style="22" customWidth="1"/>
    <col min="3587" max="3588" width="13.7109375" style="22" bestFit="1" customWidth="1"/>
    <col min="3589" max="3589" width="16.140625" style="22" customWidth="1"/>
    <col min="3590" max="3590" width="13.7109375" style="22" customWidth="1"/>
    <col min="3591" max="3591" width="13.7109375" style="22" bestFit="1" customWidth="1"/>
    <col min="3592" max="3592" width="12.7109375" style="22" bestFit="1" customWidth="1"/>
    <col min="3593" max="3593" width="13.7109375" style="22" customWidth="1"/>
    <col min="3594" max="3594" width="12.7109375" style="22" bestFit="1" customWidth="1"/>
    <col min="3595" max="3595" width="16" style="22" customWidth="1"/>
    <col min="3596" max="3596" width="13.7109375" style="22" bestFit="1" customWidth="1"/>
    <col min="3597" max="3598" width="11.42578125" style="22"/>
    <col min="3599" max="3599" width="20.42578125" style="22" customWidth="1"/>
    <col min="3600" max="3840" width="11.42578125" style="22"/>
    <col min="3841" max="3841" width="50.140625" style="22" bestFit="1" customWidth="1"/>
    <col min="3842" max="3842" width="17" style="22" customWidth="1"/>
    <col min="3843" max="3844" width="13.7109375" style="22" bestFit="1" customWidth="1"/>
    <col min="3845" max="3845" width="16.140625" style="22" customWidth="1"/>
    <col min="3846" max="3846" width="13.7109375" style="22" customWidth="1"/>
    <col min="3847" max="3847" width="13.7109375" style="22" bestFit="1" customWidth="1"/>
    <col min="3848" max="3848" width="12.7109375" style="22" bestFit="1" customWidth="1"/>
    <col min="3849" max="3849" width="13.7109375" style="22" customWidth="1"/>
    <col min="3850" max="3850" width="12.7109375" style="22" bestFit="1" customWidth="1"/>
    <col min="3851" max="3851" width="16" style="22" customWidth="1"/>
    <col min="3852" max="3852" width="13.7109375" style="22" bestFit="1" customWidth="1"/>
    <col min="3853" max="3854" width="11.42578125" style="22"/>
    <col min="3855" max="3855" width="20.42578125" style="22" customWidth="1"/>
    <col min="3856" max="4096" width="11.42578125" style="22"/>
    <col min="4097" max="4097" width="50.140625" style="22" bestFit="1" customWidth="1"/>
    <col min="4098" max="4098" width="17" style="22" customWidth="1"/>
    <col min="4099" max="4100" width="13.7109375" style="22" bestFit="1" customWidth="1"/>
    <col min="4101" max="4101" width="16.140625" style="22" customWidth="1"/>
    <col min="4102" max="4102" width="13.7109375" style="22" customWidth="1"/>
    <col min="4103" max="4103" width="13.7109375" style="22" bestFit="1" customWidth="1"/>
    <col min="4104" max="4104" width="12.7109375" style="22" bestFit="1" customWidth="1"/>
    <col min="4105" max="4105" width="13.7109375" style="22" customWidth="1"/>
    <col min="4106" max="4106" width="12.7109375" style="22" bestFit="1" customWidth="1"/>
    <col min="4107" max="4107" width="16" style="22" customWidth="1"/>
    <col min="4108" max="4108" width="13.7109375" style="22" bestFit="1" customWidth="1"/>
    <col min="4109" max="4110" width="11.42578125" style="22"/>
    <col min="4111" max="4111" width="20.42578125" style="22" customWidth="1"/>
    <col min="4112" max="4352" width="11.42578125" style="22"/>
    <col min="4353" max="4353" width="50.140625" style="22" bestFit="1" customWidth="1"/>
    <col min="4354" max="4354" width="17" style="22" customWidth="1"/>
    <col min="4355" max="4356" width="13.7109375" style="22" bestFit="1" customWidth="1"/>
    <col min="4357" max="4357" width="16.140625" style="22" customWidth="1"/>
    <col min="4358" max="4358" width="13.7109375" style="22" customWidth="1"/>
    <col min="4359" max="4359" width="13.7109375" style="22" bestFit="1" customWidth="1"/>
    <col min="4360" max="4360" width="12.7109375" style="22" bestFit="1" customWidth="1"/>
    <col min="4361" max="4361" width="13.7109375" style="22" customWidth="1"/>
    <col min="4362" max="4362" width="12.7109375" style="22" bestFit="1" customWidth="1"/>
    <col min="4363" max="4363" width="16" style="22" customWidth="1"/>
    <col min="4364" max="4364" width="13.7109375" style="22" bestFit="1" customWidth="1"/>
    <col min="4365" max="4366" width="11.42578125" style="22"/>
    <col min="4367" max="4367" width="20.42578125" style="22" customWidth="1"/>
    <col min="4368" max="4608" width="11.42578125" style="22"/>
    <col min="4609" max="4609" width="50.140625" style="22" bestFit="1" customWidth="1"/>
    <col min="4610" max="4610" width="17" style="22" customWidth="1"/>
    <col min="4611" max="4612" width="13.7109375" style="22" bestFit="1" customWidth="1"/>
    <col min="4613" max="4613" width="16.140625" style="22" customWidth="1"/>
    <col min="4614" max="4614" width="13.7109375" style="22" customWidth="1"/>
    <col min="4615" max="4615" width="13.7109375" style="22" bestFit="1" customWidth="1"/>
    <col min="4616" max="4616" width="12.7109375" style="22" bestFit="1" customWidth="1"/>
    <col min="4617" max="4617" width="13.7109375" style="22" customWidth="1"/>
    <col min="4618" max="4618" width="12.7109375" style="22" bestFit="1" customWidth="1"/>
    <col min="4619" max="4619" width="16" style="22" customWidth="1"/>
    <col min="4620" max="4620" width="13.7109375" style="22" bestFit="1" customWidth="1"/>
    <col min="4621" max="4622" width="11.42578125" style="22"/>
    <col min="4623" max="4623" width="20.42578125" style="22" customWidth="1"/>
    <col min="4624" max="4864" width="11.42578125" style="22"/>
    <col min="4865" max="4865" width="50.140625" style="22" bestFit="1" customWidth="1"/>
    <col min="4866" max="4866" width="17" style="22" customWidth="1"/>
    <col min="4867" max="4868" width="13.7109375" style="22" bestFit="1" customWidth="1"/>
    <col min="4869" max="4869" width="16.140625" style="22" customWidth="1"/>
    <col min="4870" max="4870" width="13.7109375" style="22" customWidth="1"/>
    <col min="4871" max="4871" width="13.7109375" style="22" bestFit="1" customWidth="1"/>
    <col min="4872" max="4872" width="12.7109375" style="22" bestFit="1" customWidth="1"/>
    <col min="4873" max="4873" width="13.7109375" style="22" customWidth="1"/>
    <col min="4874" max="4874" width="12.7109375" style="22" bestFit="1" customWidth="1"/>
    <col min="4875" max="4875" width="16" style="22" customWidth="1"/>
    <col min="4876" max="4876" width="13.7109375" style="22" bestFit="1" customWidth="1"/>
    <col min="4877" max="4878" width="11.42578125" style="22"/>
    <col min="4879" max="4879" width="20.42578125" style="22" customWidth="1"/>
    <col min="4880" max="5120" width="11.42578125" style="22"/>
    <col min="5121" max="5121" width="50.140625" style="22" bestFit="1" customWidth="1"/>
    <col min="5122" max="5122" width="17" style="22" customWidth="1"/>
    <col min="5123" max="5124" width="13.7109375" style="22" bestFit="1" customWidth="1"/>
    <col min="5125" max="5125" width="16.140625" style="22" customWidth="1"/>
    <col min="5126" max="5126" width="13.7109375" style="22" customWidth="1"/>
    <col min="5127" max="5127" width="13.7109375" style="22" bestFit="1" customWidth="1"/>
    <col min="5128" max="5128" width="12.7109375" style="22" bestFit="1" customWidth="1"/>
    <col min="5129" max="5129" width="13.7109375" style="22" customWidth="1"/>
    <col min="5130" max="5130" width="12.7109375" style="22" bestFit="1" customWidth="1"/>
    <col min="5131" max="5131" width="16" style="22" customWidth="1"/>
    <col min="5132" max="5132" width="13.7109375" style="22" bestFit="1" customWidth="1"/>
    <col min="5133" max="5134" width="11.42578125" style="22"/>
    <col min="5135" max="5135" width="20.42578125" style="22" customWidth="1"/>
    <col min="5136" max="5376" width="11.42578125" style="22"/>
    <col min="5377" max="5377" width="50.140625" style="22" bestFit="1" customWidth="1"/>
    <col min="5378" max="5378" width="17" style="22" customWidth="1"/>
    <col min="5379" max="5380" width="13.7109375" style="22" bestFit="1" customWidth="1"/>
    <col min="5381" max="5381" width="16.140625" style="22" customWidth="1"/>
    <col min="5382" max="5382" width="13.7109375" style="22" customWidth="1"/>
    <col min="5383" max="5383" width="13.7109375" style="22" bestFit="1" customWidth="1"/>
    <col min="5384" max="5384" width="12.7109375" style="22" bestFit="1" customWidth="1"/>
    <col min="5385" max="5385" width="13.7109375" style="22" customWidth="1"/>
    <col min="5386" max="5386" width="12.7109375" style="22" bestFit="1" customWidth="1"/>
    <col min="5387" max="5387" width="16" style="22" customWidth="1"/>
    <col min="5388" max="5388" width="13.7109375" style="22" bestFit="1" customWidth="1"/>
    <col min="5389" max="5390" width="11.42578125" style="22"/>
    <col min="5391" max="5391" width="20.42578125" style="22" customWidth="1"/>
    <col min="5392" max="5632" width="11.42578125" style="22"/>
    <col min="5633" max="5633" width="50.140625" style="22" bestFit="1" customWidth="1"/>
    <col min="5634" max="5634" width="17" style="22" customWidth="1"/>
    <col min="5635" max="5636" width="13.7109375" style="22" bestFit="1" customWidth="1"/>
    <col min="5637" max="5637" width="16.140625" style="22" customWidth="1"/>
    <col min="5638" max="5638" width="13.7109375" style="22" customWidth="1"/>
    <col min="5639" max="5639" width="13.7109375" style="22" bestFit="1" customWidth="1"/>
    <col min="5640" max="5640" width="12.7109375" style="22" bestFit="1" customWidth="1"/>
    <col min="5641" max="5641" width="13.7109375" style="22" customWidth="1"/>
    <col min="5642" max="5642" width="12.7109375" style="22" bestFit="1" customWidth="1"/>
    <col min="5643" max="5643" width="16" style="22" customWidth="1"/>
    <col min="5644" max="5644" width="13.7109375" style="22" bestFit="1" customWidth="1"/>
    <col min="5645" max="5646" width="11.42578125" style="22"/>
    <col min="5647" max="5647" width="20.42578125" style="22" customWidth="1"/>
    <col min="5648" max="5888" width="11.42578125" style="22"/>
    <col min="5889" max="5889" width="50.140625" style="22" bestFit="1" customWidth="1"/>
    <col min="5890" max="5890" width="17" style="22" customWidth="1"/>
    <col min="5891" max="5892" width="13.7109375" style="22" bestFit="1" customWidth="1"/>
    <col min="5893" max="5893" width="16.140625" style="22" customWidth="1"/>
    <col min="5894" max="5894" width="13.7109375" style="22" customWidth="1"/>
    <col min="5895" max="5895" width="13.7109375" style="22" bestFit="1" customWidth="1"/>
    <col min="5896" max="5896" width="12.7109375" style="22" bestFit="1" customWidth="1"/>
    <col min="5897" max="5897" width="13.7109375" style="22" customWidth="1"/>
    <col min="5898" max="5898" width="12.7109375" style="22" bestFit="1" customWidth="1"/>
    <col min="5899" max="5899" width="16" style="22" customWidth="1"/>
    <col min="5900" max="5900" width="13.7109375" style="22" bestFit="1" customWidth="1"/>
    <col min="5901" max="5902" width="11.42578125" style="22"/>
    <col min="5903" max="5903" width="20.42578125" style="22" customWidth="1"/>
    <col min="5904" max="6144" width="11.42578125" style="22"/>
    <col min="6145" max="6145" width="50.140625" style="22" bestFit="1" customWidth="1"/>
    <col min="6146" max="6146" width="17" style="22" customWidth="1"/>
    <col min="6147" max="6148" width="13.7109375" style="22" bestFit="1" customWidth="1"/>
    <col min="6149" max="6149" width="16.140625" style="22" customWidth="1"/>
    <col min="6150" max="6150" width="13.7109375" style="22" customWidth="1"/>
    <col min="6151" max="6151" width="13.7109375" style="22" bestFit="1" customWidth="1"/>
    <col min="6152" max="6152" width="12.7109375" style="22" bestFit="1" customWidth="1"/>
    <col min="6153" max="6153" width="13.7109375" style="22" customWidth="1"/>
    <col min="6154" max="6154" width="12.7109375" style="22" bestFit="1" customWidth="1"/>
    <col min="6155" max="6155" width="16" style="22" customWidth="1"/>
    <col min="6156" max="6156" width="13.7109375" style="22" bestFit="1" customWidth="1"/>
    <col min="6157" max="6158" width="11.42578125" style="22"/>
    <col min="6159" max="6159" width="20.42578125" style="22" customWidth="1"/>
    <col min="6160" max="6400" width="11.42578125" style="22"/>
    <col min="6401" max="6401" width="50.140625" style="22" bestFit="1" customWidth="1"/>
    <col min="6402" max="6402" width="17" style="22" customWidth="1"/>
    <col min="6403" max="6404" width="13.7109375" style="22" bestFit="1" customWidth="1"/>
    <col min="6405" max="6405" width="16.140625" style="22" customWidth="1"/>
    <col min="6406" max="6406" width="13.7109375" style="22" customWidth="1"/>
    <col min="6407" max="6407" width="13.7109375" style="22" bestFit="1" customWidth="1"/>
    <col min="6408" max="6408" width="12.7109375" style="22" bestFit="1" customWidth="1"/>
    <col min="6409" max="6409" width="13.7109375" style="22" customWidth="1"/>
    <col min="6410" max="6410" width="12.7109375" style="22" bestFit="1" customWidth="1"/>
    <col min="6411" max="6411" width="16" style="22" customWidth="1"/>
    <col min="6412" max="6412" width="13.7109375" style="22" bestFit="1" customWidth="1"/>
    <col min="6413" max="6414" width="11.42578125" style="22"/>
    <col min="6415" max="6415" width="20.42578125" style="22" customWidth="1"/>
    <col min="6416" max="6656" width="11.42578125" style="22"/>
    <col min="6657" max="6657" width="50.140625" style="22" bestFit="1" customWidth="1"/>
    <col min="6658" max="6658" width="17" style="22" customWidth="1"/>
    <col min="6659" max="6660" width="13.7109375" style="22" bestFit="1" customWidth="1"/>
    <col min="6661" max="6661" width="16.140625" style="22" customWidth="1"/>
    <col min="6662" max="6662" width="13.7109375" style="22" customWidth="1"/>
    <col min="6663" max="6663" width="13.7109375" style="22" bestFit="1" customWidth="1"/>
    <col min="6664" max="6664" width="12.7109375" style="22" bestFit="1" customWidth="1"/>
    <col min="6665" max="6665" width="13.7109375" style="22" customWidth="1"/>
    <col min="6666" max="6666" width="12.7109375" style="22" bestFit="1" customWidth="1"/>
    <col min="6667" max="6667" width="16" style="22" customWidth="1"/>
    <col min="6668" max="6668" width="13.7109375" style="22" bestFit="1" customWidth="1"/>
    <col min="6669" max="6670" width="11.42578125" style="22"/>
    <col min="6671" max="6671" width="20.42578125" style="22" customWidth="1"/>
    <col min="6672" max="6912" width="11.42578125" style="22"/>
    <col min="6913" max="6913" width="50.140625" style="22" bestFit="1" customWidth="1"/>
    <col min="6914" max="6914" width="17" style="22" customWidth="1"/>
    <col min="6915" max="6916" width="13.7109375" style="22" bestFit="1" customWidth="1"/>
    <col min="6917" max="6917" width="16.140625" style="22" customWidth="1"/>
    <col min="6918" max="6918" width="13.7109375" style="22" customWidth="1"/>
    <col min="6919" max="6919" width="13.7109375" style="22" bestFit="1" customWidth="1"/>
    <col min="6920" max="6920" width="12.7109375" style="22" bestFit="1" customWidth="1"/>
    <col min="6921" max="6921" width="13.7109375" style="22" customWidth="1"/>
    <col min="6922" max="6922" width="12.7109375" style="22" bestFit="1" customWidth="1"/>
    <col min="6923" max="6923" width="16" style="22" customWidth="1"/>
    <col min="6924" max="6924" width="13.7109375" style="22" bestFit="1" customWidth="1"/>
    <col min="6925" max="6926" width="11.42578125" style="22"/>
    <col min="6927" max="6927" width="20.42578125" style="22" customWidth="1"/>
    <col min="6928" max="7168" width="11.42578125" style="22"/>
    <col min="7169" max="7169" width="50.140625" style="22" bestFit="1" customWidth="1"/>
    <col min="7170" max="7170" width="17" style="22" customWidth="1"/>
    <col min="7171" max="7172" width="13.7109375" style="22" bestFit="1" customWidth="1"/>
    <col min="7173" max="7173" width="16.140625" style="22" customWidth="1"/>
    <col min="7174" max="7174" width="13.7109375" style="22" customWidth="1"/>
    <col min="7175" max="7175" width="13.7109375" style="22" bestFit="1" customWidth="1"/>
    <col min="7176" max="7176" width="12.7109375" style="22" bestFit="1" customWidth="1"/>
    <col min="7177" max="7177" width="13.7109375" style="22" customWidth="1"/>
    <col min="7178" max="7178" width="12.7109375" style="22" bestFit="1" customWidth="1"/>
    <col min="7179" max="7179" width="16" style="22" customWidth="1"/>
    <col min="7180" max="7180" width="13.7109375" style="22" bestFit="1" customWidth="1"/>
    <col min="7181" max="7182" width="11.42578125" style="22"/>
    <col min="7183" max="7183" width="20.42578125" style="22" customWidth="1"/>
    <col min="7184" max="7424" width="11.42578125" style="22"/>
    <col min="7425" max="7425" width="50.140625" style="22" bestFit="1" customWidth="1"/>
    <col min="7426" max="7426" width="17" style="22" customWidth="1"/>
    <col min="7427" max="7428" width="13.7109375" style="22" bestFit="1" customWidth="1"/>
    <col min="7429" max="7429" width="16.140625" style="22" customWidth="1"/>
    <col min="7430" max="7430" width="13.7109375" style="22" customWidth="1"/>
    <col min="7431" max="7431" width="13.7109375" style="22" bestFit="1" customWidth="1"/>
    <col min="7432" max="7432" width="12.7109375" style="22" bestFit="1" customWidth="1"/>
    <col min="7433" max="7433" width="13.7109375" style="22" customWidth="1"/>
    <col min="7434" max="7434" width="12.7109375" style="22" bestFit="1" customWidth="1"/>
    <col min="7435" max="7435" width="16" style="22" customWidth="1"/>
    <col min="7436" max="7436" width="13.7109375" style="22" bestFit="1" customWidth="1"/>
    <col min="7437" max="7438" width="11.42578125" style="22"/>
    <col min="7439" max="7439" width="20.42578125" style="22" customWidth="1"/>
    <col min="7440" max="7680" width="11.42578125" style="22"/>
    <col min="7681" max="7681" width="50.140625" style="22" bestFit="1" customWidth="1"/>
    <col min="7682" max="7682" width="17" style="22" customWidth="1"/>
    <col min="7683" max="7684" width="13.7109375" style="22" bestFit="1" customWidth="1"/>
    <col min="7685" max="7685" width="16.140625" style="22" customWidth="1"/>
    <col min="7686" max="7686" width="13.7109375" style="22" customWidth="1"/>
    <col min="7687" max="7687" width="13.7109375" style="22" bestFit="1" customWidth="1"/>
    <col min="7688" max="7688" width="12.7109375" style="22" bestFit="1" customWidth="1"/>
    <col min="7689" max="7689" width="13.7109375" style="22" customWidth="1"/>
    <col min="7690" max="7690" width="12.7109375" style="22" bestFit="1" customWidth="1"/>
    <col min="7691" max="7691" width="16" style="22" customWidth="1"/>
    <col min="7692" max="7692" width="13.7109375" style="22" bestFit="1" customWidth="1"/>
    <col min="7693" max="7694" width="11.42578125" style="22"/>
    <col min="7695" max="7695" width="20.42578125" style="22" customWidth="1"/>
    <col min="7696" max="7936" width="11.42578125" style="22"/>
    <col min="7937" max="7937" width="50.140625" style="22" bestFit="1" customWidth="1"/>
    <col min="7938" max="7938" width="17" style="22" customWidth="1"/>
    <col min="7939" max="7940" width="13.7109375" style="22" bestFit="1" customWidth="1"/>
    <col min="7941" max="7941" width="16.140625" style="22" customWidth="1"/>
    <col min="7942" max="7942" width="13.7109375" style="22" customWidth="1"/>
    <col min="7943" max="7943" width="13.7109375" style="22" bestFit="1" customWidth="1"/>
    <col min="7944" max="7944" width="12.7109375" style="22" bestFit="1" customWidth="1"/>
    <col min="7945" max="7945" width="13.7109375" style="22" customWidth="1"/>
    <col min="7946" max="7946" width="12.7109375" style="22" bestFit="1" customWidth="1"/>
    <col min="7947" max="7947" width="16" style="22" customWidth="1"/>
    <col min="7948" max="7948" width="13.7109375" style="22" bestFit="1" customWidth="1"/>
    <col min="7949" max="7950" width="11.42578125" style="22"/>
    <col min="7951" max="7951" width="20.42578125" style="22" customWidth="1"/>
    <col min="7952" max="8192" width="11.42578125" style="22"/>
    <col min="8193" max="8193" width="50.140625" style="22" bestFit="1" customWidth="1"/>
    <col min="8194" max="8194" width="17" style="22" customWidth="1"/>
    <col min="8195" max="8196" width="13.7109375" style="22" bestFit="1" customWidth="1"/>
    <col min="8197" max="8197" width="16.140625" style="22" customWidth="1"/>
    <col min="8198" max="8198" width="13.7109375" style="22" customWidth="1"/>
    <col min="8199" max="8199" width="13.7109375" style="22" bestFit="1" customWidth="1"/>
    <col min="8200" max="8200" width="12.7109375" style="22" bestFit="1" customWidth="1"/>
    <col min="8201" max="8201" width="13.7109375" style="22" customWidth="1"/>
    <col min="8202" max="8202" width="12.7109375" style="22" bestFit="1" customWidth="1"/>
    <col min="8203" max="8203" width="16" style="22" customWidth="1"/>
    <col min="8204" max="8204" width="13.7109375" style="22" bestFit="1" customWidth="1"/>
    <col min="8205" max="8206" width="11.42578125" style="22"/>
    <col min="8207" max="8207" width="20.42578125" style="22" customWidth="1"/>
    <col min="8208" max="8448" width="11.42578125" style="22"/>
    <col min="8449" max="8449" width="50.140625" style="22" bestFit="1" customWidth="1"/>
    <col min="8450" max="8450" width="17" style="22" customWidth="1"/>
    <col min="8451" max="8452" width="13.7109375" style="22" bestFit="1" customWidth="1"/>
    <col min="8453" max="8453" width="16.140625" style="22" customWidth="1"/>
    <col min="8454" max="8454" width="13.7109375" style="22" customWidth="1"/>
    <col min="8455" max="8455" width="13.7109375" style="22" bestFit="1" customWidth="1"/>
    <col min="8456" max="8456" width="12.7109375" style="22" bestFit="1" customWidth="1"/>
    <col min="8457" max="8457" width="13.7109375" style="22" customWidth="1"/>
    <col min="8458" max="8458" width="12.7109375" style="22" bestFit="1" customWidth="1"/>
    <col min="8459" max="8459" width="16" style="22" customWidth="1"/>
    <col min="8460" max="8460" width="13.7109375" style="22" bestFit="1" customWidth="1"/>
    <col min="8461" max="8462" width="11.42578125" style="22"/>
    <col min="8463" max="8463" width="20.42578125" style="22" customWidth="1"/>
    <col min="8464" max="8704" width="11.42578125" style="22"/>
    <col min="8705" max="8705" width="50.140625" style="22" bestFit="1" customWidth="1"/>
    <col min="8706" max="8706" width="17" style="22" customWidth="1"/>
    <col min="8707" max="8708" width="13.7109375" style="22" bestFit="1" customWidth="1"/>
    <col min="8709" max="8709" width="16.140625" style="22" customWidth="1"/>
    <col min="8710" max="8710" width="13.7109375" style="22" customWidth="1"/>
    <col min="8711" max="8711" width="13.7109375" style="22" bestFit="1" customWidth="1"/>
    <col min="8712" max="8712" width="12.7109375" style="22" bestFit="1" customWidth="1"/>
    <col min="8713" max="8713" width="13.7109375" style="22" customWidth="1"/>
    <col min="8714" max="8714" width="12.7109375" style="22" bestFit="1" customWidth="1"/>
    <col min="8715" max="8715" width="16" style="22" customWidth="1"/>
    <col min="8716" max="8716" width="13.7109375" style="22" bestFit="1" customWidth="1"/>
    <col min="8717" max="8718" width="11.42578125" style="22"/>
    <col min="8719" max="8719" width="20.42578125" style="22" customWidth="1"/>
    <col min="8720" max="8960" width="11.42578125" style="22"/>
    <col min="8961" max="8961" width="50.140625" style="22" bestFit="1" customWidth="1"/>
    <col min="8962" max="8962" width="17" style="22" customWidth="1"/>
    <col min="8963" max="8964" width="13.7109375" style="22" bestFit="1" customWidth="1"/>
    <col min="8965" max="8965" width="16.140625" style="22" customWidth="1"/>
    <col min="8966" max="8966" width="13.7109375" style="22" customWidth="1"/>
    <col min="8967" max="8967" width="13.7109375" style="22" bestFit="1" customWidth="1"/>
    <col min="8968" max="8968" width="12.7109375" style="22" bestFit="1" customWidth="1"/>
    <col min="8969" max="8969" width="13.7109375" style="22" customWidth="1"/>
    <col min="8970" max="8970" width="12.7109375" style="22" bestFit="1" customWidth="1"/>
    <col min="8971" max="8971" width="16" style="22" customWidth="1"/>
    <col min="8972" max="8972" width="13.7109375" style="22" bestFit="1" customWidth="1"/>
    <col min="8973" max="8974" width="11.42578125" style="22"/>
    <col min="8975" max="8975" width="20.42578125" style="22" customWidth="1"/>
    <col min="8976" max="9216" width="11.42578125" style="22"/>
    <col min="9217" max="9217" width="50.140625" style="22" bestFit="1" customWidth="1"/>
    <col min="9218" max="9218" width="17" style="22" customWidth="1"/>
    <col min="9219" max="9220" width="13.7109375" style="22" bestFit="1" customWidth="1"/>
    <col min="9221" max="9221" width="16.140625" style="22" customWidth="1"/>
    <col min="9222" max="9222" width="13.7109375" style="22" customWidth="1"/>
    <col min="9223" max="9223" width="13.7109375" style="22" bestFit="1" customWidth="1"/>
    <col min="9224" max="9224" width="12.7109375" style="22" bestFit="1" customWidth="1"/>
    <col min="9225" max="9225" width="13.7109375" style="22" customWidth="1"/>
    <col min="9226" max="9226" width="12.7109375" style="22" bestFit="1" customWidth="1"/>
    <col min="9227" max="9227" width="16" style="22" customWidth="1"/>
    <col min="9228" max="9228" width="13.7109375" style="22" bestFit="1" customWidth="1"/>
    <col min="9229" max="9230" width="11.42578125" style="22"/>
    <col min="9231" max="9231" width="20.42578125" style="22" customWidth="1"/>
    <col min="9232" max="9472" width="11.42578125" style="22"/>
    <col min="9473" max="9473" width="50.140625" style="22" bestFit="1" customWidth="1"/>
    <col min="9474" max="9474" width="17" style="22" customWidth="1"/>
    <col min="9475" max="9476" width="13.7109375" style="22" bestFit="1" customWidth="1"/>
    <col min="9477" max="9477" width="16.140625" style="22" customWidth="1"/>
    <col min="9478" max="9478" width="13.7109375" style="22" customWidth="1"/>
    <col min="9479" max="9479" width="13.7109375" style="22" bestFit="1" customWidth="1"/>
    <col min="9480" max="9480" width="12.7109375" style="22" bestFit="1" customWidth="1"/>
    <col min="9481" max="9481" width="13.7109375" style="22" customWidth="1"/>
    <col min="9482" max="9482" width="12.7109375" style="22" bestFit="1" customWidth="1"/>
    <col min="9483" max="9483" width="16" style="22" customWidth="1"/>
    <col min="9484" max="9484" width="13.7109375" style="22" bestFit="1" customWidth="1"/>
    <col min="9485" max="9486" width="11.42578125" style="22"/>
    <col min="9487" max="9487" width="20.42578125" style="22" customWidth="1"/>
    <col min="9488" max="9728" width="11.42578125" style="22"/>
    <col min="9729" max="9729" width="50.140625" style="22" bestFit="1" customWidth="1"/>
    <col min="9730" max="9730" width="17" style="22" customWidth="1"/>
    <col min="9731" max="9732" width="13.7109375" style="22" bestFit="1" customWidth="1"/>
    <col min="9733" max="9733" width="16.140625" style="22" customWidth="1"/>
    <col min="9734" max="9734" width="13.7109375" style="22" customWidth="1"/>
    <col min="9735" max="9735" width="13.7109375" style="22" bestFit="1" customWidth="1"/>
    <col min="9736" max="9736" width="12.7109375" style="22" bestFit="1" customWidth="1"/>
    <col min="9737" max="9737" width="13.7109375" style="22" customWidth="1"/>
    <col min="9738" max="9738" width="12.7109375" style="22" bestFit="1" customWidth="1"/>
    <col min="9739" max="9739" width="16" style="22" customWidth="1"/>
    <col min="9740" max="9740" width="13.7109375" style="22" bestFit="1" customWidth="1"/>
    <col min="9741" max="9742" width="11.42578125" style="22"/>
    <col min="9743" max="9743" width="20.42578125" style="22" customWidth="1"/>
    <col min="9744" max="9984" width="11.42578125" style="22"/>
    <col min="9985" max="9985" width="50.140625" style="22" bestFit="1" customWidth="1"/>
    <col min="9986" max="9986" width="17" style="22" customWidth="1"/>
    <col min="9987" max="9988" width="13.7109375" style="22" bestFit="1" customWidth="1"/>
    <col min="9989" max="9989" width="16.140625" style="22" customWidth="1"/>
    <col min="9990" max="9990" width="13.7109375" style="22" customWidth="1"/>
    <col min="9991" max="9991" width="13.7109375" style="22" bestFit="1" customWidth="1"/>
    <col min="9992" max="9992" width="12.7109375" style="22" bestFit="1" customWidth="1"/>
    <col min="9993" max="9993" width="13.7109375" style="22" customWidth="1"/>
    <col min="9994" max="9994" width="12.7109375" style="22" bestFit="1" customWidth="1"/>
    <col min="9995" max="9995" width="16" style="22" customWidth="1"/>
    <col min="9996" max="9996" width="13.7109375" style="22" bestFit="1" customWidth="1"/>
    <col min="9997" max="9998" width="11.42578125" style="22"/>
    <col min="9999" max="9999" width="20.42578125" style="22" customWidth="1"/>
    <col min="10000" max="10240" width="11.42578125" style="22"/>
    <col min="10241" max="10241" width="50.140625" style="22" bestFit="1" customWidth="1"/>
    <col min="10242" max="10242" width="17" style="22" customWidth="1"/>
    <col min="10243" max="10244" width="13.7109375" style="22" bestFit="1" customWidth="1"/>
    <col min="10245" max="10245" width="16.140625" style="22" customWidth="1"/>
    <col min="10246" max="10246" width="13.7109375" style="22" customWidth="1"/>
    <col min="10247" max="10247" width="13.7109375" style="22" bestFit="1" customWidth="1"/>
    <col min="10248" max="10248" width="12.7109375" style="22" bestFit="1" customWidth="1"/>
    <col min="10249" max="10249" width="13.7109375" style="22" customWidth="1"/>
    <col min="10250" max="10250" width="12.7109375" style="22" bestFit="1" customWidth="1"/>
    <col min="10251" max="10251" width="16" style="22" customWidth="1"/>
    <col min="10252" max="10252" width="13.7109375" style="22" bestFit="1" customWidth="1"/>
    <col min="10253" max="10254" width="11.42578125" style="22"/>
    <col min="10255" max="10255" width="20.42578125" style="22" customWidth="1"/>
    <col min="10256" max="10496" width="11.42578125" style="22"/>
    <col min="10497" max="10497" width="50.140625" style="22" bestFit="1" customWidth="1"/>
    <col min="10498" max="10498" width="17" style="22" customWidth="1"/>
    <col min="10499" max="10500" width="13.7109375" style="22" bestFit="1" customWidth="1"/>
    <col min="10501" max="10501" width="16.140625" style="22" customWidth="1"/>
    <col min="10502" max="10502" width="13.7109375" style="22" customWidth="1"/>
    <col min="10503" max="10503" width="13.7109375" style="22" bestFit="1" customWidth="1"/>
    <col min="10504" max="10504" width="12.7109375" style="22" bestFit="1" customWidth="1"/>
    <col min="10505" max="10505" width="13.7109375" style="22" customWidth="1"/>
    <col min="10506" max="10506" width="12.7109375" style="22" bestFit="1" customWidth="1"/>
    <col min="10507" max="10507" width="16" style="22" customWidth="1"/>
    <col min="10508" max="10508" width="13.7109375" style="22" bestFit="1" customWidth="1"/>
    <col min="10509" max="10510" width="11.42578125" style="22"/>
    <col min="10511" max="10511" width="20.42578125" style="22" customWidth="1"/>
    <col min="10512" max="10752" width="11.42578125" style="22"/>
    <col min="10753" max="10753" width="50.140625" style="22" bestFit="1" customWidth="1"/>
    <col min="10754" max="10754" width="17" style="22" customWidth="1"/>
    <col min="10755" max="10756" width="13.7109375" style="22" bestFit="1" customWidth="1"/>
    <col min="10757" max="10757" width="16.140625" style="22" customWidth="1"/>
    <col min="10758" max="10758" width="13.7109375" style="22" customWidth="1"/>
    <col min="10759" max="10759" width="13.7109375" style="22" bestFit="1" customWidth="1"/>
    <col min="10760" max="10760" width="12.7109375" style="22" bestFit="1" customWidth="1"/>
    <col min="10761" max="10761" width="13.7109375" style="22" customWidth="1"/>
    <col min="10762" max="10762" width="12.7109375" style="22" bestFit="1" customWidth="1"/>
    <col min="10763" max="10763" width="16" style="22" customWidth="1"/>
    <col min="10764" max="10764" width="13.7109375" style="22" bestFit="1" customWidth="1"/>
    <col min="10765" max="10766" width="11.42578125" style="22"/>
    <col min="10767" max="10767" width="20.42578125" style="22" customWidth="1"/>
    <col min="10768" max="11008" width="11.42578125" style="22"/>
    <col min="11009" max="11009" width="50.140625" style="22" bestFit="1" customWidth="1"/>
    <col min="11010" max="11010" width="17" style="22" customWidth="1"/>
    <col min="11011" max="11012" width="13.7109375" style="22" bestFit="1" customWidth="1"/>
    <col min="11013" max="11013" width="16.140625" style="22" customWidth="1"/>
    <col min="11014" max="11014" width="13.7109375" style="22" customWidth="1"/>
    <col min="11015" max="11015" width="13.7109375" style="22" bestFit="1" customWidth="1"/>
    <col min="11016" max="11016" width="12.7109375" style="22" bestFit="1" customWidth="1"/>
    <col min="11017" max="11017" width="13.7109375" style="22" customWidth="1"/>
    <col min="11018" max="11018" width="12.7109375" style="22" bestFit="1" customWidth="1"/>
    <col min="11019" max="11019" width="16" style="22" customWidth="1"/>
    <col min="11020" max="11020" width="13.7109375" style="22" bestFit="1" customWidth="1"/>
    <col min="11021" max="11022" width="11.42578125" style="22"/>
    <col min="11023" max="11023" width="20.42578125" style="22" customWidth="1"/>
    <col min="11024" max="11264" width="11.42578125" style="22"/>
    <col min="11265" max="11265" width="50.140625" style="22" bestFit="1" customWidth="1"/>
    <col min="11266" max="11266" width="17" style="22" customWidth="1"/>
    <col min="11267" max="11268" width="13.7109375" style="22" bestFit="1" customWidth="1"/>
    <col min="11269" max="11269" width="16.140625" style="22" customWidth="1"/>
    <col min="11270" max="11270" width="13.7109375" style="22" customWidth="1"/>
    <col min="11271" max="11271" width="13.7109375" style="22" bestFit="1" customWidth="1"/>
    <col min="11272" max="11272" width="12.7109375" style="22" bestFit="1" customWidth="1"/>
    <col min="11273" max="11273" width="13.7109375" style="22" customWidth="1"/>
    <col min="11274" max="11274" width="12.7109375" style="22" bestFit="1" customWidth="1"/>
    <col min="11275" max="11275" width="16" style="22" customWidth="1"/>
    <col min="11276" max="11276" width="13.7109375" style="22" bestFit="1" customWidth="1"/>
    <col min="11277" max="11278" width="11.42578125" style="22"/>
    <col min="11279" max="11279" width="20.42578125" style="22" customWidth="1"/>
    <col min="11280" max="11520" width="11.42578125" style="22"/>
    <col min="11521" max="11521" width="50.140625" style="22" bestFit="1" customWidth="1"/>
    <col min="11522" max="11522" width="17" style="22" customWidth="1"/>
    <col min="11523" max="11524" width="13.7109375" style="22" bestFit="1" customWidth="1"/>
    <col min="11525" max="11525" width="16.140625" style="22" customWidth="1"/>
    <col min="11526" max="11526" width="13.7109375" style="22" customWidth="1"/>
    <col min="11527" max="11527" width="13.7109375" style="22" bestFit="1" customWidth="1"/>
    <col min="11528" max="11528" width="12.7109375" style="22" bestFit="1" customWidth="1"/>
    <col min="11529" max="11529" width="13.7109375" style="22" customWidth="1"/>
    <col min="11530" max="11530" width="12.7109375" style="22" bestFit="1" customWidth="1"/>
    <col min="11531" max="11531" width="16" style="22" customWidth="1"/>
    <col min="11532" max="11532" width="13.7109375" style="22" bestFit="1" customWidth="1"/>
    <col min="11533" max="11534" width="11.42578125" style="22"/>
    <col min="11535" max="11535" width="20.42578125" style="22" customWidth="1"/>
    <col min="11536" max="11776" width="11.42578125" style="22"/>
    <col min="11777" max="11777" width="50.140625" style="22" bestFit="1" customWidth="1"/>
    <col min="11778" max="11778" width="17" style="22" customWidth="1"/>
    <col min="11779" max="11780" width="13.7109375" style="22" bestFit="1" customWidth="1"/>
    <col min="11781" max="11781" width="16.140625" style="22" customWidth="1"/>
    <col min="11782" max="11782" width="13.7109375" style="22" customWidth="1"/>
    <col min="11783" max="11783" width="13.7109375" style="22" bestFit="1" customWidth="1"/>
    <col min="11784" max="11784" width="12.7109375" style="22" bestFit="1" customWidth="1"/>
    <col min="11785" max="11785" width="13.7109375" style="22" customWidth="1"/>
    <col min="11786" max="11786" width="12.7109375" style="22" bestFit="1" customWidth="1"/>
    <col min="11787" max="11787" width="16" style="22" customWidth="1"/>
    <col min="11788" max="11788" width="13.7109375" style="22" bestFit="1" customWidth="1"/>
    <col min="11789" max="11790" width="11.42578125" style="22"/>
    <col min="11791" max="11791" width="20.42578125" style="22" customWidth="1"/>
    <col min="11792" max="12032" width="11.42578125" style="22"/>
    <col min="12033" max="12033" width="50.140625" style="22" bestFit="1" customWidth="1"/>
    <col min="12034" max="12034" width="17" style="22" customWidth="1"/>
    <col min="12035" max="12036" width="13.7109375" style="22" bestFit="1" customWidth="1"/>
    <col min="12037" max="12037" width="16.140625" style="22" customWidth="1"/>
    <col min="12038" max="12038" width="13.7109375" style="22" customWidth="1"/>
    <col min="12039" max="12039" width="13.7109375" style="22" bestFit="1" customWidth="1"/>
    <col min="12040" max="12040" width="12.7109375" style="22" bestFit="1" customWidth="1"/>
    <col min="12041" max="12041" width="13.7109375" style="22" customWidth="1"/>
    <col min="12042" max="12042" width="12.7109375" style="22" bestFit="1" customWidth="1"/>
    <col min="12043" max="12043" width="16" style="22" customWidth="1"/>
    <col min="12044" max="12044" width="13.7109375" style="22" bestFit="1" customWidth="1"/>
    <col min="12045" max="12046" width="11.42578125" style="22"/>
    <col min="12047" max="12047" width="20.42578125" style="22" customWidth="1"/>
    <col min="12048" max="12288" width="11.42578125" style="22"/>
    <col min="12289" max="12289" width="50.140625" style="22" bestFit="1" customWidth="1"/>
    <col min="12290" max="12290" width="17" style="22" customWidth="1"/>
    <col min="12291" max="12292" width="13.7109375" style="22" bestFit="1" customWidth="1"/>
    <col min="12293" max="12293" width="16.140625" style="22" customWidth="1"/>
    <col min="12294" max="12294" width="13.7109375" style="22" customWidth="1"/>
    <col min="12295" max="12295" width="13.7109375" style="22" bestFit="1" customWidth="1"/>
    <col min="12296" max="12296" width="12.7109375" style="22" bestFit="1" customWidth="1"/>
    <col min="12297" max="12297" width="13.7109375" style="22" customWidth="1"/>
    <col min="12298" max="12298" width="12.7109375" style="22" bestFit="1" customWidth="1"/>
    <col min="12299" max="12299" width="16" style="22" customWidth="1"/>
    <col min="12300" max="12300" width="13.7109375" style="22" bestFit="1" customWidth="1"/>
    <col min="12301" max="12302" width="11.42578125" style="22"/>
    <col min="12303" max="12303" width="20.42578125" style="22" customWidth="1"/>
    <col min="12304" max="12544" width="11.42578125" style="22"/>
    <col min="12545" max="12545" width="50.140625" style="22" bestFit="1" customWidth="1"/>
    <col min="12546" max="12546" width="17" style="22" customWidth="1"/>
    <col min="12547" max="12548" width="13.7109375" style="22" bestFit="1" customWidth="1"/>
    <col min="12549" max="12549" width="16.140625" style="22" customWidth="1"/>
    <col min="12550" max="12550" width="13.7109375" style="22" customWidth="1"/>
    <col min="12551" max="12551" width="13.7109375" style="22" bestFit="1" customWidth="1"/>
    <col min="12552" max="12552" width="12.7109375" style="22" bestFit="1" customWidth="1"/>
    <col min="12553" max="12553" width="13.7109375" style="22" customWidth="1"/>
    <col min="12554" max="12554" width="12.7109375" style="22" bestFit="1" customWidth="1"/>
    <col min="12555" max="12555" width="16" style="22" customWidth="1"/>
    <col min="12556" max="12556" width="13.7109375" style="22" bestFit="1" customWidth="1"/>
    <col min="12557" max="12558" width="11.42578125" style="22"/>
    <col min="12559" max="12559" width="20.42578125" style="22" customWidth="1"/>
    <col min="12560" max="12800" width="11.42578125" style="22"/>
    <col min="12801" max="12801" width="50.140625" style="22" bestFit="1" customWidth="1"/>
    <col min="12802" max="12802" width="17" style="22" customWidth="1"/>
    <col min="12803" max="12804" width="13.7109375" style="22" bestFit="1" customWidth="1"/>
    <col min="12805" max="12805" width="16.140625" style="22" customWidth="1"/>
    <col min="12806" max="12806" width="13.7109375" style="22" customWidth="1"/>
    <col min="12807" max="12807" width="13.7109375" style="22" bestFit="1" customWidth="1"/>
    <col min="12808" max="12808" width="12.7109375" style="22" bestFit="1" customWidth="1"/>
    <col min="12809" max="12809" width="13.7109375" style="22" customWidth="1"/>
    <col min="12810" max="12810" width="12.7109375" style="22" bestFit="1" customWidth="1"/>
    <col min="12811" max="12811" width="16" style="22" customWidth="1"/>
    <col min="12812" max="12812" width="13.7109375" style="22" bestFit="1" customWidth="1"/>
    <col min="12813" max="12814" width="11.42578125" style="22"/>
    <col min="12815" max="12815" width="20.42578125" style="22" customWidth="1"/>
    <col min="12816" max="13056" width="11.42578125" style="22"/>
    <col min="13057" max="13057" width="50.140625" style="22" bestFit="1" customWidth="1"/>
    <col min="13058" max="13058" width="17" style="22" customWidth="1"/>
    <col min="13059" max="13060" width="13.7109375" style="22" bestFit="1" customWidth="1"/>
    <col min="13061" max="13061" width="16.140625" style="22" customWidth="1"/>
    <col min="13062" max="13062" width="13.7109375" style="22" customWidth="1"/>
    <col min="13063" max="13063" width="13.7109375" style="22" bestFit="1" customWidth="1"/>
    <col min="13064" max="13064" width="12.7109375" style="22" bestFit="1" customWidth="1"/>
    <col min="13065" max="13065" width="13.7109375" style="22" customWidth="1"/>
    <col min="13066" max="13066" width="12.7109375" style="22" bestFit="1" customWidth="1"/>
    <col min="13067" max="13067" width="16" style="22" customWidth="1"/>
    <col min="13068" max="13068" width="13.7109375" style="22" bestFit="1" customWidth="1"/>
    <col min="13069" max="13070" width="11.42578125" style="22"/>
    <col min="13071" max="13071" width="20.42578125" style="22" customWidth="1"/>
    <col min="13072" max="13312" width="11.42578125" style="22"/>
    <col min="13313" max="13313" width="50.140625" style="22" bestFit="1" customWidth="1"/>
    <col min="13314" max="13314" width="17" style="22" customWidth="1"/>
    <col min="13315" max="13316" width="13.7109375" style="22" bestFit="1" customWidth="1"/>
    <col min="13317" max="13317" width="16.140625" style="22" customWidth="1"/>
    <col min="13318" max="13318" width="13.7109375" style="22" customWidth="1"/>
    <col min="13319" max="13319" width="13.7109375" style="22" bestFit="1" customWidth="1"/>
    <col min="13320" max="13320" width="12.7109375" style="22" bestFit="1" customWidth="1"/>
    <col min="13321" max="13321" width="13.7109375" style="22" customWidth="1"/>
    <col min="13322" max="13322" width="12.7109375" style="22" bestFit="1" customWidth="1"/>
    <col min="13323" max="13323" width="16" style="22" customWidth="1"/>
    <col min="13324" max="13324" width="13.7109375" style="22" bestFit="1" customWidth="1"/>
    <col min="13325" max="13326" width="11.42578125" style="22"/>
    <col min="13327" max="13327" width="20.42578125" style="22" customWidth="1"/>
    <col min="13328" max="13568" width="11.42578125" style="22"/>
    <col min="13569" max="13569" width="50.140625" style="22" bestFit="1" customWidth="1"/>
    <col min="13570" max="13570" width="17" style="22" customWidth="1"/>
    <col min="13571" max="13572" width="13.7109375" style="22" bestFit="1" customWidth="1"/>
    <col min="13573" max="13573" width="16.140625" style="22" customWidth="1"/>
    <col min="13574" max="13574" width="13.7109375" style="22" customWidth="1"/>
    <col min="13575" max="13575" width="13.7109375" style="22" bestFit="1" customWidth="1"/>
    <col min="13576" max="13576" width="12.7109375" style="22" bestFit="1" customWidth="1"/>
    <col min="13577" max="13577" width="13.7109375" style="22" customWidth="1"/>
    <col min="13578" max="13578" width="12.7109375" style="22" bestFit="1" customWidth="1"/>
    <col min="13579" max="13579" width="16" style="22" customWidth="1"/>
    <col min="13580" max="13580" width="13.7109375" style="22" bestFit="1" customWidth="1"/>
    <col min="13581" max="13582" width="11.42578125" style="22"/>
    <col min="13583" max="13583" width="20.42578125" style="22" customWidth="1"/>
    <col min="13584" max="13824" width="11.42578125" style="22"/>
    <col min="13825" max="13825" width="50.140625" style="22" bestFit="1" customWidth="1"/>
    <col min="13826" max="13826" width="17" style="22" customWidth="1"/>
    <col min="13827" max="13828" width="13.7109375" style="22" bestFit="1" customWidth="1"/>
    <col min="13829" max="13829" width="16.140625" style="22" customWidth="1"/>
    <col min="13830" max="13830" width="13.7109375" style="22" customWidth="1"/>
    <col min="13831" max="13831" width="13.7109375" style="22" bestFit="1" customWidth="1"/>
    <col min="13832" max="13832" width="12.7109375" style="22" bestFit="1" customWidth="1"/>
    <col min="13833" max="13833" width="13.7109375" style="22" customWidth="1"/>
    <col min="13834" max="13834" width="12.7109375" style="22" bestFit="1" customWidth="1"/>
    <col min="13835" max="13835" width="16" style="22" customWidth="1"/>
    <col min="13836" max="13836" width="13.7109375" style="22" bestFit="1" customWidth="1"/>
    <col min="13837" max="13838" width="11.42578125" style="22"/>
    <col min="13839" max="13839" width="20.42578125" style="22" customWidth="1"/>
    <col min="13840" max="14080" width="11.42578125" style="22"/>
    <col min="14081" max="14081" width="50.140625" style="22" bestFit="1" customWidth="1"/>
    <col min="14082" max="14082" width="17" style="22" customWidth="1"/>
    <col min="14083" max="14084" width="13.7109375" style="22" bestFit="1" customWidth="1"/>
    <col min="14085" max="14085" width="16.140625" style="22" customWidth="1"/>
    <col min="14086" max="14086" width="13.7109375" style="22" customWidth="1"/>
    <col min="14087" max="14087" width="13.7109375" style="22" bestFit="1" customWidth="1"/>
    <col min="14088" max="14088" width="12.7109375" style="22" bestFit="1" customWidth="1"/>
    <col min="14089" max="14089" width="13.7109375" style="22" customWidth="1"/>
    <col min="14090" max="14090" width="12.7109375" style="22" bestFit="1" customWidth="1"/>
    <col min="14091" max="14091" width="16" style="22" customWidth="1"/>
    <col min="14092" max="14092" width="13.7109375" style="22" bestFit="1" customWidth="1"/>
    <col min="14093" max="14094" width="11.42578125" style="22"/>
    <col min="14095" max="14095" width="20.42578125" style="22" customWidth="1"/>
    <col min="14096" max="14336" width="11.42578125" style="22"/>
    <col min="14337" max="14337" width="50.140625" style="22" bestFit="1" customWidth="1"/>
    <col min="14338" max="14338" width="17" style="22" customWidth="1"/>
    <col min="14339" max="14340" width="13.7109375" style="22" bestFit="1" customWidth="1"/>
    <col min="14341" max="14341" width="16.140625" style="22" customWidth="1"/>
    <col min="14342" max="14342" width="13.7109375" style="22" customWidth="1"/>
    <col min="14343" max="14343" width="13.7109375" style="22" bestFit="1" customWidth="1"/>
    <col min="14344" max="14344" width="12.7109375" style="22" bestFit="1" customWidth="1"/>
    <col min="14345" max="14345" width="13.7109375" style="22" customWidth="1"/>
    <col min="14346" max="14346" width="12.7109375" style="22" bestFit="1" customWidth="1"/>
    <col min="14347" max="14347" width="16" style="22" customWidth="1"/>
    <col min="14348" max="14348" width="13.7109375" style="22" bestFit="1" customWidth="1"/>
    <col min="14349" max="14350" width="11.42578125" style="22"/>
    <col min="14351" max="14351" width="20.42578125" style="22" customWidth="1"/>
    <col min="14352" max="14592" width="11.42578125" style="22"/>
    <col min="14593" max="14593" width="50.140625" style="22" bestFit="1" customWidth="1"/>
    <col min="14594" max="14594" width="17" style="22" customWidth="1"/>
    <col min="14595" max="14596" width="13.7109375" style="22" bestFit="1" customWidth="1"/>
    <col min="14597" max="14597" width="16.140625" style="22" customWidth="1"/>
    <col min="14598" max="14598" width="13.7109375" style="22" customWidth="1"/>
    <col min="14599" max="14599" width="13.7109375" style="22" bestFit="1" customWidth="1"/>
    <col min="14600" max="14600" width="12.7109375" style="22" bestFit="1" customWidth="1"/>
    <col min="14601" max="14601" width="13.7109375" style="22" customWidth="1"/>
    <col min="14602" max="14602" width="12.7109375" style="22" bestFit="1" customWidth="1"/>
    <col min="14603" max="14603" width="16" style="22" customWidth="1"/>
    <col min="14604" max="14604" width="13.7109375" style="22" bestFit="1" customWidth="1"/>
    <col min="14605" max="14606" width="11.42578125" style="22"/>
    <col min="14607" max="14607" width="20.42578125" style="22" customWidth="1"/>
    <col min="14608" max="14848" width="11.42578125" style="22"/>
    <col min="14849" max="14849" width="50.140625" style="22" bestFit="1" customWidth="1"/>
    <col min="14850" max="14850" width="17" style="22" customWidth="1"/>
    <col min="14851" max="14852" width="13.7109375" style="22" bestFit="1" customWidth="1"/>
    <col min="14853" max="14853" width="16.140625" style="22" customWidth="1"/>
    <col min="14854" max="14854" width="13.7109375" style="22" customWidth="1"/>
    <col min="14855" max="14855" width="13.7109375" style="22" bestFit="1" customWidth="1"/>
    <col min="14856" max="14856" width="12.7109375" style="22" bestFit="1" customWidth="1"/>
    <col min="14857" max="14857" width="13.7109375" style="22" customWidth="1"/>
    <col min="14858" max="14858" width="12.7109375" style="22" bestFit="1" customWidth="1"/>
    <col min="14859" max="14859" width="16" style="22" customWidth="1"/>
    <col min="14860" max="14860" width="13.7109375" style="22" bestFit="1" customWidth="1"/>
    <col min="14861" max="14862" width="11.42578125" style="22"/>
    <col min="14863" max="14863" width="20.42578125" style="22" customWidth="1"/>
    <col min="14864" max="15104" width="11.42578125" style="22"/>
    <col min="15105" max="15105" width="50.140625" style="22" bestFit="1" customWidth="1"/>
    <col min="15106" max="15106" width="17" style="22" customWidth="1"/>
    <col min="15107" max="15108" width="13.7109375" style="22" bestFit="1" customWidth="1"/>
    <col min="15109" max="15109" width="16.140625" style="22" customWidth="1"/>
    <col min="15110" max="15110" width="13.7109375" style="22" customWidth="1"/>
    <col min="15111" max="15111" width="13.7109375" style="22" bestFit="1" customWidth="1"/>
    <col min="15112" max="15112" width="12.7109375" style="22" bestFit="1" customWidth="1"/>
    <col min="15113" max="15113" width="13.7109375" style="22" customWidth="1"/>
    <col min="15114" max="15114" width="12.7109375" style="22" bestFit="1" customWidth="1"/>
    <col min="15115" max="15115" width="16" style="22" customWidth="1"/>
    <col min="15116" max="15116" width="13.7109375" style="22" bestFit="1" customWidth="1"/>
    <col min="15117" max="15118" width="11.42578125" style="22"/>
    <col min="15119" max="15119" width="20.42578125" style="22" customWidth="1"/>
    <col min="15120" max="15360" width="11.42578125" style="22"/>
    <col min="15361" max="15361" width="50.140625" style="22" bestFit="1" customWidth="1"/>
    <col min="15362" max="15362" width="17" style="22" customWidth="1"/>
    <col min="15363" max="15364" width="13.7109375" style="22" bestFit="1" customWidth="1"/>
    <col min="15365" max="15365" width="16.140625" style="22" customWidth="1"/>
    <col min="15366" max="15366" width="13.7109375" style="22" customWidth="1"/>
    <col min="15367" max="15367" width="13.7109375" style="22" bestFit="1" customWidth="1"/>
    <col min="15368" max="15368" width="12.7109375" style="22" bestFit="1" customWidth="1"/>
    <col min="15369" max="15369" width="13.7109375" style="22" customWidth="1"/>
    <col min="15370" max="15370" width="12.7109375" style="22" bestFit="1" customWidth="1"/>
    <col min="15371" max="15371" width="16" style="22" customWidth="1"/>
    <col min="15372" max="15372" width="13.7109375" style="22" bestFit="1" customWidth="1"/>
    <col min="15373" max="15374" width="11.42578125" style="22"/>
    <col min="15375" max="15375" width="20.42578125" style="22" customWidth="1"/>
    <col min="15376" max="15616" width="11.42578125" style="22"/>
    <col min="15617" max="15617" width="50.140625" style="22" bestFit="1" customWidth="1"/>
    <col min="15618" max="15618" width="17" style="22" customWidth="1"/>
    <col min="15619" max="15620" width="13.7109375" style="22" bestFit="1" customWidth="1"/>
    <col min="15621" max="15621" width="16.140625" style="22" customWidth="1"/>
    <col min="15622" max="15622" width="13.7109375" style="22" customWidth="1"/>
    <col min="15623" max="15623" width="13.7109375" style="22" bestFit="1" customWidth="1"/>
    <col min="15624" max="15624" width="12.7109375" style="22" bestFit="1" customWidth="1"/>
    <col min="15625" max="15625" width="13.7109375" style="22" customWidth="1"/>
    <col min="15626" max="15626" width="12.7109375" style="22" bestFit="1" customWidth="1"/>
    <col min="15627" max="15627" width="16" style="22" customWidth="1"/>
    <col min="15628" max="15628" width="13.7109375" style="22" bestFit="1" customWidth="1"/>
    <col min="15629" max="15630" width="11.42578125" style="22"/>
    <col min="15631" max="15631" width="20.42578125" style="22" customWidth="1"/>
    <col min="15632" max="15872" width="11.42578125" style="22"/>
    <col min="15873" max="15873" width="50.140625" style="22" bestFit="1" customWidth="1"/>
    <col min="15874" max="15874" width="17" style="22" customWidth="1"/>
    <col min="15875" max="15876" width="13.7109375" style="22" bestFit="1" customWidth="1"/>
    <col min="15877" max="15877" width="16.140625" style="22" customWidth="1"/>
    <col min="15878" max="15878" width="13.7109375" style="22" customWidth="1"/>
    <col min="15879" max="15879" width="13.7109375" style="22" bestFit="1" customWidth="1"/>
    <col min="15880" max="15880" width="12.7109375" style="22" bestFit="1" customWidth="1"/>
    <col min="15881" max="15881" width="13.7109375" style="22" customWidth="1"/>
    <col min="15882" max="15882" width="12.7109375" style="22" bestFit="1" customWidth="1"/>
    <col min="15883" max="15883" width="16" style="22" customWidth="1"/>
    <col min="15884" max="15884" width="13.7109375" style="22" bestFit="1" customWidth="1"/>
    <col min="15885" max="15886" width="11.42578125" style="22"/>
    <col min="15887" max="15887" width="20.42578125" style="22" customWidth="1"/>
    <col min="15888" max="16128" width="11.42578125" style="22"/>
    <col min="16129" max="16129" width="50.140625" style="22" bestFit="1" customWidth="1"/>
    <col min="16130" max="16130" width="17" style="22" customWidth="1"/>
    <col min="16131" max="16132" width="13.7109375" style="22" bestFit="1" customWidth="1"/>
    <col min="16133" max="16133" width="16.140625" style="22" customWidth="1"/>
    <col min="16134" max="16134" width="13.7109375" style="22" customWidth="1"/>
    <col min="16135" max="16135" width="13.7109375" style="22" bestFit="1" customWidth="1"/>
    <col min="16136" max="16136" width="12.7109375" style="22" bestFit="1" customWidth="1"/>
    <col min="16137" max="16137" width="13.7109375" style="22" customWidth="1"/>
    <col min="16138" max="16138" width="12.7109375" style="22" bestFit="1" customWidth="1"/>
    <col min="16139" max="16139" width="16" style="22" customWidth="1"/>
    <col min="16140" max="16140" width="13.7109375" style="22" bestFit="1" customWidth="1"/>
    <col min="16141" max="16142" width="11.42578125" style="22"/>
    <col min="16143" max="16143" width="20.42578125" style="22" customWidth="1"/>
    <col min="16144" max="16384" width="11.42578125" style="22"/>
  </cols>
  <sheetData>
    <row r="4" spans="1:10" ht="15" x14ac:dyDescent="0.2">
      <c r="A4" s="843" t="s">
        <v>280</v>
      </c>
      <c r="B4" s="843"/>
      <c r="C4" s="843"/>
      <c r="D4" s="843"/>
      <c r="E4" s="843"/>
      <c r="F4" s="843"/>
      <c r="G4" s="843"/>
      <c r="H4" s="843"/>
      <c r="I4" s="843"/>
      <c r="J4" s="843"/>
    </row>
    <row r="7" spans="1:10" ht="13.5" thickBot="1" x14ac:dyDescent="0.25"/>
    <row r="8" spans="1:10" ht="18.75" thickBot="1" x14ac:dyDescent="0.3">
      <c r="A8" s="825" t="s">
        <v>168</v>
      </c>
      <c r="B8" s="826"/>
      <c r="C8" s="827"/>
    </row>
    <row r="9" spans="1:10" x14ac:dyDescent="0.2">
      <c r="B9" s="628" t="s">
        <v>266</v>
      </c>
    </row>
    <row r="10" spans="1:10" ht="15.75" thickBot="1" x14ac:dyDescent="0.3">
      <c r="A10" s="197" t="s">
        <v>606</v>
      </c>
      <c r="B10" s="625"/>
      <c r="C10" s="654" t="s">
        <v>587</v>
      </c>
    </row>
    <row r="11" spans="1:10" x14ac:dyDescent="0.2">
      <c r="A11" s="657" t="s">
        <v>271</v>
      </c>
      <c r="B11" s="662">
        <v>669947567.12539244</v>
      </c>
    </row>
    <row r="12" spans="1:10" x14ac:dyDescent="0.2">
      <c r="A12" s="657" t="s">
        <v>269</v>
      </c>
      <c r="B12" s="662">
        <v>650617597.75383902</v>
      </c>
    </row>
    <row r="13" spans="1:10" x14ac:dyDescent="0.2">
      <c r="A13" s="657" t="s">
        <v>275</v>
      </c>
      <c r="B13" s="662">
        <v>517263643.15968823</v>
      </c>
    </row>
    <row r="14" spans="1:10" x14ac:dyDescent="0.2">
      <c r="A14" s="657" t="s">
        <v>276</v>
      </c>
      <c r="B14" s="662">
        <v>252388898.46996754</v>
      </c>
    </row>
    <row r="15" spans="1:10" x14ac:dyDescent="0.2">
      <c r="A15" s="657" t="s">
        <v>273</v>
      </c>
      <c r="B15" s="662">
        <v>211110236.34433794</v>
      </c>
    </row>
    <row r="16" spans="1:10" x14ac:dyDescent="0.2">
      <c r="A16" s="657" t="s">
        <v>278</v>
      </c>
      <c r="B16" s="662">
        <v>168314664.53937972</v>
      </c>
    </row>
    <row r="17" spans="1:6" x14ac:dyDescent="0.2">
      <c r="A17" s="657" t="s">
        <v>279</v>
      </c>
      <c r="B17" s="662">
        <v>21675139.933050338</v>
      </c>
    </row>
    <row r="18" spans="1:6" ht="13.5" thickBot="1" x14ac:dyDescent="0.25">
      <c r="A18" s="663" t="s">
        <v>266</v>
      </c>
      <c r="B18" s="664">
        <v>2491317747.325655</v>
      </c>
    </row>
    <row r="21" spans="1:6" x14ac:dyDescent="0.2">
      <c r="B21" s="60"/>
      <c r="C21" s="60"/>
      <c r="D21" s="60"/>
      <c r="E21" s="60"/>
      <c r="F21" s="115"/>
    </row>
    <row r="45" spans="1:11" x14ac:dyDescent="0.2">
      <c r="B45" s="21"/>
      <c r="C45" s="21"/>
      <c r="D45" s="21"/>
      <c r="E45" s="21"/>
      <c r="F45" s="21"/>
      <c r="G45" s="21"/>
      <c r="H45" s="21"/>
      <c r="I45" s="21"/>
      <c r="J45" s="21"/>
    </row>
    <row r="46" spans="1:11" x14ac:dyDescent="0.2"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7" spans="1:11" ht="13.5" thickBo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spans="1:11" ht="15.75" thickBot="1" x14ac:dyDescent="0.3">
      <c r="A48" s="197"/>
      <c r="B48" s="177" t="s">
        <v>169</v>
      </c>
      <c r="C48" s="177" t="s">
        <v>6</v>
      </c>
      <c r="D48" s="177" t="s">
        <v>18</v>
      </c>
      <c r="E48" s="177" t="s">
        <v>7</v>
      </c>
      <c r="F48" s="177" t="s">
        <v>8</v>
      </c>
      <c r="G48" s="177" t="s">
        <v>9</v>
      </c>
      <c r="H48" s="177" t="s">
        <v>10</v>
      </c>
      <c r="I48" s="177" t="s">
        <v>11</v>
      </c>
      <c r="J48" s="177" t="s">
        <v>12</v>
      </c>
    </row>
    <row r="49" spans="1:16" x14ac:dyDescent="0.2">
      <c r="A49" s="199" t="s">
        <v>271</v>
      </c>
      <c r="B49" s="564">
        <v>51799624.933063626</v>
      </c>
      <c r="C49" s="564">
        <v>100912474.64984909</v>
      </c>
      <c r="D49" s="564">
        <v>120167672.42750788</v>
      </c>
      <c r="E49" s="564">
        <v>33722596.053762294</v>
      </c>
      <c r="F49" s="564">
        <v>99389506.852087498</v>
      </c>
      <c r="G49" s="564">
        <v>113621612.33028464</v>
      </c>
      <c r="H49" s="564">
        <v>30755843.014892455</v>
      </c>
      <c r="I49" s="564">
        <v>89091566.453362972</v>
      </c>
      <c r="J49" s="564">
        <v>30486670.410581969</v>
      </c>
      <c r="K49" s="84">
        <f t="shared" ref="K49:K56" si="0">SUM(B49:J49)</f>
        <v>669947567.12539232</v>
      </c>
      <c r="O49" s="115"/>
      <c r="P49" s="60"/>
    </row>
    <row r="50" spans="1:16" x14ac:dyDescent="0.2">
      <c r="A50" s="199" t="s">
        <v>269</v>
      </c>
      <c r="B50" s="564">
        <v>59536176.095514879</v>
      </c>
      <c r="C50" s="564">
        <v>118409429.04447609</v>
      </c>
      <c r="D50" s="564">
        <v>100836982.43623072</v>
      </c>
      <c r="E50" s="564">
        <v>23323284.834773071</v>
      </c>
      <c r="F50" s="564">
        <v>147038710.49085319</v>
      </c>
      <c r="G50" s="564">
        <v>71278441.878304929</v>
      </c>
      <c r="H50" s="564">
        <v>37020659.477460526</v>
      </c>
      <c r="I50" s="564">
        <v>65963065.9897888</v>
      </c>
      <c r="J50" s="564">
        <v>27210847.506436683</v>
      </c>
      <c r="K50" s="84">
        <f t="shared" si="0"/>
        <v>650617597.7538389</v>
      </c>
      <c r="O50" s="115"/>
      <c r="P50" s="60"/>
    </row>
    <row r="51" spans="1:16" x14ac:dyDescent="0.2">
      <c r="A51" s="199" t="s">
        <v>275</v>
      </c>
      <c r="B51" s="564">
        <v>46935871.913385324</v>
      </c>
      <c r="C51" s="564">
        <v>49978180.371417232</v>
      </c>
      <c r="D51" s="564">
        <v>65506968.184664972</v>
      </c>
      <c r="E51" s="564">
        <v>28973557.130580202</v>
      </c>
      <c r="F51" s="564">
        <v>107573369.7025619</v>
      </c>
      <c r="G51" s="564">
        <v>78162127.214102268</v>
      </c>
      <c r="H51" s="564">
        <v>36923226.853093311</v>
      </c>
      <c r="I51" s="564">
        <v>83268153.549540699</v>
      </c>
      <c r="J51" s="564">
        <v>19942188.240342364</v>
      </c>
      <c r="K51" s="84">
        <f t="shared" si="0"/>
        <v>517263643.15968829</v>
      </c>
      <c r="O51" s="115"/>
      <c r="P51" s="60"/>
    </row>
    <row r="52" spans="1:16" x14ac:dyDescent="0.2">
      <c r="A52" s="199" t="s">
        <v>276</v>
      </c>
      <c r="B52" s="564">
        <v>22382867.203062095</v>
      </c>
      <c r="C52" s="564">
        <v>36552922.914636448</v>
      </c>
      <c r="D52" s="564">
        <v>29901953.662788488</v>
      </c>
      <c r="E52" s="564">
        <v>19565714.837279234</v>
      </c>
      <c r="F52" s="564">
        <v>47937238.753385879</v>
      </c>
      <c r="G52" s="564">
        <v>35739518.372293137</v>
      </c>
      <c r="H52" s="564">
        <v>10017577.128272381</v>
      </c>
      <c r="I52" s="564">
        <v>36816518.362274766</v>
      </c>
      <c r="J52" s="564">
        <v>13474587.235975148</v>
      </c>
      <c r="K52" s="84">
        <f t="shared" si="0"/>
        <v>252388898.46996757</v>
      </c>
      <c r="O52" s="115"/>
      <c r="P52" s="60"/>
    </row>
    <row r="53" spans="1:16" x14ac:dyDescent="0.2">
      <c r="A53" s="199" t="s">
        <v>273</v>
      </c>
      <c r="B53" s="564">
        <v>27494695.513916764</v>
      </c>
      <c r="C53" s="564">
        <v>33182861.410393577</v>
      </c>
      <c r="D53" s="564">
        <v>45974000.097955465</v>
      </c>
      <c r="E53" s="564">
        <v>12971842.465895941</v>
      </c>
      <c r="F53" s="564">
        <v>43810535.820935011</v>
      </c>
      <c r="G53" s="564">
        <v>14022839.76874518</v>
      </c>
      <c r="H53" s="564">
        <v>16495003.290466506</v>
      </c>
      <c r="I53" s="564">
        <v>8600840.2255197614</v>
      </c>
      <c r="J53" s="564">
        <v>8557617.7505097203</v>
      </c>
      <c r="K53" s="84">
        <f t="shared" si="0"/>
        <v>211110236.34433791</v>
      </c>
      <c r="O53" s="115"/>
      <c r="P53" s="60"/>
    </row>
    <row r="54" spans="1:16" x14ac:dyDescent="0.2">
      <c r="A54" s="199" t="s">
        <v>278</v>
      </c>
      <c r="B54" s="564">
        <v>19584467.326616917</v>
      </c>
      <c r="C54" s="564">
        <v>17917098.058509432</v>
      </c>
      <c r="D54" s="564">
        <v>36481322.910095319</v>
      </c>
      <c r="E54" s="564">
        <v>5088733.4830989605</v>
      </c>
      <c r="F54" s="564">
        <v>45037506.259068698</v>
      </c>
      <c r="G54" s="564">
        <v>20821419.278180975</v>
      </c>
      <c r="H54" s="564">
        <v>8251970.2427661549</v>
      </c>
      <c r="I54" s="564">
        <v>9602911.564657839</v>
      </c>
      <c r="J54" s="564">
        <v>5529235.4163854448</v>
      </c>
      <c r="K54" s="84">
        <f t="shared" si="0"/>
        <v>168314664.53937972</v>
      </c>
      <c r="O54" s="115"/>
      <c r="P54" s="60"/>
    </row>
    <row r="55" spans="1:16" x14ac:dyDescent="0.2">
      <c r="A55" s="199" t="s">
        <v>279</v>
      </c>
      <c r="B55" s="564">
        <v>3837093.4818612449</v>
      </c>
      <c r="C55" s="564">
        <v>7639012.2199090319</v>
      </c>
      <c r="D55" s="564">
        <v>2822032.5657477127</v>
      </c>
      <c r="E55" s="564">
        <v>582597.68389854173</v>
      </c>
      <c r="F55" s="564">
        <v>3527390.9529727409</v>
      </c>
      <c r="G55" s="564">
        <v>860522.89954317361</v>
      </c>
      <c r="H55" s="564">
        <v>874996.40649451874</v>
      </c>
      <c r="I55" s="564">
        <v>266482.59141009499</v>
      </c>
      <c r="J55" s="564">
        <v>1265011.1312132799</v>
      </c>
      <c r="K55" s="84">
        <f t="shared" si="0"/>
        <v>21675139.933050342</v>
      </c>
      <c r="O55" s="115"/>
      <c r="P55" s="60"/>
    </row>
    <row r="56" spans="1:16" ht="13.5" thickBot="1" x14ac:dyDescent="0.25">
      <c r="A56" s="200" t="s">
        <v>266</v>
      </c>
      <c r="B56" s="565">
        <v>231570796.46742082</v>
      </c>
      <c r="C56" s="565">
        <v>364591978.66919088</v>
      </c>
      <c r="D56" s="565">
        <v>401690932.28499061</v>
      </c>
      <c r="E56" s="565">
        <v>124228326.48928823</v>
      </c>
      <c r="F56" s="565">
        <v>494314258.83186495</v>
      </c>
      <c r="G56" s="565">
        <v>334506481.74145424</v>
      </c>
      <c r="H56" s="565">
        <v>140339276.41344586</v>
      </c>
      <c r="I56" s="565">
        <v>293609538.73655492</v>
      </c>
      <c r="J56" s="565">
        <v>106466157.69144461</v>
      </c>
      <c r="K56" s="84">
        <f t="shared" si="0"/>
        <v>2491317747.325655</v>
      </c>
      <c r="O56" s="115"/>
      <c r="P56" s="60"/>
    </row>
    <row r="57" spans="1:16" ht="13.5" thickBot="1" x14ac:dyDescent="0.25">
      <c r="A57" s="75" t="s">
        <v>267</v>
      </c>
      <c r="B57" s="632">
        <v>104.02245839871387</v>
      </c>
      <c r="C57" s="632">
        <v>94.632563504243691</v>
      </c>
      <c r="D57" s="632">
        <v>102.16032303051065</v>
      </c>
      <c r="E57" s="632">
        <v>101.48101106725302</v>
      </c>
      <c r="F57" s="632">
        <v>119.62682809025742</v>
      </c>
      <c r="G57" s="632">
        <v>118.40216567290904</v>
      </c>
      <c r="H57" s="632">
        <v>103.79098944718034</v>
      </c>
      <c r="I57" s="632">
        <v>110.68451416085776</v>
      </c>
      <c r="J57" s="632">
        <v>104.61826912047241</v>
      </c>
      <c r="K57" s="632">
        <v>107.11547117806691</v>
      </c>
      <c r="L57" s="84"/>
      <c r="O57" s="115"/>
    </row>
    <row r="58" spans="1:16" ht="18.75" thickBot="1" x14ac:dyDescent="0.3">
      <c r="A58" s="193" t="s">
        <v>281</v>
      </c>
      <c r="B58" s="206">
        <f>B56/$K$56</f>
        <v>9.2951128661128909E-2</v>
      </c>
      <c r="C58" s="206">
        <f t="shared" ref="C58:I58" si="1">C56/$K$56</f>
        <v>0.14634503329034124</v>
      </c>
      <c r="D58" s="206">
        <f t="shared" si="1"/>
        <v>0.16123633073950208</v>
      </c>
      <c r="E58" s="206">
        <f t="shared" si="1"/>
        <v>4.986450508878007E-2</v>
      </c>
      <c r="F58" s="206">
        <f t="shared" si="1"/>
        <v>0.1984147784290039</v>
      </c>
      <c r="G58" s="206">
        <f t="shared" si="1"/>
        <v>0.13426889528665525</v>
      </c>
      <c r="H58" s="206">
        <f t="shared" si="1"/>
        <v>5.6331343749345224E-2</v>
      </c>
      <c r="I58" s="206">
        <f t="shared" si="1"/>
        <v>0.11785310767835006</v>
      </c>
      <c r="J58" s="206">
        <f>J56/$K$56</f>
        <v>4.2734877076893309E-2</v>
      </c>
      <c r="K58" s="207">
        <f>SUM(B58:J58)</f>
        <v>1.0000000000000002</v>
      </c>
      <c r="L58" s="825" t="s">
        <v>262</v>
      </c>
      <c r="M58" s="826"/>
      <c r="N58" s="827"/>
    </row>
    <row r="59" spans="1:16" x14ac:dyDescent="0.2">
      <c r="B59" s="84"/>
      <c r="C59" s="84"/>
      <c r="D59" s="84"/>
      <c r="E59" s="84"/>
      <c r="F59" s="84"/>
      <c r="G59" s="84"/>
      <c r="H59" s="84"/>
      <c r="I59" s="84"/>
      <c r="J59" s="84"/>
      <c r="K59" s="84"/>
    </row>
    <row r="60" spans="1:16" x14ac:dyDescent="0.2">
      <c r="B60" s="84"/>
      <c r="C60" s="84"/>
      <c r="D60" s="84"/>
      <c r="E60" s="84"/>
      <c r="F60" s="84"/>
      <c r="G60" s="84"/>
      <c r="H60" s="84"/>
      <c r="I60" s="84"/>
      <c r="J60" s="84"/>
    </row>
    <row r="96" spans="1:10" ht="15" x14ac:dyDescent="0.2">
      <c r="A96" s="843" t="s">
        <v>557</v>
      </c>
      <c r="B96" s="843"/>
      <c r="C96" s="843"/>
      <c r="D96" s="843"/>
      <c r="E96" s="843"/>
      <c r="F96" s="843"/>
      <c r="G96" s="843"/>
      <c r="H96" s="843"/>
      <c r="I96" s="843"/>
      <c r="J96" s="843"/>
    </row>
    <row r="99" spans="1:3" ht="13.5" thickBot="1" x14ac:dyDescent="0.25"/>
    <row r="100" spans="1:3" ht="18.75" thickBot="1" x14ac:dyDescent="0.3">
      <c r="A100" s="825" t="s">
        <v>168</v>
      </c>
      <c r="B100" s="826"/>
      <c r="C100" s="827"/>
    </row>
    <row r="101" spans="1:3" x14ac:dyDescent="0.2">
      <c r="B101" s="628" t="s">
        <v>266</v>
      </c>
    </row>
    <row r="102" spans="1:3" ht="15.75" thickBot="1" x14ac:dyDescent="0.3">
      <c r="A102" s="197" t="s">
        <v>606</v>
      </c>
      <c r="B102" s="625"/>
      <c r="C102" s="654" t="s">
        <v>587</v>
      </c>
    </row>
    <row r="103" spans="1:3" x14ac:dyDescent="0.2">
      <c r="A103" s="665" t="s">
        <v>266</v>
      </c>
      <c r="B103" s="666">
        <v>1577357792.0098426</v>
      </c>
    </row>
    <row r="104" spans="1:3" x14ac:dyDescent="0.2">
      <c r="A104" s="657" t="s">
        <v>269</v>
      </c>
      <c r="B104" s="662">
        <v>616375416.11160827</v>
      </c>
    </row>
    <row r="105" spans="1:3" x14ac:dyDescent="0.2">
      <c r="A105" s="657" t="s">
        <v>271</v>
      </c>
      <c r="B105" s="662">
        <v>409037424.76422822</v>
      </c>
    </row>
    <row r="106" spans="1:3" x14ac:dyDescent="0.2">
      <c r="A106" s="657" t="s">
        <v>275</v>
      </c>
      <c r="B106" s="662">
        <v>245224541.3457219</v>
      </c>
    </row>
    <row r="107" spans="1:3" x14ac:dyDescent="0.2">
      <c r="A107" s="657" t="s">
        <v>276</v>
      </c>
      <c r="B107" s="662">
        <v>132916857.8606814</v>
      </c>
    </row>
    <row r="108" spans="1:3" x14ac:dyDescent="0.2">
      <c r="A108" s="657" t="s">
        <v>273</v>
      </c>
      <c r="B108" s="662">
        <v>95462149.931128144</v>
      </c>
    </row>
    <row r="109" spans="1:3" x14ac:dyDescent="0.2">
      <c r="A109" s="657" t="s">
        <v>278</v>
      </c>
      <c r="B109" s="662">
        <v>70239962.107119054</v>
      </c>
    </row>
    <row r="110" spans="1:3" ht="13.5" thickBot="1" x14ac:dyDescent="0.25">
      <c r="A110" s="667" t="s">
        <v>279</v>
      </c>
      <c r="B110" s="668">
        <v>8101439.8893555133</v>
      </c>
    </row>
    <row r="113" spans="2:6" x14ac:dyDescent="0.2">
      <c r="B113" s="60"/>
    </row>
    <row r="114" spans="2:6" x14ac:dyDescent="0.2">
      <c r="C114" s="60"/>
      <c r="D114" s="60"/>
      <c r="E114" s="60"/>
      <c r="F114" s="115"/>
    </row>
    <row r="137" spans="1:16" x14ac:dyDescent="0.2">
      <c r="B137" s="21"/>
    </row>
    <row r="138" spans="1:16" x14ac:dyDescent="0.2">
      <c r="B138" s="28"/>
      <c r="C138" s="21"/>
      <c r="D138" s="21"/>
      <c r="E138" s="21"/>
      <c r="F138" s="21"/>
      <c r="G138" s="21"/>
      <c r="H138" s="21"/>
      <c r="I138" s="21"/>
      <c r="J138" s="21"/>
    </row>
    <row r="139" spans="1:16" ht="13.5" thickBot="1" x14ac:dyDescent="0.25">
      <c r="B139" s="28"/>
      <c r="C139" s="28"/>
      <c r="D139" s="28"/>
      <c r="E139" s="28"/>
      <c r="F139" s="28"/>
      <c r="G139" s="28"/>
      <c r="H139" s="28"/>
      <c r="I139" s="28"/>
      <c r="J139" s="28"/>
      <c r="K139" s="28"/>
    </row>
    <row r="140" spans="1:16" ht="15.75" thickBot="1" x14ac:dyDescent="0.3">
      <c r="A140" s="197"/>
      <c r="B140" s="177" t="s">
        <v>169</v>
      </c>
      <c r="C140" s="177" t="s">
        <v>6</v>
      </c>
      <c r="D140" s="177" t="s">
        <v>18</v>
      </c>
      <c r="E140" s="177" t="s">
        <v>7</v>
      </c>
      <c r="F140" s="177" t="s">
        <v>8</v>
      </c>
      <c r="G140" s="177" t="s">
        <v>9</v>
      </c>
      <c r="H140" s="177" t="s">
        <v>10</v>
      </c>
      <c r="I140" s="177" t="s">
        <v>11</v>
      </c>
      <c r="J140" s="177" t="s">
        <v>12</v>
      </c>
    </row>
    <row r="141" spans="1:16" x14ac:dyDescent="0.2">
      <c r="A141" s="198" t="s">
        <v>269</v>
      </c>
      <c r="B141" s="204">
        <v>58058196.92524951</v>
      </c>
      <c r="C141" s="204">
        <v>103073057.08432689</v>
      </c>
      <c r="D141" s="204">
        <v>92653994.98378773</v>
      </c>
      <c r="E141" s="204">
        <v>22606593.96371527</v>
      </c>
      <c r="F141" s="204">
        <v>145373244.78369799</v>
      </c>
      <c r="G141" s="204">
        <v>70239031.193640366</v>
      </c>
      <c r="H141" s="204">
        <v>36914433.204939537</v>
      </c>
      <c r="I141" s="204">
        <v>60867893.54101558</v>
      </c>
      <c r="J141" s="204">
        <v>26588970.431235436</v>
      </c>
      <c r="K141" s="84">
        <f>SUM(B141:J141)</f>
        <v>616375416.11160827</v>
      </c>
      <c r="L141" s="84"/>
    </row>
    <row r="142" spans="1:16" x14ac:dyDescent="0.2">
      <c r="A142" s="199" t="s">
        <v>271</v>
      </c>
      <c r="B142" s="204">
        <v>33850660.310896151</v>
      </c>
      <c r="C142" s="204">
        <v>67464819.172417432</v>
      </c>
      <c r="D142" s="204">
        <v>69419088.455798864</v>
      </c>
      <c r="E142" s="204">
        <v>21839365.911439452</v>
      </c>
      <c r="F142" s="204">
        <v>63470807.948468059</v>
      </c>
      <c r="G142" s="204">
        <v>57456927.944505796</v>
      </c>
      <c r="H142" s="204">
        <v>22317126.686158381</v>
      </c>
      <c r="I142" s="204">
        <v>55581475.654960543</v>
      </c>
      <c r="J142" s="204">
        <v>17637152.679583576</v>
      </c>
      <c r="K142" s="84">
        <f t="shared" ref="K142:K148" si="2">SUM(B142:J142)</f>
        <v>409037424.76422822</v>
      </c>
      <c r="L142" s="84"/>
      <c r="O142" s="115"/>
      <c r="P142" s="60"/>
    </row>
    <row r="143" spans="1:16" x14ac:dyDescent="0.2">
      <c r="A143" s="199" t="s">
        <v>273</v>
      </c>
      <c r="B143" s="204">
        <v>18868128.062169217</v>
      </c>
      <c r="C143" s="204">
        <v>12960992.893522387</v>
      </c>
      <c r="D143" s="204">
        <v>20943310.205677629</v>
      </c>
      <c r="E143" s="204">
        <v>6613889.8914146787</v>
      </c>
      <c r="F143" s="204">
        <v>15816737.217594985</v>
      </c>
      <c r="G143" s="204">
        <v>5933725.9071903285</v>
      </c>
      <c r="H143" s="204">
        <v>6275447.1809720127</v>
      </c>
      <c r="I143" s="204">
        <v>4896369.3686892493</v>
      </c>
      <c r="J143" s="204">
        <v>3153549.2038976569</v>
      </c>
      <c r="K143" s="84">
        <f t="shared" si="2"/>
        <v>95462149.931128144</v>
      </c>
      <c r="L143" s="84"/>
      <c r="O143" s="115"/>
      <c r="P143" s="60"/>
    </row>
    <row r="144" spans="1:16" x14ac:dyDescent="0.2">
      <c r="A144" s="199" t="s">
        <v>275</v>
      </c>
      <c r="B144" s="204">
        <v>21105013.637364604</v>
      </c>
      <c r="C144" s="204">
        <v>24153351.550835494</v>
      </c>
      <c r="D144" s="204">
        <v>33790009.73563946</v>
      </c>
      <c r="E144" s="204">
        <v>17327803.158581603</v>
      </c>
      <c r="F144" s="204">
        <v>41828599.04518158</v>
      </c>
      <c r="G144" s="204">
        <v>34301514.044348039</v>
      </c>
      <c r="H144" s="204">
        <v>17273530.103139933</v>
      </c>
      <c r="I144" s="204">
        <v>46193684.256112978</v>
      </c>
      <c r="J144" s="204">
        <v>9251035.8145182133</v>
      </c>
      <c r="K144" s="84">
        <f t="shared" si="2"/>
        <v>245224541.3457219</v>
      </c>
      <c r="L144" s="84"/>
      <c r="O144" s="115"/>
      <c r="P144" s="60"/>
    </row>
    <row r="145" spans="1:16" x14ac:dyDescent="0.2">
      <c r="A145" s="199" t="s">
        <v>276</v>
      </c>
      <c r="B145" s="204">
        <v>13122915.358111499</v>
      </c>
      <c r="C145" s="204">
        <v>21862009.551600277</v>
      </c>
      <c r="D145" s="204">
        <v>14105452.326205876</v>
      </c>
      <c r="E145" s="204">
        <v>9828302.9051455762</v>
      </c>
      <c r="F145" s="204">
        <v>21184873.460135806</v>
      </c>
      <c r="G145" s="204">
        <v>16881962.682784576</v>
      </c>
      <c r="H145" s="204">
        <v>5126477.3807220887</v>
      </c>
      <c r="I145" s="204">
        <v>24043999.986310117</v>
      </c>
      <c r="J145" s="204">
        <v>6760864.2096655872</v>
      </c>
      <c r="K145" s="84">
        <f t="shared" si="2"/>
        <v>132916857.8606814</v>
      </c>
      <c r="L145" s="84"/>
      <c r="O145" s="115"/>
      <c r="P145" s="60"/>
    </row>
    <row r="146" spans="1:16" x14ac:dyDescent="0.2">
      <c r="A146" s="199" t="s">
        <v>278</v>
      </c>
      <c r="B146" s="204">
        <v>6991047.8202770706</v>
      </c>
      <c r="C146" s="204">
        <v>7615593.478562193</v>
      </c>
      <c r="D146" s="204">
        <v>15641942.222421234</v>
      </c>
      <c r="E146" s="204">
        <v>2638987.846812522</v>
      </c>
      <c r="F146" s="204">
        <v>21082634.812947739</v>
      </c>
      <c r="G146" s="204">
        <v>7349764.4951528925</v>
      </c>
      <c r="H146" s="204">
        <v>3218259.4542746823</v>
      </c>
      <c r="I146" s="204">
        <v>3515345.9043216482</v>
      </c>
      <c r="J146" s="204">
        <v>2186386.0723490696</v>
      </c>
      <c r="K146" s="84">
        <f t="shared" si="2"/>
        <v>70239962.107119054</v>
      </c>
      <c r="L146" s="84"/>
      <c r="O146" s="115"/>
      <c r="P146" s="60"/>
    </row>
    <row r="147" spans="1:16" x14ac:dyDescent="0.2">
      <c r="A147" s="199" t="s">
        <v>279</v>
      </c>
      <c r="B147" s="204">
        <v>557342.07089858898</v>
      </c>
      <c r="C147" s="204">
        <v>2403080.0524783907</v>
      </c>
      <c r="D147" s="204">
        <v>634136.95767702267</v>
      </c>
      <c r="E147" s="204">
        <v>227064.9124822056</v>
      </c>
      <c r="F147" s="204">
        <v>2116623.1291572694</v>
      </c>
      <c r="G147" s="204">
        <v>243197.79850001491</v>
      </c>
      <c r="H147" s="204">
        <v>773447.65710522118</v>
      </c>
      <c r="I147" s="204">
        <v>266482.59141009499</v>
      </c>
      <c r="J147" s="204">
        <v>880064.71964670543</v>
      </c>
      <c r="K147" s="84">
        <f t="shared" si="2"/>
        <v>8101439.8893555133</v>
      </c>
      <c r="L147" s="84"/>
      <c r="O147" s="115"/>
      <c r="P147" s="60"/>
    </row>
    <row r="148" spans="1:16" ht="13.5" thickBot="1" x14ac:dyDescent="0.25">
      <c r="A148" s="200" t="s">
        <v>266</v>
      </c>
      <c r="B148" s="205">
        <v>152553304.18496662</v>
      </c>
      <c r="C148" s="205">
        <v>239532903.78374308</v>
      </c>
      <c r="D148" s="205">
        <v>247187934.88720781</v>
      </c>
      <c r="E148" s="205">
        <v>81082008.589591295</v>
      </c>
      <c r="F148" s="205">
        <v>310873520.39718342</v>
      </c>
      <c r="G148" s="205">
        <v>192406124.066122</v>
      </c>
      <c r="H148" s="205">
        <v>91898721.667311862</v>
      </c>
      <c r="I148" s="205">
        <v>195365251.30282024</v>
      </c>
      <c r="J148" s="205">
        <v>66458023.130896248</v>
      </c>
      <c r="K148" s="104">
        <f t="shared" si="2"/>
        <v>1577357792.0098426</v>
      </c>
      <c r="L148" s="84"/>
      <c r="O148" s="115"/>
      <c r="P148" s="60"/>
    </row>
    <row r="149" spans="1:16" ht="18.75" thickBot="1" x14ac:dyDescent="0.3">
      <c r="A149" s="193" t="s">
        <v>281</v>
      </c>
      <c r="B149" s="206">
        <f t="shared" ref="B149:J149" si="3">B148/$K$148</f>
        <v>9.671445816398179E-2</v>
      </c>
      <c r="C149" s="206">
        <f t="shared" si="3"/>
        <v>0.15185705170830918</v>
      </c>
      <c r="D149" s="206">
        <f t="shared" si="3"/>
        <v>0.15671012381550106</v>
      </c>
      <c r="E149" s="206">
        <f t="shared" si="3"/>
        <v>5.1403688497508211E-2</v>
      </c>
      <c r="F149" s="206">
        <f t="shared" si="3"/>
        <v>0.1970849746150958</v>
      </c>
      <c r="G149" s="206">
        <f t="shared" si="3"/>
        <v>0.12198001305776121</v>
      </c>
      <c r="H149" s="206">
        <f t="shared" si="3"/>
        <v>5.8261177098073651E-2</v>
      </c>
      <c r="I149" s="206">
        <f t="shared" si="3"/>
        <v>0.12385601560562182</v>
      </c>
      <c r="J149" s="206">
        <f t="shared" si="3"/>
        <v>4.2132497438147218E-2</v>
      </c>
      <c r="K149" s="207">
        <f>SUM(B150:J150)</f>
        <v>0</v>
      </c>
      <c r="L149" s="825" t="s">
        <v>262</v>
      </c>
      <c r="M149" s="826"/>
      <c r="N149" s="827"/>
      <c r="O149" s="115"/>
      <c r="P149" s="60"/>
    </row>
    <row r="150" spans="1:16" x14ac:dyDescent="0.2">
      <c r="B150" s="84"/>
    </row>
    <row r="151" spans="1:16" x14ac:dyDescent="0.2">
      <c r="B151" s="84"/>
      <c r="C151" s="84"/>
      <c r="D151" s="84"/>
      <c r="E151" s="84"/>
      <c r="F151" s="84"/>
      <c r="G151" s="84"/>
      <c r="H151" s="84"/>
      <c r="I151" s="84"/>
      <c r="J151" s="84"/>
      <c r="K151" s="84"/>
    </row>
    <row r="152" spans="1:16" x14ac:dyDescent="0.2">
      <c r="C152" s="84"/>
      <c r="D152" s="84"/>
      <c r="E152" s="84"/>
      <c r="F152" s="84"/>
      <c r="G152" s="84"/>
      <c r="H152" s="84"/>
      <c r="I152" s="84"/>
      <c r="J152" s="84"/>
    </row>
  </sheetData>
  <sortState xmlns:xlrd2="http://schemas.microsoft.com/office/spreadsheetml/2017/richdata2" ref="A103:B110">
    <sortCondition descending="1" ref="B103:B110"/>
  </sortState>
  <mergeCells count="6">
    <mergeCell ref="A100:C100"/>
    <mergeCell ref="L149:N149"/>
    <mergeCell ref="A4:J4"/>
    <mergeCell ref="A8:C8"/>
    <mergeCell ref="L58:N58"/>
    <mergeCell ref="A96:J96"/>
  </mergeCells>
  <pageMargins left="0.75" right="0.75" top="1" bottom="1" header="0" footer="0"/>
  <pageSetup paperSize="9" scale="57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293F-AD9C-4A8D-9F0D-E42445A31943}">
  <dimension ref="A4:O141"/>
  <sheetViews>
    <sheetView topLeftCell="A59" zoomScale="85" zoomScaleNormal="100" workbookViewId="0">
      <selection activeCell="A427" sqref="A427"/>
    </sheetView>
  </sheetViews>
  <sheetFormatPr baseColWidth="10" defaultRowHeight="12.75" x14ac:dyDescent="0.2"/>
  <cols>
    <col min="1" max="1" width="46.5703125" style="22" customWidth="1"/>
    <col min="2" max="5" width="13.85546875" style="22" bestFit="1" customWidth="1"/>
    <col min="6" max="6" width="15.42578125" style="22" bestFit="1" customWidth="1"/>
    <col min="7" max="7" width="13.7109375" style="22" bestFit="1" customWidth="1"/>
    <col min="8" max="9" width="14.28515625" style="22" customWidth="1"/>
    <col min="10" max="10" width="13.7109375" style="22" customWidth="1"/>
    <col min="11" max="11" width="14.28515625" style="22" customWidth="1"/>
    <col min="12" max="12" width="14.42578125" style="22" customWidth="1"/>
    <col min="13" max="13" width="15" style="22" customWidth="1"/>
    <col min="14" max="14" width="15.5703125" style="22" customWidth="1"/>
    <col min="15" max="15" width="13.7109375" style="22" bestFit="1" customWidth="1"/>
    <col min="16" max="256" width="11.42578125" style="22"/>
    <col min="257" max="257" width="50.140625" style="22" bestFit="1" customWidth="1"/>
    <col min="258" max="261" width="13.85546875" style="22" bestFit="1" customWidth="1"/>
    <col min="262" max="262" width="15.42578125" style="22" bestFit="1" customWidth="1"/>
    <col min="263" max="263" width="13.7109375" style="22" bestFit="1" customWidth="1"/>
    <col min="264" max="265" width="14.28515625" style="22" customWidth="1"/>
    <col min="266" max="266" width="13.7109375" style="22" customWidth="1"/>
    <col min="267" max="267" width="14.28515625" style="22" customWidth="1"/>
    <col min="268" max="269" width="12.7109375" style="22" bestFit="1" customWidth="1"/>
    <col min="270" max="270" width="15.5703125" style="22" customWidth="1"/>
    <col min="271" max="271" width="13.7109375" style="22" bestFit="1" customWidth="1"/>
    <col min="272" max="512" width="11.42578125" style="22"/>
    <col min="513" max="513" width="50.140625" style="22" bestFit="1" customWidth="1"/>
    <col min="514" max="517" width="13.85546875" style="22" bestFit="1" customWidth="1"/>
    <col min="518" max="518" width="15.42578125" style="22" bestFit="1" customWidth="1"/>
    <col min="519" max="519" width="13.7109375" style="22" bestFit="1" customWidth="1"/>
    <col min="520" max="521" width="14.28515625" style="22" customWidth="1"/>
    <col min="522" max="522" width="13.7109375" style="22" customWidth="1"/>
    <col min="523" max="523" width="14.28515625" style="22" customWidth="1"/>
    <col min="524" max="525" width="12.7109375" style="22" bestFit="1" customWidth="1"/>
    <col min="526" max="526" width="15.5703125" style="22" customWidth="1"/>
    <col min="527" max="527" width="13.7109375" style="22" bestFit="1" customWidth="1"/>
    <col min="528" max="768" width="11.42578125" style="22"/>
    <col min="769" max="769" width="50.140625" style="22" bestFit="1" customWidth="1"/>
    <col min="770" max="773" width="13.85546875" style="22" bestFit="1" customWidth="1"/>
    <col min="774" max="774" width="15.42578125" style="22" bestFit="1" customWidth="1"/>
    <col min="775" max="775" width="13.7109375" style="22" bestFit="1" customWidth="1"/>
    <col min="776" max="777" width="14.28515625" style="22" customWidth="1"/>
    <col min="778" max="778" width="13.7109375" style="22" customWidth="1"/>
    <col min="779" max="779" width="14.28515625" style="22" customWidth="1"/>
    <col min="780" max="781" width="12.7109375" style="22" bestFit="1" customWidth="1"/>
    <col min="782" max="782" width="15.5703125" style="22" customWidth="1"/>
    <col min="783" max="783" width="13.7109375" style="22" bestFit="1" customWidth="1"/>
    <col min="784" max="1024" width="11.42578125" style="22"/>
    <col min="1025" max="1025" width="50.140625" style="22" bestFit="1" customWidth="1"/>
    <col min="1026" max="1029" width="13.85546875" style="22" bestFit="1" customWidth="1"/>
    <col min="1030" max="1030" width="15.42578125" style="22" bestFit="1" customWidth="1"/>
    <col min="1031" max="1031" width="13.7109375" style="22" bestFit="1" customWidth="1"/>
    <col min="1032" max="1033" width="14.28515625" style="22" customWidth="1"/>
    <col min="1034" max="1034" width="13.7109375" style="22" customWidth="1"/>
    <col min="1035" max="1035" width="14.28515625" style="22" customWidth="1"/>
    <col min="1036" max="1037" width="12.7109375" style="22" bestFit="1" customWidth="1"/>
    <col min="1038" max="1038" width="15.5703125" style="22" customWidth="1"/>
    <col min="1039" max="1039" width="13.7109375" style="22" bestFit="1" customWidth="1"/>
    <col min="1040" max="1280" width="11.42578125" style="22"/>
    <col min="1281" max="1281" width="50.140625" style="22" bestFit="1" customWidth="1"/>
    <col min="1282" max="1285" width="13.85546875" style="22" bestFit="1" customWidth="1"/>
    <col min="1286" max="1286" width="15.42578125" style="22" bestFit="1" customWidth="1"/>
    <col min="1287" max="1287" width="13.7109375" style="22" bestFit="1" customWidth="1"/>
    <col min="1288" max="1289" width="14.28515625" style="22" customWidth="1"/>
    <col min="1290" max="1290" width="13.7109375" style="22" customWidth="1"/>
    <col min="1291" max="1291" width="14.28515625" style="22" customWidth="1"/>
    <col min="1292" max="1293" width="12.7109375" style="22" bestFit="1" customWidth="1"/>
    <col min="1294" max="1294" width="15.5703125" style="22" customWidth="1"/>
    <col min="1295" max="1295" width="13.7109375" style="22" bestFit="1" customWidth="1"/>
    <col min="1296" max="1536" width="11.42578125" style="22"/>
    <col min="1537" max="1537" width="50.140625" style="22" bestFit="1" customWidth="1"/>
    <col min="1538" max="1541" width="13.85546875" style="22" bestFit="1" customWidth="1"/>
    <col min="1542" max="1542" width="15.42578125" style="22" bestFit="1" customWidth="1"/>
    <col min="1543" max="1543" width="13.7109375" style="22" bestFit="1" customWidth="1"/>
    <col min="1544" max="1545" width="14.28515625" style="22" customWidth="1"/>
    <col min="1546" max="1546" width="13.7109375" style="22" customWidth="1"/>
    <col min="1547" max="1547" width="14.28515625" style="22" customWidth="1"/>
    <col min="1548" max="1549" width="12.7109375" style="22" bestFit="1" customWidth="1"/>
    <col min="1550" max="1550" width="15.5703125" style="22" customWidth="1"/>
    <col min="1551" max="1551" width="13.7109375" style="22" bestFit="1" customWidth="1"/>
    <col min="1552" max="1792" width="11.42578125" style="22"/>
    <col min="1793" max="1793" width="50.140625" style="22" bestFit="1" customWidth="1"/>
    <col min="1794" max="1797" width="13.85546875" style="22" bestFit="1" customWidth="1"/>
    <col min="1798" max="1798" width="15.42578125" style="22" bestFit="1" customWidth="1"/>
    <col min="1799" max="1799" width="13.7109375" style="22" bestFit="1" customWidth="1"/>
    <col min="1800" max="1801" width="14.28515625" style="22" customWidth="1"/>
    <col min="1802" max="1802" width="13.7109375" style="22" customWidth="1"/>
    <col min="1803" max="1803" width="14.28515625" style="22" customWidth="1"/>
    <col min="1804" max="1805" width="12.7109375" style="22" bestFit="1" customWidth="1"/>
    <col min="1806" max="1806" width="15.5703125" style="22" customWidth="1"/>
    <col min="1807" max="1807" width="13.7109375" style="22" bestFit="1" customWidth="1"/>
    <col min="1808" max="2048" width="11.42578125" style="22"/>
    <col min="2049" max="2049" width="50.140625" style="22" bestFit="1" customWidth="1"/>
    <col min="2050" max="2053" width="13.85546875" style="22" bestFit="1" customWidth="1"/>
    <col min="2054" max="2054" width="15.42578125" style="22" bestFit="1" customWidth="1"/>
    <col min="2055" max="2055" width="13.7109375" style="22" bestFit="1" customWidth="1"/>
    <col min="2056" max="2057" width="14.28515625" style="22" customWidth="1"/>
    <col min="2058" max="2058" width="13.7109375" style="22" customWidth="1"/>
    <col min="2059" max="2059" width="14.28515625" style="22" customWidth="1"/>
    <col min="2060" max="2061" width="12.7109375" style="22" bestFit="1" customWidth="1"/>
    <col min="2062" max="2062" width="15.5703125" style="22" customWidth="1"/>
    <col min="2063" max="2063" width="13.7109375" style="22" bestFit="1" customWidth="1"/>
    <col min="2064" max="2304" width="11.42578125" style="22"/>
    <col min="2305" max="2305" width="50.140625" style="22" bestFit="1" customWidth="1"/>
    <col min="2306" max="2309" width="13.85546875" style="22" bestFit="1" customWidth="1"/>
    <col min="2310" max="2310" width="15.42578125" style="22" bestFit="1" customWidth="1"/>
    <col min="2311" max="2311" width="13.7109375" style="22" bestFit="1" customWidth="1"/>
    <col min="2312" max="2313" width="14.28515625" style="22" customWidth="1"/>
    <col min="2314" max="2314" width="13.7109375" style="22" customWidth="1"/>
    <col min="2315" max="2315" width="14.28515625" style="22" customWidth="1"/>
    <col min="2316" max="2317" width="12.7109375" style="22" bestFit="1" customWidth="1"/>
    <col min="2318" max="2318" width="15.5703125" style="22" customWidth="1"/>
    <col min="2319" max="2319" width="13.7109375" style="22" bestFit="1" customWidth="1"/>
    <col min="2320" max="2560" width="11.42578125" style="22"/>
    <col min="2561" max="2561" width="50.140625" style="22" bestFit="1" customWidth="1"/>
    <col min="2562" max="2565" width="13.85546875" style="22" bestFit="1" customWidth="1"/>
    <col min="2566" max="2566" width="15.42578125" style="22" bestFit="1" customWidth="1"/>
    <col min="2567" max="2567" width="13.7109375" style="22" bestFit="1" customWidth="1"/>
    <col min="2568" max="2569" width="14.28515625" style="22" customWidth="1"/>
    <col min="2570" max="2570" width="13.7109375" style="22" customWidth="1"/>
    <col min="2571" max="2571" width="14.28515625" style="22" customWidth="1"/>
    <col min="2572" max="2573" width="12.7109375" style="22" bestFit="1" customWidth="1"/>
    <col min="2574" max="2574" width="15.5703125" style="22" customWidth="1"/>
    <col min="2575" max="2575" width="13.7109375" style="22" bestFit="1" customWidth="1"/>
    <col min="2576" max="2816" width="11.42578125" style="22"/>
    <col min="2817" max="2817" width="50.140625" style="22" bestFit="1" customWidth="1"/>
    <col min="2818" max="2821" width="13.85546875" style="22" bestFit="1" customWidth="1"/>
    <col min="2822" max="2822" width="15.42578125" style="22" bestFit="1" customWidth="1"/>
    <col min="2823" max="2823" width="13.7109375" style="22" bestFit="1" customWidth="1"/>
    <col min="2824" max="2825" width="14.28515625" style="22" customWidth="1"/>
    <col min="2826" max="2826" width="13.7109375" style="22" customWidth="1"/>
    <col min="2827" max="2827" width="14.28515625" style="22" customWidth="1"/>
    <col min="2828" max="2829" width="12.7109375" style="22" bestFit="1" customWidth="1"/>
    <col min="2830" max="2830" width="15.5703125" style="22" customWidth="1"/>
    <col min="2831" max="2831" width="13.7109375" style="22" bestFit="1" customWidth="1"/>
    <col min="2832" max="3072" width="11.42578125" style="22"/>
    <col min="3073" max="3073" width="50.140625" style="22" bestFit="1" customWidth="1"/>
    <col min="3074" max="3077" width="13.85546875" style="22" bestFit="1" customWidth="1"/>
    <col min="3078" max="3078" width="15.42578125" style="22" bestFit="1" customWidth="1"/>
    <col min="3079" max="3079" width="13.7109375" style="22" bestFit="1" customWidth="1"/>
    <col min="3080" max="3081" width="14.28515625" style="22" customWidth="1"/>
    <col min="3082" max="3082" width="13.7109375" style="22" customWidth="1"/>
    <col min="3083" max="3083" width="14.28515625" style="22" customWidth="1"/>
    <col min="3084" max="3085" width="12.7109375" style="22" bestFit="1" customWidth="1"/>
    <col min="3086" max="3086" width="15.5703125" style="22" customWidth="1"/>
    <col min="3087" max="3087" width="13.7109375" style="22" bestFit="1" customWidth="1"/>
    <col min="3088" max="3328" width="11.42578125" style="22"/>
    <col min="3329" max="3329" width="50.140625" style="22" bestFit="1" customWidth="1"/>
    <col min="3330" max="3333" width="13.85546875" style="22" bestFit="1" customWidth="1"/>
    <col min="3334" max="3334" width="15.42578125" style="22" bestFit="1" customWidth="1"/>
    <col min="3335" max="3335" width="13.7109375" style="22" bestFit="1" customWidth="1"/>
    <col min="3336" max="3337" width="14.28515625" style="22" customWidth="1"/>
    <col min="3338" max="3338" width="13.7109375" style="22" customWidth="1"/>
    <col min="3339" max="3339" width="14.28515625" style="22" customWidth="1"/>
    <col min="3340" max="3341" width="12.7109375" style="22" bestFit="1" customWidth="1"/>
    <col min="3342" max="3342" width="15.5703125" style="22" customWidth="1"/>
    <col min="3343" max="3343" width="13.7109375" style="22" bestFit="1" customWidth="1"/>
    <col min="3344" max="3584" width="11.42578125" style="22"/>
    <col min="3585" max="3585" width="50.140625" style="22" bestFit="1" customWidth="1"/>
    <col min="3586" max="3589" width="13.85546875" style="22" bestFit="1" customWidth="1"/>
    <col min="3590" max="3590" width="15.42578125" style="22" bestFit="1" customWidth="1"/>
    <col min="3591" max="3591" width="13.7109375" style="22" bestFit="1" customWidth="1"/>
    <col min="3592" max="3593" width="14.28515625" style="22" customWidth="1"/>
    <col min="3594" max="3594" width="13.7109375" style="22" customWidth="1"/>
    <col min="3595" max="3595" width="14.28515625" style="22" customWidth="1"/>
    <col min="3596" max="3597" width="12.7109375" style="22" bestFit="1" customWidth="1"/>
    <col min="3598" max="3598" width="15.5703125" style="22" customWidth="1"/>
    <col min="3599" max="3599" width="13.7109375" style="22" bestFit="1" customWidth="1"/>
    <col min="3600" max="3840" width="11.42578125" style="22"/>
    <col min="3841" max="3841" width="50.140625" style="22" bestFit="1" customWidth="1"/>
    <col min="3842" max="3845" width="13.85546875" style="22" bestFit="1" customWidth="1"/>
    <col min="3846" max="3846" width="15.42578125" style="22" bestFit="1" customWidth="1"/>
    <col min="3847" max="3847" width="13.7109375" style="22" bestFit="1" customWidth="1"/>
    <col min="3848" max="3849" width="14.28515625" style="22" customWidth="1"/>
    <col min="3850" max="3850" width="13.7109375" style="22" customWidth="1"/>
    <col min="3851" max="3851" width="14.28515625" style="22" customWidth="1"/>
    <col min="3852" max="3853" width="12.7109375" style="22" bestFit="1" customWidth="1"/>
    <col min="3854" max="3854" width="15.5703125" style="22" customWidth="1"/>
    <col min="3855" max="3855" width="13.7109375" style="22" bestFit="1" customWidth="1"/>
    <col min="3856" max="4096" width="11.42578125" style="22"/>
    <col min="4097" max="4097" width="50.140625" style="22" bestFit="1" customWidth="1"/>
    <col min="4098" max="4101" width="13.85546875" style="22" bestFit="1" customWidth="1"/>
    <col min="4102" max="4102" width="15.42578125" style="22" bestFit="1" customWidth="1"/>
    <col min="4103" max="4103" width="13.7109375" style="22" bestFit="1" customWidth="1"/>
    <col min="4104" max="4105" width="14.28515625" style="22" customWidth="1"/>
    <col min="4106" max="4106" width="13.7109375" style="22" customWidth="1"/>
    <col min="4107" max="4107" width="14.28515625" style="22" customWidth="1"/>
    <col min="4108" max="4109" width="12.7109375" style="22" bestFit="1" customWidth="1"/>
    <col min="4110" max="4110" width="15.5703125" style="22" customWidth="1"/>
    <col min="4111" max="4111" width="13.7109375" style="22" bestFit="1" customWidth="1"/>
    <col min="4112" max="4352" width="11.42578125" style="22"/>
    <col min="4353" max="4353" width="50.140625" style="22" bestFit="1" customWidth="1"/>
    <col min="4354" max="4357" width="13.85546875" style="22" bestFit="1" customWidth="1"/>
    <col min="4358" max="4358" width="15.42578125" style="22" bestFit="1" customWidth="1"/>
    <col min="4359" max="4359" width="13.7109375" style="22" bestFit="1" customWidth="1"/>
    <col min="4360" max="4361" width="14.28515625" style="22" customWidth="1"/>
    <col min="4362" max="4362" width="13.7109375" style="22" customWidth="1"/>
    <col min="4363" max="4363" width="14.28515625" style="22" customWidth="1"/>
    <col min="4364" max="4365" width="12.7109375" style="22" bestFit="1" customWidth="1"/>
    <col min="4366" max="4366" width="15.5703125" style="22" customWidth="1"/>
    <col min="4367" max="4367" width="13.7109375" style="22" bestFit="1" customWidth="1"/>
    <col min="4368" max="4608" width="11.42578125" style="22"/>
    <col min="4609" max="4609" width="50.140625" style="22" bestFit="1" customWidth="1"/>
    <col min="4610" max="4613" width="13.85546875" style="22" bestFit="1" customWidth="1"/>
    <col min="4614" max="4614" width="15.42578125" style="22" bestFit="1" customWidth="1"/>
    <col min="4615" max="4615" width="13.7109375" style="22" bestFit="1" customWidth="1"/>
    <col min="4616" max="4617" width="14.28515625" style="22" customWidth="1"/>
    <col min="4618" max="4618" width="13.7109375" style="22" customWidth="1"/>
    <col min="4619" max="4619" width="14.28515625" style="22" customWidth="1"/>
    <col min="4620" max="4621" width="12.7109375" style="22" bestFit="1" customWidth="1"/>
    <col min="4622" max="4622" width="15.5703125" style="22" customWidth="1"/>
    <col min="4623" max="4623" width="13.7109375" style="22" bestFit="1" customWidth="1"/>
    <col min="4624" max="4864" width="11.42578125" style="22"/>
    <col min="4865" max="4865" width="50.140625" style="22" bestFit="1" customWidth="1"/>
    <col min="4866" max="4869" width="13.85546875" style="22" bestFit="1" customWidth="1"/>
    <col min="4870" max="4870" width="15.42578125" style="22" bestFit="1" customWidth="1"/>
    <col min="4871" max="4871" width="13.7109375" style="22" bestFit="1" customWidth="1"/>
    <col min="4872" max="4873" width="14.28515625" style="22" customWidth="1"/>
    <col min="4874" max="4874" width="13.7109375" style="22" customWidth="1"/>
    <col min="4875" max="4875" width="14.28515625" style="22" customWidth="1"/>
    <col min="4876" max="4877" width="12.7109375" style="22" bestFit="1" customWidth="1"/>
    <col min="4878" max="4878" width="15.5703125" style="22" customWidth="1"/>
    <col min="4879" max="4879" width="13.7109375" style="22" bestFit="1" customWidth="1"/>
    <col min="4880" max="5120" width="11.42578125" style="22"/>
    <col min="5121" max="5121" width="50.140625" style="22" bestFit="1" customWidth="1"/>
    <col min="5122" max="5125" width="13.85546875" style="22" bestFit="1" customWidth="1"/>
    <col min="5126" max="5126" width="15.42578125" style="22" bestFit="1" customWidth="1"/>
    <col min="5127" max="5127" width="13.7109375" style="22" bestFit="1" customWidth="1"/>
    <col min="5128" max="5129" width="14.28515625" style="22" customWidth="1"/>
    <col min="5130" max="5130" width="13.7109375" style="22" customWidth="1"/>
    <col min="5131" max="5131" width="14.28515625" style="22" customWidth="1"/>
    <col min="5132" max="5133" width="12.7109375" style="22" bestFit="1" customWidth="1"/>
    <col min="5134" max="5134" width="15.5703125" style="22" customWidth="1"/>
    <col min="5135" max="5135" width="13.7109375" style="22" bestFit="1" customWidth="1"/>
    <col min="5136" max="5376" width="11.42578125" style="22"/>
    <col min="5377" max="5377" width="50.140625" style="22" bestFit="1" customWidth="1"/>
    <col min="5378" max="5381" width="13.85546875" style="22" bestFit="1" customWidth="1"/>
    <col min="5382" max="5382" width="15.42578125" style="22" bestFit="1" customWidth="1"/>
    <col min="5383" max="5383" width="13.7109375" style="22" bestFit="1" customWidth="1"/>
    <col min="5384" max="5385" width="14.28515625" style="22" customWidth="1"/>
    <col min="5386" max="5386" width="13.7109375" style="22" customWidth="1"/>
    <col min="5387" max="5387" width="14.28515625" style="22" customWidth="1"/>
    <col min="5388" max="5389" width="12.7109375" style="22" bestFit="1" customWidth="1"/>
    <col min="5390" max="5390" width="15.5703125" style="22" customWidth="1"/>
    <col min="5391" max="5391" width="13.7109375" style="22" bestFit="1" customWidth="1"/>
    <col min="5392" max="5632" width="11.42578125" style="22"/>
    <col min="5633" max="5633" width="50.140625" style="22" bestFit="1" customWidth="1"/>
    <col min="5634" max="5637" width="13.85546875" style="22" bestFit="1" customWidth="1"/>
    <col min="5638" max="5638" width="15.42578125" style="22" bestFit="1" customWidth="1"/>
    <col min="5639" max="5639" width="13.7109375" style="22" bestFit="1" customWidth="1"/>
    <col min="5640" max="5641" width="14.28515625" style="22" customWidth="1"/>
    <col min="5642" max="5642" width="13.7109375" style="22" customWidth="1"/>
    <col min="5643" max="5643" width="14.28515625" style="22" customWidth="1"/>
    <col min="5644" max="5645" width="12.7109375" style="22" bestFit="1" customWidth="1"/>
    <col min="5646" max="5646" width="15.5703125" style="22" customWidth="1"/>
    <col min="5647" max="5647" width="13.7109375" style="22" bestFit="1" customWidth="1"/>
    <col min="5648" max="5888" width="11.42578125" style="22"/>
    <col min="5889" max="5889" width="50.140625" style="22" bestFit="1" customWidth="1"/>
    <col min="5890" max="5893" width="13.85546875" style="22" bestFit="1" customWidth="1"/>
    <col min="5894" max="5894" width="15.42578125" style="22" bestFit="1" customWidth="1"/>
    <col min="5895" max="5895" width="13.7109375" style="22" bestFit="1" customWidth="1"/>
    <col min="5896" max="5897" width="14.28515625" style="22" customWidth="1"/>
    <col min="5898" max="5898" width="13.7109375" style="22" customWidth="1"/>
    <col min="5899" max="5899" width="14.28515625" style="22" customWidth="1"/>
    <col min="5900" max="5901" width="12.7109375" style="22" bestFit="1" customWidth="1"/>
    <col min="5902" max="5902" width="15.5703125" style="22" customWidth="1"/>
    <col min="5903" max="5903" width="13.7109375" style="22" bestFit="1" customWidth="1"/>
    <col min="5904" max="6144" width="11.42578125" style="22"/>
    <col min="6145" max="6145" width="50.140625" style="22" bestFit="1" customWidth="1"/>
    <col min="6146" max="6149" width="13.85546875" style="22" bestFit="1" customWidth="1"/>
    <col min="6150" max="6150" width="15.42578125" style="22" bestFit="1" customWidth="1"/>
    <col min="6151" max="6151" width="13.7109375" style="22" bestFit="1" customWidth="1"/>
    <col min="6152" max="6153" width="14.28515625" style="22" customWidth="1"/>
    <col min="6154" max="6154" width="13.7109375" style="22" customWidth="1"/>
    <col min="6155" max="6155" width="14.28515625" style="22" customWidth="1"/>
    <col min="6156" max="6157" width="12.7109375" style="22" bestFit="1" customWidth="1"/>
    <col min="6158" max="6158" width="15.5703125" style="22" customWidth="1"/>
    <col min="6159" max="6159" width="13.7109375" style="22" bestFit="1" customWidth="1"/>
    <col min="6160" max="6400" width="11.42578125" style="22"/>
    <col min="6401" max="6401" width="50.140625" style="22" bestFit="1" customWidth="1"/>
    <col min="6402" max="6405" width="13.85546875" style="22" bestFit="1" customWidth="1"/>
    <col min="6406" max="6406" width="15.42578125" style="22" bestFit="1" customWidth="1"/>
    <col min="6407" max="6407" width="13.7109375" style="22" bestFit="1" customWidth="1"/>
    <col min="6408" max="6409" width="14.28515625" style="22" customWidth="1"/>
    <col min="6410" max="6410" width="13.7109375" style="22" customWidth="1"/>
    <col min="6411" max="6411" width="14.28515625" style="22" customWidth="1"/>
    <col min="6412" max="6413" width="12.7109375" style="22" bestFit="1" customWidth="1"/>
    <col min="6414" max="6414" width="15.5703125" style="22" customWidth="1"/>
    <col min="6415" max="6415" width="13.7109375" style="22" bestFit="1" customWidth="1"/>
    <col min="6416" max="6656" width="11.42578125" style="22"/>
    <col min="6657" max="6657" width="50.140625" style="22" bestFit="1" customWidth="1"/>
    <col min="6658" max="6661" width="13.85546875" style="22" bestFit="1" customWidth="1"/>
    <col min="6662" max="6662" width="15.42578125" style="22" bestFit="1" customWidth="1"/>
    <col min="6663" max="6663" width="13.7109375" style="22" bestFit="1" customWidth="1"/>
    <col min="6664" max="6665" width="14.28515625" style="22" customWidth="1"/>
    <col min="6666" max="6666" width="13.7109375" style="22" customWidth="1"/>
    <col min="6667" max="6667" width="14.28515625" style="22" customWidth="1"/>
    <col min="6668" max="6669" width="12.7109375" style="22" bestFit="1" customWidth="1"/>
    <col min="6670" max="6670" width="15.5703125" style="22" customWidth="1"/>
    <col min="6671" max="6671" width="13.7109375" style="22" bestFit="1" customWidth="1"/>
    <col min="6672" max="6912" width="11.42578125" style="22"/>
    <col min="6913" max="6913" width="50.140625" style="22" bestFit="1" customWidth="1"/>
    <col min="6914" max="6917" width="13.85546875" style="22" bestFit="1" customWidth="1"/>
    <col min="6918" max="6918" width="15.42578125" style="22" bestFit="1" customWidth="1"/>
    <col min="6919" max="6919" width="13.7109375" style="22" bestFit="1" customWidth="1"/>
    <col min="6920" max="6921" width="14.28515625" style="22" customWidth="1"/>
    <col min="6922" max="6922" width="13.7109375" style="22" customWidth="1"/>
    <col min="6923" max="6923" width="14.28515625" style="22" customWidth="1"/>
    <col min="6924" max="6925" width="12.7109375" style="22" bestFit="1" customWidth="1"/>
    <col min="6926" max="6926" width="15.5703125" style="22" customWidth="1"/>
    <col min="6927" max="6927" width="13.7109375" style="22" bestFit="1" customWidth="1"/>
    <col min="6928" max="7168" width="11.42578125" style="22"/>
    <col min="7169" max="7169" width="50.140625" style="22" bestFit="1" customWidth="1"/>
    <col min="7170" max="7173" width="13.85546875" style="22" bestFit="1" customWidth="1"/>
    <col min="7174" max="7174" width="15.42578125" style="22" bestFit="1" customWidth="1"/>
    <col min="7175" max="7175" width="13.7109375" style="22" bestFit="1" customWidth="1"/>
    <col min="7176" max="7177" width="14.28515625" style="22" customWidth="1"/>
    <col min="7178" max="7178" width="13.7109375" style="22" customWidth="1"/>
    <col min="7179" max="7179" width="14.28515625" style="22" customWidth="1"/>
    <col min="7180" max="7181" width="12.7109375" style="22" bestFit="1" customWidth="1"/>
    <col min="7182" max="7182" width="15.5703125" style="22" customWidth="1"/>
    <col min="7183" max="7183" width="13.7109375" style="22" bestFit="1" customWidth="1"/>
    <col min="7184" max="7424" width="11.42578125" style="22"/>
    <col min="7425" max="7425" width="50.140625" style="22" bestFit="1" customWidth="1"/>
    <col min="7426" max="7429" width="13.85546875" style="22" bestFit="1" customWidth="1"/>
    <col min="7430" max="7430" width="15.42578125" style="22" bestFit="1" customWidth="1"/>
    <col min="7431" max="7431" width="13.7109375" style="22" bestFit="1" customWidth="1"/>
    <col min="7432" max="7433" width="14.28515625" style="22" customWidth="1"/>
    <col min="7434" max="7434" width="13.7109375" style="22" customWidth="1"/>
    <col min="7435" max="7435" width="14.28515625" style="22" customWidth="1"/>
    <col min="7436" max="7437" width="12.7109375" style="22" bestFit="1" customWidth="1"/>
    <col min="7438" max="7438" width="15.5703125" style="22" customWidth="1"/>
    <col min="7439" max="7439" width="13.7109375" style="22" bestFit="1" customWidth="1"/>
    <col min="7440" max="7680" width="11.42578125" style="22"/>
    <col min="7681" max="7681" width="50.140625" style="22" bestFit="1" customWidth="1"/>
    <col min="7682" max="7685" width="13.85546875" style="22" bestFit="1" customWidth="1"/>
    <col min="7686" max="7686" width="15.42578125" style="22" bestFit="1" customWidth="1"/>
    <col min="7687" max="7687" width="13.7109375" style="22" bestFit="1" customWidth="1"/>
    <col min="7688" max="7689" width="14.28515625" style="22" customWidth="1"/>
    <col min="7690" max="7690" width="13.7109375" style="22" customWidth="1"/>
    <col min="7691" max="7691" width="14.28515625" style="22" customWidth="1"/>
    <col min="7692" max="7693" width="12.7109375" style="22" bestFit="1" customWidth="1"/>
    <col min="7694" max="7694" width="15.5703125" style="22" customWidth="1"/>
    <col min="7695" max="7695" width="13.7109375" style="22" bestFit="1" customWidth="1"/>
    <col min="7696" max="7936" width="11.42578125" style="22"/>
    <col min="7937" max="7937" width="50.140625" style="22" bestFit="1" customWidth="1"/>
    <col min="7938" max="7941" width="13.85546875" style="22" bestFit="1" customWidth="1"/>
    <col min="7942" max="7942" width="15.42578125" style="22" bestFit="1" customWidth="1"/>
    <col min="7943" max="7943" width="13.7109375" style="22" bestFit="1" customWidth="1"/>
    <col min="7944" max="7945" width="14.28515625" style="22" customWidth="1"/>
    <col min="7946" max="7946" width="13.7109375" style="22" customWidth="1"/>
    <col min="7947" max="7947" width="14.28515625" style="22" customWidth="1"/>
    <col min="7948" max="7949" width="12.7109375" style="22" bestFit="1" customWidth="1"/>
    <col min="7950" max="7950" width="15.5703125" style="22" customWidth="1"/>
    <col min="7951" max="7951" width="13.7109375" style="22" bestFit="1" customWidth="1"/>
    <col min="7952" max="8192" width="11.42578125" style="22"/>
    <col min="8193" max="8193" width="50.140625" style="22" bestFit="1" customWidth="1"/>
    <col min="8194" max="8197" width="13.85546875" style="22" bestFit="1" customWidth="1"/>
    <col min="8198" max="8198" width="15.42578125" style="22" bestFit="1" customWidth="1"/>
    <col min="8199" max="8199" width="13.7109375" style="22" bestFit="1" customWidth="1"/>
    <col min="8200" max="8201" width="14.28515625" style="22" customWidth="1"/>
    <col min="8202" max="8202" width="13.7109375" style="22" customWidth="1"/>
    <col min="8203" max="8203" width="14.28515625" style="22" customWidth="1"/>
    <col min="8204" max="8205" width="12.7109375" style="22" bestFit="1" customWidth="1"/>
    <col min="8206" max="8206" width="15.5703125" style="22" customWidth="1"/>
    <col min="8207" max="8207" width="13.7109375" style="22" bestFit="1" customWidth="1"/>
    <col min="8208" max="8448" width="11.42578125" style="22"/>
    <col min="8449" max="8449" width="50.140625" style="22" bestFit="1" customWidth="1"/>
    <col min="8450" max="8453" width="13.85546875" style="22" bestFit="1" customWidth="1"/>
    <col min="8454" max="8454" width="15.42578125" style="22" bestFit="1" customWidth="1"/>
    <col min="8455" max="8455" width="13.7109375" style="22" bestFit="1" customWidth="1"/>
    <col min="8456" max="8457" width="14.28515625" style="22" customWidth="1"/>
    <col min="8458" max="8458" width="13.7109375" style="22" customWidth="1"/>
    <col min="8459" max="8459" width="14.28515625" style="22" customWidth="1"/>
    <col min="8460" max="8461" width="12.7109375" style="22" bestFit="1" customWidth="1"/>
    <col min="8462" max="8462" width="15.5703125" style="22" customWidth="1"/>
    <col min="8463" max="8463" width="13.7109375" style="22" bestFit="1" customWidth="1"/>
    <col min="8464" max="8704" width="11.42578125" style="22"/>
    <col min="8705" max="8705" width="50.140625" style="22" bestFit="1" customWidth="1"/>
    <col min="8706" max="8709" width="13.85546875" style="22" bestFit="1" customWidth="1"/>
    <col min="8710" max="8710" width="15.42578125" style="22" bestFit="1" customWidth="1"/>
    <col min="8711" max="8711" width="13.7109375" style="22" bestFit="1" customWidth="1"/>
    <col min="8712" max="8713" width="14.28515625" style="22" customWidth="1"/>
    <col min="8714" max="8714" width="13.7109375" style="22" customWidth="1"/>
    <col min="8715" max="8715" width="14.28515625" style="22" customWidth="1"/>
    <col min="8716" max="8717" width="12.7109375" style="22" bestFit="1" customWidth="1"/>
    <col min="8718" max="8718" width="15.5703125" style="22" customWidth="1"/>
    <col min="8719" max="8719" width="13.7109375" style="22" bestFit="1" customWidth="1"/>
    <col min="8720" max="8960" width="11.42578125" style="22"/>
    <col min="8961" max="8961" width="50.140625" style="22" bestFit="1" customWidth="1"/>
    <col min="8962" max="8965" width="13.85546875" style="22" bestFit="1" customWidth="1"/>
    <col min="8966" max="8966" width="15.42578125" style="22" bestFit="1" customWidth="1"/>
    <col min="8967" max="8967" width="13.7109375" style="22" bestFit="1" customWidth="1"/>
    <col min="8968" max="8969" width="14.28515625" style="22" customWidth="1"/>
    <col min="8970" max="8970" width="13.7109375" style="22" customWidth="1"/>
    <col min="8971" max="8971" width="14.28515625" style="22" customWidth="1"/>
    <col min="8972" max="8973" width="12.7109375" style="22" bestFit="1" customWidth="1"/>
    <col min="8974" max="8974" width="15.5703125" style="22" customWidth="1"/>
    <col min="8975" max="8975" width="13.7109375" style="22" bestFit="1" customWidth="1"/>
    <col min="8976" max="9216" width="11.42578125" style="22"/>
    <col min="9217" max="9217" width="50.140625" style="22" bestFit="1" customWidth="1"/>
    <col min="9218" max="9221" width="13.85546875" style="22" bestFit="1" customWidth="1"/>
    <col min="9222" max="9222" width="15.42578125" style="22" bestFit="1" customWidth="1"/>
    <col min="9223" max="9223" width="13.7109375" style="22" bestFit="1" customWidth="1"/>
    <col min="9224" max="9225" width="14.28515625" style="22" customWidth="1"/>
    <col min="9226" max="9226" width="13.7109375" style="22" customWidth="1"/>
    <col min="9227" max="9227" width="14.28515625" style="22" customWidth="1"/>
    <col min="9228" max="9229" width="12.7109375" style="22" bestFit="1" customWidth="1"/>
    <col min="9230" max="9230" width="15.5703125" style="22" customWidth="1"/>
    <col min="9231" max="9231" width="13.7109375" style="22" bestFit="1" customWidth="1"/>
    <col min="9232" max="9472" width="11.42578125" style="22"/>
    <col min="9473" max="9473" width="50.140625" style="22" bestFit="1" customWidth="1"/>
    <col min="9474" max="9477" width="13.85546875" style="22" bestFit="1" customWidth="1"/>
    <col min="9478" max="9478" width="15.42578125" style="22" bestFit="1" customWidth="1"/>
    <col min="9479" max="9479" width="13.7109375" style="22" bestFit="1" customWidth="1"/>
    <col min="9480" max="9481" width="14.28515625" style="22" customWidth="1"/>
    <col min="9482" max="9482" width="13.7109375" style="22" customWidth="1"/>
    <col min="9483" max="9483" width="14.28515625" style="22" customWidth="1"/>
    <col min="9484" max="9485" width="12.7109375" style="22" bestFit="1" customWidth="1"/>
    <col min="9486" max="9486" width="15.5703125" style="22" customWidth="1"/>
    <col min="9487" max="9487" width="13.7109375" style="22" bestFit="1" customWidth="1"/>
    <col min="9488" max="9728" width="11.42578125" style="22"/>
    <col min="9729" max="9729" width="50.140625" style="22" bestFit="1" customWidth="1"/>
    <col min="9730" max="9733" width="13.85546875" style="22" bestFit="1" customWidth="1"/>
    <col min="9734" max="9734" width="15.42578125" style="22" bestFit="1" customWidth="1"/>
    <col min="9735" max="9735" width="13.7109375" style="22" bestFit="1" customWidth="1"/>
    <col min="9736" max="9737" width="14.28515625" style="22" customWidth="1"/>
    <col min="9738" max="9738" width="13.7109375" style="22" customWidth="1"/>
    <col min="9739" max="9739" width="14.28515625" style="22" customWidth="1"/>
    <col min="9740" max="9741" width="12.7109375" style="22" bestFit="1" customWidth="1"/>
    <col min="9742" max="9742" width="15.5703125" style="22" customWidth="1"/>
    <col min="9743" max="9743" width="13.7109375" style="22" bestFit="1" customWidth="1"/>
    <col min="9744" max="9984" width="11.42578125" style="22"/>
    <col min="9985" max="9985" width="50.140625" style="22" bestFit="1" customWidth="1"/>
    <col min="9986" max="9989" width="13.85546875" style="22" bestFit="1" customWidth="1"/>
    <col min="9990" max="9990" width="15.42578125" style="22" bestFit="1" customWidth="1"/>
    <col min="9991" max="9991" width="13.7109375" style="22" bestFit="1" customWidth="1"/>
    <col min="9992" max="9993" width="14.28515625" style="22" customWidth="1"/>
    <col min="9994" max="9994" width="13.7109375" style="22" customWidth="1"/>
    <col min="9995" max="9995" width="14.28515625" style="22" customWidth="1"/>
    <col min="9996" max="9997" width="12.7109375" style="22" bestFit="1" customWidth="1"/>
    <col min="9998" max="9998" width="15.5703125" style="22" customWidth="1"/>
    <col min="9999" max="9999" width="13.7109375" style="22" bestFit="1" customWidth="1"/>
    <col min="10000" max="10240" width="11.42578125" style="22"/>
    <col min="10241" max="10241" width="50.140625" style="22" bestFit="1" customWidth="1"/>
    <col min="10242" max="10245" width="13.85546875" style="22" bestFit="1" customWidth="1"/>
    <col min="10246" max="10246" width="15.42578125" style="22" bestFit="1" customWidth="1"/>
    <col min="10247" max="10247" width="13.7109375" style="22" bestFit="1" customWidth="1"/>
    <col min="10248" max="10249" width="14.28515625" style="22" customWidth="1"/>
    <col min="10250" max="10250" width="13.7109375" style="22" customWidth="1"/>
    <col min="10251" max="10251" width="14.28515625" style="22" customWidth="1"/>
    <col min="10252" max="10253" width="12.7109375" style="22" bestFit="1" customWidth="1"/>
    <col min="10254" max="10254" width="15.5703125" style="22" customWidth="1"/>
    <col min="10255" max="10255" width="13.7109375" style="22" bestFit="1" customWidth="1"/>
    <col min="10256" max="10496" width="11.42578125" style="22"/>
    <col min="10497" max="10497" width="50.140625" style="22" bestFit="1" customWidth="1"/>
    <col min="10498" max="10501" width="13.85546875" style="22" bestFit="1" customWidth="1"/>
    <col min="10502" max="10502" width="15.42578125" style="22" bestFit="1" customWidth="1"/>
    <col min="10503" max="10503" width="13.7109375" style="22" bestFit="1" customWidth="1"/>
    <col min="10504" max="10505" width="14.28515625" style="22" customWidth="1"/>
    <col min="10506" max="10506" width="13.7109375" style="22" customWidth="1"/>
    <col min="10507" max="10507" width="14.28515625" style="22" customWidth="1"/>
    <col min="10508" max="10509" width="12.7109375" style="22" bestFit="1" customWidth="1"/>
    <col min="10510" max="10510" width="15.5703125" style="22" customWidth="1"/>
    <col min="10511" max="10511" width="13.7109375" style="22" bestFit="1" customWidth="1"/>
    <col min="10512" max="10752" width="11.42578125" style="22"/>
    <col min="10753" max="10753" width="50.140625" style="22" bestFit="1" customWidth="1"/>
    <col min="10754" max="10757" width="13.85546875" style="22" bestFit="1" customWidth="1"/>
    <col min="10758" max="10758" width="15.42578125" style="22" bestFit="1" customWidth="1"/>
    <col min="10759" max="10759" width="13.7109375" style="22" bestFit="1" customWidth="1"/>
    <col min="10760" max="10761" width="14.28515625" style="22" customWidth="1"/>
    <col min="10762" max="10762" width="13.7109375" style="22" customWidth="1"/>
    <col min="10763" max="10763" width="14.28515625" style="22" customWidth="1"/>
    <col min="10764" max="10765" width="12.7109375" style="22" bestFit="1" customWidth="1"/>
    <col min="10766" max="10766" width="15.5703125" style="22" customWidth="1"/>
    <col min="10767" max="10767" width="13.7109375" style="22" bestFit="1" customWidth="1"/>
    <col min="10768" max="11008" width="11.42578125" style="22"/>
    <col min="11009" max="11009" width="50.140625" style="22" bestFit="1" customWidth="1"/>
    <col min="11010" max="11013" width="13.85546875" style="22" bestFit="1" customWidth="1"/>
    <col min="11014" max="11014" width="15.42578125" style="22" bestFit="1" customWidth="1"/>
    <col min="11015" max="11015" width="13.7109375" style="22" bestFit="1" customWidth="1"/>
    <col min="11016" max="11017" width="14.28515625" style="22" customWidth="1"/>
    <col min="11018" max="11018" width="13.7109375" style="22" customWidth="1"/>
    <col min="11019" max="11019" width="14.28515625" style="22" customWidth="1"/>
    <col min="11020" max="11021" width="12.7109375" style="22" bestFit="1" customWidth="1"/>
    <col min="11022" max="11022" width="15.5703125" style="22" customWidth="1"/>
    <col min="11023" max="11023" width="13.7109375" style="22" bestFit="1" customWidth="1"/>
    <col min="11024" max="11264" width="11.42578125" style="22"/>
    <col min="11265" max="11265" width="50.140625" style="22" bestFit="1" customWidth="1"/>
    <col min="11266" max="11269" width="13.85546875" style="22" bestFit="1" customWidth="1"/>
    <col min="11270" max="11270" width="15.42578125" style="22" bestFit="1" customWidth="1"/>
    <col min="11271" max="11271" width="13.7109375" style="22" bestFit="1" customWidth="1"/>
    <col min="11272" max="11273" width="14.28515625" style="22" customWidth="1"/>
    <col min="11274" max="11274" width="13.7109375" style="22" customWidth="1"/>
    <col min="11275" max="11275" width="14.28515625" style="22" customWidth="1"/>
    <col min="11276" max="11277" width="12.7109375" style="22" bestFit="1" customWidth="1"/>
    <col min="11278" max="11278" width="15.5703125" style="22" customWidth="1"/>
    <col min="11279" max="11279" width="13.7109375" style="22" bestFit="1" customWidth="1"/>
    <col min="11280" max="11520" width="11.42578125" style="22"/>
    <col min="11521" max="11521" width="50.140625" style="22" bestFit="1" customWidth="1"/>
    <col min="11522" max="11525" width="13.85546875" style="22" bestFit="1" customWidth="1"/>
    <col min="11526" max="11526" width="15.42578125" style="22" bestFit="1" customWidth="1"/>
    <col min="11527" max="11527" width="13.7109375" style="22" bestFit="1" customWidth="1"/>
    <col min="11528" max="11529" width="14.28515625" style="22" customWidth="1"/>
    <col min="11530" max="11530" width="13.7109375" style="22" customWidth="1"/>
    <col min="11531" max="11531" width="14.28515625" style="22" customWidth="1"/>
    <col min="11532" max="11533" width="12.7109375" style="22" bestFit="1" customWidth="1"/>
    <col min="11534" max="11534" width="15.5703125" style="22" customWidth="1"/>
    <col min="11535" max="11535" width="13.7109375" style="22" bestFit="1" customWidth="1"/>
    <col min="11536" max="11776" width="11.42578125" style="22"/>
    <col min="11777" max="11777" width="50.140625" style="22" bestFit="1" customWidth="1"/>
    <col min="11778" max="11781" width="13.85546875" style="22" bestFit="1" customWidth="1"/>
    <col min="11782" max="11782" width="15.42578125" style="22" bestFit="1" customWidth="1"/>
    <col min="11783" max="11783" width="13.7109375" style="22" bestFit="1" customWidth="1"/>
    <col min="11784" max="11785" width="14.28515625" style="22" customWidth="1"/>
    <col min="11786" max="11786" width="13.7109375" style="22" customWidth="1"/>
    <col min="11787" max="11787" width="14.28515625" style="22" customWidth="1"/>
    <col min="11788" max="11789" width="12.7109375" style="22" bestFit="1" customWidth="1"/>
    <col min="11790" max="11790" width="15.5703125" style="22" customWidth="1"/>
    <col min="11791" max="11791" width="13.7109375" style="22" bestFit="1" customWidth="1"/>
    <col min="11792" max="12032" width="11.42578125" style="22"/>
    <col min="12033" max="12033" width="50.140625" style="22" bestFit="1" customWidth="1"/>
    <col min="12034" max="12037" width="13.85546875" style="22" bestFit="1" customWidth="1"/>
    <col min="12038" max="12038" width="15.42578125" style="22" bestFit="1" customWidth="1"/>
    <col min="12039" max="12039" width="13.7109375" style="22" bestFit="1" customWidth="1"/>
    <col min="12040" max="12041" width="14.28515625" style="22" customWidth="1"/>
    <col min="12042" max="12042" width="13.7109375" style="22" customWidth="1"/>
    <col min="12043" max="12043" width="14.28515625" style="22" customWidth="1"/>
    <col min="12044" max="12045" width="12.7109375" style="22" bestFit="1" customWidth="1"/>
    <col min="12046" max="12046" width="15.5703125" style="22" customWidth="1"/>
    <col min="12047" max="12047" width="13.7109375" style="22" bestFit="1" customWidth="1"/>
    <col min="12048" max="12288" width="11.42578125" style="22"/>
    <col min="12289" max="12289" width="50.140625" style="22" bestFit="1" customWidth="1"/>
    <col min="12290" max="12293" width="13.85546875" style="22" bestFit="1" customWidth="1"/>
    <col min="12294" max="12294" width="15.42578125" style="22" bestFit="1" customWidth="1"/>
    <col min="12295" max="12295" width="13.7109375" style="22" bestFit="1" customWidth="1"/>
    <col min="12296" max="12297" width="14.28515625" style="22" customWidth="1"/>
    <col min="12298" max="12298" width="13.7109375" style="22" customWidth="1"/>
    <col min="12299" max="12299" width="14.28515625" style="22" customWidth="1"/>
    <col min="12300" max="12301" width="12.7109375" style="22" bestFit="1" customWidth="1"/>
    <col min="12302" max="12302" width="15.5703125" style="22" customWidth="1"/>
    <col min="12303" max="12303" width="13.7109375" style="22" bestFit="1" customWidth="1"/>
    <col min="12304" max="12544" width="11.42578125" style="22"/>
    <col min="12545" max="12545" width="50.140625" style="22" bestFit="1" customWidth="1"/>
    <col min="12546" max="12549" width="13.85546875" style="22" bestFit="1" customWidth="1"/>
    <col min="12550" max="12550" width="15.42578125" style="22" bestFit="1" customWidth="1"/>
    <col min="12551" max="12551" width="13.7109375" style="22" bestFit="1" customWidth="1"/>
    <col min="12552" max="12553" width="14.28515625" style="22" customWidth="1"/>
    <col min="12554" max="12554" width="13.7109375" style="22" customWidth="1"/>
    <col min="12555" max="12555" width="14.28515625" style="22" customWidth="1"/>
    <col min="12556" max="12557" width="12.7109375" style="22" bestFit="1" customWidth="1"/>
    <col min="12558" max="12558" width="15.5703125" style="22" customWidth="1"/>
    <col min="12559" max="12559" width="13.7109375" style="22" bestFit="1" customWidth="1"/>
    <col min="12560" max="12800" width="11.42578125" style="22"/>
    <col min="12801" max="12801" width="50.140625" style="22" bestFit="1" customWidth="1"/>
    <col min="12802" max="12805" width="13.85546875" style="22" bestFit="1" customWidth="1"/>
    <col min="12806" max="12806" width="15.42578125" style="22" bestFit="1" customWidth="1"/>
    <col min="12807" max="12807" width="13.7109375" style="22" bestFit="1" customWidth="1"/>
    <col min="12808" max="12809" width="14.28515625" style="22" customWidth="1"/>
    <col min="12810" max="12810" width="13.7109375" style="22" customWidth="1"/>
    <col min="12811" max="12811" width="14.28515625" style="22" customWidth="1"/>
    <col min="12812" max="12813" width="12.7109375" style="22" bestFit="1" customWidth="1"/>
    <col min="12814" max="12814" width="15.5703125" style="22" customWidth="1"/>
    <col min="12815" max="12815" width="13.7109375" style="22" bestFit="1" customWidth="1"/>
    <col min="12816" max="13056" width="11.42578125" style="22"/>
    <col min="13057" max="13057" width="50.140625" style="22" bestFit="1" customWidth="1"/>
    <col min="13058" max="13061" width="13.85546875" style="22" bestFit="1" customWidth="1"/>
    <col min="13062" max="13062" width="15.42578125" style="22" bestFit="1" customWidth="1"/>
    <col min="13063" max="13063" width="13.7109375" style="22" bestFit="1" customWidth="1"/>
    <col min="13064" max="13065" width="14.28515625" style="22" customWidth="1"/>
    <col min="13066" max="13066" width="13.7109375" style="22" customWidth="1"/>
    <col min="13067" max="13067" width="14.28515625" style="22" customWidth="1"/>
    <col min="13068" max="13069" width="12.7109375" style="22" bestFit="1" customWidth="1"/>
    <col min="13070" max="13070" width="15.5703125" style="22" customWidth="1"/>
    <col min="13071" max="13071" width="13.7109375" style="22" bestFit="1" customWidth="1"/>
    <col min="13072" max="13312" width="11.42578125" style="22"/>
    <col min="13313" max="13313" width="50.140625" style="22" bestFit="1" customWidth="1"/>
    <col min="13314" max="13317" width="13.85546875" style="22" bestFit="1" customWidth="1"/>
    <col min="13318" max="13318" width="15.42578125" style="22" bestFit="1" customWidth="1"/>
    <col min="13319" max="13319" width="13.7109375" style="22" bestFit="1" customWidth="1"/>
    <col min="13320" max="13321" width="14.28515625" style="22" customWidth="1"/>
    <col min="13322" max="13322" width="13.7109375" style="22" customWidth="1"/>
    <col min="13323" max="13323" width="14.28515625" style="22" customWidth="1"/>
    <col min="13324" max="13325" width="12.7109375" style="22" bestFit="1" customWidth="1"/>
    <col min="13326" max="13326" width="15.5703125" style="22" customWidth="1"/>
    <col min="13327" max="13327" width="13.7109375" style="22" bestFit="1" customWidth="1"/>
    <col min="13328" max="13568" width="11.42578125" style="22"/>
    <col min="13569" max="13569" width="50.140625" style="22" bestFit="1" customWidth="1"/>
    <col min="13570" max="13573" width="13.85546875" style="22" bestFit="1" customWidth="1"/>
    <col min="13574" max="13574" width="15.42578125" style="22" bestFit="1" customWidth="1"/>
    <col min="13575" max="13575" width="13.7109375" style="22" bestFit="1" customWidth="1"/>
    <col min="13576" max="13577" width="14.28515625" style="22" customWidth="1"/>
    <col min="13578" max="13578" width="13.7109375" style="22" customWidth="1"/>
    <col min="13579" max="13579" width="14.28515625" style="22" customWidth="1"/>
    <col min="13580" max="13581" width="12.7109375" style="22" bestFit="1" customWidth="1"/>
    <col min="13582" max="13582" width="15.5703125" style="22" customWidth="1"/>
    <col min="13583" max="13583" width="13.7109375" style="22" bestFit="1" customWidth="1"/>
    <col min="13584" max="13824" width="11.42578125" style="22"/>
    <col min="13825" max="13825" width="50.140625" style="22" bestFit="1" customWidth="1"/>
    <col min="13826" max="13829" width="13.85546875" style="22" bestFit="1" customWidth="1"/>
    <col min="13830" max="13830" width="15.42578125" style="22" bestFit="1" customWidth="1"/>
    <col min="13831" max="13831" width="13.7109375" style="22" bestFit="1" customWidth="1"/>
    <col min="13832" max="13833" width="14.28515625" style="22" customWidth="1"/>
    <col min="13834" max="13834" width="13.7109375" style="22" customWidth="1"/>
    <col min="13835" max="13835" width="14.28515625" style="22" customWidth="1"/>
    <col min="13836" max="13837" width="12.7109375" style="22" bestFit="1" customWidth="1"/>
    <col min="13838" max="13838" width="15.5703125" style="22" customWidth="1"/>
    <col min="13839" max="13839" width="13.7109375" style="22" bestFit="1" customWidth="1"/>
    <col min="13840" max="14080" width="11.42578125" style="22"/>
    <col min="14081" max="14081" width="50.140625" style="22" bestFit="1" customWidth="1"/>
    <col min="14082" max="14085" width="13.85546875" style="22" bestFit="1" customWidth="1"/>
    <col min="14086" max="14086" width="15.42578125" style="22" bestFit="1" customWidth="1"/>
    <col min="14087" max="14087" width="13.7109375" style="22" bestFit="1" customWidth="1"/>
    <col min="14088" max="14089" width="14.28515625" style="22" customWidth="1"/>
    <col min="14090" max="14090" width="13.7109375" style="22" customWidth="1"/>
    <col min="14091" max="14091" width="14.28515625" style="22" customWidth="1"/>
    <col min="14092" max="14093" width="12.7109375" style="22" bestFit="1" customWidth="1"/>
    <col min="14094" max="14094" width="15.5703125" style="22" customWidth="1"/>
    <col min="14095" max="14095" width="13.7109375" style="22" bestFit="1" customWidth="1"/>
    <col min="14096" max="14336" width="11.42578125" style="22"/>
    <col min="14337" max="14337" width="50.140625" style="22" bestFit="1" customWidth="1"/>
    <col min="14338" max="14341" width="13.85546875" style="22" bestFit="1" customWidth="1"/>
    <col min="14342" max="14342" width="15.42578125" style="22" bestFit="1" customWidth="1"/>
    <col min="14343" max="14343" width="13.7109375" style="22" bestFit="1" customWidth="1"/>
    <col min="14344" max="14345" width="14.28515625" style="22" customWidth="1"/>
    <col min="14346" max="14346" width="13.7109375" style="22" customWidth="1"/>
    <col min="14347" max="14347" width="14.28515625" style="22" customWidth="1"/>
    <col min="14348" max="14349" width="12.7109375" style="22" bestFit="1" customWidth="1"/>
    <col min="14350" max="14350" width="15.5703125" style="22" customWidth="1"/>
    <col min="14351" max="14351" width="13.7109375" style="22" bestFit="1" customWidth="1"/>
    <col min="14352" max="14592" width="11.42578125" style="22"/>
    <col min="14593" max="14593" width="50.140625" style="22" bestFit="1" customWidth="1"/>
    <col min="14594" max="14597" width="13.85546875" style="22" bestFit="1" customWidth="1"/>
    <col min="14598" max="14598" width="15.42578125" style="22" bestFit="1" customWidth="1"/>
    <col min="14599" max="14599" width="13.7109375" style="22" bestFit="1" customWidth="1"/>
    <col min="14600" max="14601" width="14.28515625" style="22" customWidth="1"/>
    <col min="14602" max="14602" width="13.7109375" style="22" customWidth="1"/>
    <col min="14603" max="14603" width="14.28515625" style="22" customWidth="1"/>
    <col min="14604" max="14605" width="12.7109375" style="22" bestFit="1" customWidth="1"/>
    <col min="14606" max="14606" width="15.5703125" style="22" customWidth="1"/>
    <col min="14607" max="14607" width="13.7109375" style="22" bestFit="1" customWidth="1"/>
    <col min="14608" max="14848" width="11.42578125" style="22"/>
    <col min="14849" max="14849" width="50.140625" style="22" bestFit="1" customWidth="1"/>
    <col min="14850" max="14853" width="13.85546875" style="22" bestFit="1" customWidth="1"/>
    <col min="14854" max="14854" width="15.42578125" style="22" bestFit="1" customWidth="1"/>
    <col min="14855" max="14855" width="13.7109375" style="22" bestFit="1" customWidth="1"/>
    <col min="14856" max="14857" width="14.28515625" style="22" customWidth="1"/>
    <col min="14858" max="14858" width="13.7109375" style="22" customWidth="1"/>
    <col min="14859" max="14859" width="14.28515625" style="22" customWidth="1"/>
    <col min="14860" max="14861" width="12.7109375" style="22" bestFit="1" customWidth="1"/>
    <col min="14862" max="14862" width="15.5703125" style="22" customWidth="1"/>
    <col min="14863" max="14863" width="13.7109375" style="22" bestFit="1" customWidth="1"/>
    <col min="14864" max="15104" width="11.42578125" style="22"/>
    <col min="15105" max="15105" width="50.140625" style="22" bestFit="1" customWidth="1"/>
    <col min="15106" max="15109" width="13.85546875" style="22" bestFit="1" customWidth="1"/>
    <col min="15110" max="15110" width="15.42578125" style="22" bestFit="1" customWidth="1"/>
    <col min="15111" max="15111" width="13.7109375" style="22" bestFit="1" customWidth="1"/>
    <col min="15112" max="15113" width="14.28515625" style="22" customWidth="1"/>
    <col min="15114" max="15114" width="13.7109375" style="22" customWidth="1"/>
    <col min="15115" max="15115" width="14.28515625" style="22" customWidth="1"/>
    <col min="15116" max="15117" width="12.7109375" style="22" bestFit="1" customWidth="1"/>
    <col min="15118" max="15118" width="15.5703125" style="22" customWidth="1"/>
    <col min="15119" max="15119" width="13.7109375" style="22" bestFit="1" customWidth="1"/>
    <col min="15120" max="15360" width="11.42578125" style="22"/>
    <col min="15361" max="15361" width="50.140625" style="22" bestFit="1" customWidth="1"/>
    <col min="15362" max="15365" width="13.85546875" style="22" bestFit="1" customWidth="1"/>
    <col min="15366" max="15366" width="15.42578125" style="22" bestFit="1" customWidth="1"/>
    <col min="15367" max="15367" width="13.7109375" style="22" bestFit="1" customWidth="1"/>
    <col min="15368" max="15369" width="14.28515625" style="22" customWidth="1"/>
    <col min="15370" max="15370" width="13.7109375" style="22" customWidth="1"/>
    <col min="15371" max="15371" width="14.28515625" style="22" customWidth="1"/>
    <col min="15372" max="15373" width="12.7109375" style="22" bestFit="1" customWidth="1"/>
    <col min="15374" max="15374" width="15.5703125" style="22" customWidth="1"/>
    <col min="15375" max="15375" width="13.7109375" style="22" bestFit="1" customWidth="1"/>
    <col min="15376" max="15616" width="11.42578125" style="22"/>
    <col min="15617" max="15617" width="50.140625" style="22" bestFit="1" customWidth="1"/>
    <col min="15618" max="15621" width="13.85546875" style="22" bestFit="1" customWidth="1"/>
    <col min="15622" max="15622" width="15.42578125" style="22" bestFit="1" customWidth="1"/>
    <col min="15623" max="15623" width="13.7109375" style="22" bestFit="1" customWidth="1"/>
    <col min="15624" max="15625" width="14.28515625" style="22" customWidth="1"/>
    <col min="15626" max="15626" width="13.7109375" style="22" customWidth="1"/>
    <col min="15627" max="15627" width="14.28515625" style="22" customWidth="1"/>
    <col min="15628" max="15629" width="12.7109375" style="22" bestFit="1" customWidth="1"/>
    <col min="15630" max="15630" width="15.5703125" style="22" customWidth="1"/>
    <col min="15631" max="15631" width="13.7109375" style="22" bestFit="1" customWidth="1"/>
    <col min="15632" max="15872" width="11.42578125" style="22"/>
    <col min="15873" max="15873" width="50.140625" style="22" bestFit="1" customWidth="1"/>
    <col min="15874" max="15877" width="13.85546875" style="22" bestFit="1" customWidth="1"/>
    <col min="15878" max="15878" width="15.42578125" style="22" bestFit="1" customWidth="1"/>
    <col min="15879" max="15879" width="13.7109375" style="22" bestFit="1" customWidth="1"/>
    <col min="15880" max="15881" width="14.28515625" style="22" customWidth="1"/>
    <col min="15882" max="15882" width="13.7109375" style="22" customWidth="1"/>
    <col min="15883" max="15883" width="14.28515625" style="22" customWidth="1"/>
    <col min="15884" max="15885" width="12.7109375" style="22" bestFit="1" customWidth="1"/>
    <col min="15886" max="15886" width="15.5703125" style="22" customWidth="1"/>
    <col min="15887" max="15887" width="13.7109375" style="22" bestFit="1" customWidth="1"/>
    <col min="15888" max="16128" width="11.42578125" style="22"/>
    <col min="16129" max="16129" width="50.140625" style="22" bestFit="1" customWidth="1"/>
    <col min="16130" max="16133" width="13.85546875" style="22" bestFit="1" customWidth="1"/>
    <col min="16134" max="16134" width="15.42578125" style="22" bestFit="1" customWidth="1"/>
    <col min="16135" max="16135" width="13.7109375" style="22" bestFit="1" customWidth="1"/>
    <col min="16136" max="16137" width="14.28515625" style="22" customWidth="1"/>
    <col min="16138" max="16138" width="13.7109375" style="22" customWidth="1"/>
    <col min="16139" max="16139" width="14.28515625" style="22" customWidth="1"/>
    <col min="16140" max="16141" width="12.7109375" style="22" bestFit="1" customWidth="1"/>
    <col min="16142" max="16142" width="15.5703125" style="22" customWidth="1"/>
    <col min="16143" max="16143" width="13.7109375" style="22" bestFit="1" customWidth="1"/>
    <col min="16144" max="16384" width="11.42578125" style="22"/>
  </cols>
  <sheetData>
    <row r="4" spans="1:14" ht="15" x14ac:dyDescent="0.2">
      <c r="A4" s="843" t="s">
        <v>282</v>
      </c>
      <c r="B4" s="843"/>
      <c r="C4" s="843"/>
      <c r="D4" s="843"/>
      <c r="E4" s="843"/>
      <c r="F4" s="843"/>
      <c r="G4" s="843"/>
      <c r="H4" s="843"/>
      <c r="I4" s="843"/>
      <c r="J4" s="843"/>
    </row>
    <row r="6" spans="1:14" x14ac:dyDescent="0.2">
      <c r="B6" s="21"/>
      <c r="C6" s="21"/>
      <c r="D6" s="21"/>
    </row>
    <row r="7" spans="1:14" ht="15.75" x14ac:dyDescent="0.25">
      <c r="A7" s="836" t="s">
        <v>283</v>
      </c>
      <c r="B7" s="836"/>
      <c r="C7" s="836"/>
      <c r="D7" s="836"/>
      <c r="E7" s="836"/>
      <c r="F7" s="110"/>
      <c r="G7" s="110"/>
      <c r="H7" s="110"/>
      <c r="I7" s="110"/>
      <c r="J7" s="110"/>
      <c r="K7" s="110"/>
      <c r="L7" s="110"/>
      <c r="M7" s="110"/>
      <c r="N7" s="110"/>
    </row>
    <row r="8" spans="1:14" ht="16.5" thickBot="1" x14ac:dyDescent="0.3">
      <c r="A8" s="110"/>
      <c r="B8" s="110"/>
      <c r="C8" s="110"/>
      <c r="D8" s="110"/>
      <c r="N8" s="110"/>
    </row>
    <row r="9" spans="1:14" ht="15.75" thickBot="1" x14ac:dyDescent="0.3">
      <c r="A9" s="197"/>
      <c r="B9" s="177" t="s">
        <v>41</v>
      </c>
      <c r="C9" s="177" t="s">
        <v>42</v>
      </c>
      <c r="D9" s="177" t="s">
        <v>43</v>
      </c>
    </row>
    <row r="10" spans="1:14" x14ac:dyDescent="0.2">
      <c r="A10" s="198" t="s">
        <v>269</v>
      </c>
      <c r="B10" s="536">
        <v>26699700.989698131</v>
      </c>
      <c r="C10" s="536">
        <v>30897478.803722247</v>
      </c>
      <c r="D10" s="536">
        <v>36301486.616354898</v>
      </c>
    </row>
    <row r="11" spans="1:14" x14ac:dyDescent="0.2">
      <c r="A11" s="199" t="s">
        <v>271</v>
      </c>
      <c r="B11" s="537">
        <v>30185091.677579492</v>
      </c>
      <c r="C11" s="537">
        <v>35496663.593608245</v>
      </c>
      <c r="D11" s="537">
        <v>42278514.942150772</v>
      </c>
      <c r="E11" s="115"/>
    </row>
    <row r="12" spans="1:14" x14ac:dyDescent="0.2">
      <c r="A12" s="199" t="s">
        <v>275</v>
      </c>
      <c r="B12" s="536">
        <v>20090495.741126545</v>
      </c>
      <c r="C12" s="536">
        <v>23701449.041575663</v>
      </c>
      <c r="D12" s="536">
        <v>28024657.664591603</v>
      </c>
      <c r="E12" s="115"/>
    </row>
    <row r="13" spans="1:14" x14ac:dyDescent="0.2">
      <c r="A13" s="199" t="s">
        <v>273</v>
      </c>
      <c r="B13" s="537">
        <v>6390730.936131171</v>
      </c>
      <c r="C13" s="537">
        <v>7861724.189368532</v>
      </c>
      <c r="D13" s="537">
        <v>9348038.8037430868</v>
      </c>
      <c r="E13" s="115"/>
    </row>
    <row r="14" spans="1:14" x14ac:dyDescent="0.2">
      <c r="A14" s="199" t="s">
        <v>278</v>
      </c>
      <c r="B14" s="536">
        <v>6142440.6559470147</v>
      </c>
      <c r="C14" s="536">
        <v>7052850.3196201399</v>
      </c>
      <c r="D14" s="536">
        <v>8792248.1069180891</v>
      </c>
      <c r="E14" s="115"/>
    </row>
    <row r="15" spans="1:14" x14ac:dyDescent="0.2">
      <c r="A15" s="199" t="s">
        <v>276</v>
      </c>
      <c r="B15" s="537">
        <v>10707507.439042494</v>
      </c>
      <c r="C15" s="537">
        <v>12389398.064011697</v>
      </c>
      <c r="D15" s="537">
        <v>14834772.273415064</v>
      </c>
      <c r="E15" s="115"/>
    </row>
    <row r="16" spans="1:14" x14ac:dyDescent="0.2">
      <c r="A16" s="199" t="s">
        <v>279</v>
      </c>
      <c r="B16" s="536">
        <v>186890.32770910818</v>
      </c>
      <c r="C16" s="536">
        <v>291072.48706698319</v>
      </c>
      <c r="D16" s="536">
        <v>354348.79403106228</v>
      </c>
      <c r="E16" s="115"/>
    </row>
    <row r="17" spans="1:13" ht="13.5" thickBot="1" x14ac:dyDescent="0.25">
      <c r="A17" s="200" t="s">
        <v>266</v>
      </c>
      <c r="B17" s="538">
        <v>100402857.76723395</v>
      </c>
      <c r="C17" s="538">
        <v>117690636.49897352</v>
      </c>
      <c r="D17" s="538">
        <v>139934067.20120457</v>
      </c>
      <c r="E17" s="115"/>
    </row>
    <row r="18" spans="1:13" ht="13.5" thickBot="1" x14ac:dyDescent="0.25">
      <c r="A18" s="208" t="s">
        <v>267</v>
      </c>
      <c r="B18" s="633">
        <v>93.420222104552039</v>
      </c>
      <c r="C18" s="633">
        <v>91.226093990750684</v>
      </c>
      <c r="D18" s="633">
        <v>94.31796580003811</v>
      </c>
    </row>
    <row r="19" spans="1:13" x14ac:dyDescent="0.2">
      <c r="B19" s="21"/>
      <c r="C19" s="21"/>
      <c r="D19" s="21"/>
    </row>
    <row r="20" spans="1:13" ht="13.5" thickBot="1" x14ac:dyDescent="0.25">
      <c r="B20" s="47"/>
      <c r="C20" s="47"/>
      <c r="D20" s="47"/>
      <c r="E20" s="47"/>
      <c r="L20" s="209"/>
      <c r="M20" s="209"/>
    </row>
    <row r="21" spans="1:13" ht="15.75" thickBot="1" x14ac:dyDescent="0.3">
      <c r="A21" s="197"/>
      <c r="B21" s="177" t="s">
        <v>44</v>
      </c>
      <c r="C21" s="177" t="s">
        <v>45</v>
      </c>
      <c r="D21" s="177" t="s">
        <v>46</v>
      </c>
    </row>
    <row r="22" spans="1:13" x14ac:dyDescent="0.2">
      <c r="A22" s="198" t="s">
        <v>269</v>
      </c>
      <c r="B22" s="536">
        <v>61141066.010889806</v>
      </c>
      <c r="C22" s="536">
        <v>65415073.46252425</v>
      </c>
      <c r="D22" s="536">
        <v>61418414.07558462</v>
      </c>
    </row>
    <row r="23" spans="1:13" x14ac:dyDescent="0.2">
      <c r="A23" s="199" t="s">
        <v>271</v>
      </c>
      <c r="B23" s="537">
        <v>51746057.343978785</v>
      </c>
      <c r="C23" s="537">
        <v>60406386.419573329</v>
      </c>
      <c r="D23" s="537">
        <v>56410315.615038723</v>
      </c>
    </row>
    <row r="24" spans="1:13" x14ac:dyDescent="0.2">
      <c r="A24" s="199" t="s">
        <v>275</v>
      </c>
      <c r="B24" s="536">
        <v>35427458.696471848</v>
      </c>
      <c r="C24" s="536">
        <v>39807974.077652544</v>
      </c>
      <c r="D24" s="536">
        <v>37522124.395270467</v>
      </c>
    </row>
    <row r="25" spans="1:13" x14ac:dyDescent="0.2">
      <c r="A25" s="199" t="s">
        <v>273</v>
      </c>
      <c r="B25" s="537">
        <v>22654750.229815792</v>
      </c>
      <c r="C25" s="537">
        <v>26007023.305856444</v>
      </c>
      <c r="D25" s="537">
        <v>23169173.431343496</v>
      </c>
    </row>
    <row r="26" spans="1:13" x14ac:dyDescent="0.2">
      <c r="A26" s="199" t="s">
        <v>278</v>
      </c>
      <c r="B26" s="536">
        <v>11927895.547607249</v>
      </c>
      <c r="C26" s="536">
        <v>13913470.267090607</v>
      </c>
      <c r="D26" s="536">
        <v>12559463.322545469</v>
      </c>
    </row>
    <row r="27" spans="1:13" x14ac:dyDescent="0.2">
      <c r="A27" s="199" t="s">
        <v>276</v>
      </c>
      <c r="B27" s="537">
        <v>14965168.879879724</v>
      </c>
      <c r="C27" s="537">
        <v>16821170.479444571</v>
      </c>
      <c r="D27" s="537">
        <v>15425953.969621822</v>
      </c>
    </row>
    <row r="28" spans="1:13" x14ac:dyDescent="0.2">
      <c r="A28" s="199" t="s">
        <v>279</v>
      </c>
      <c r="B28" s="536">
        <v>325782.57925461367</v>
      </c>
      <c r="C28" s="536">
        <v>265150.95476038684</v>
      </c>
      <c r="D28" s="536">
        <v>270862.90909868869</v>
      </c>
    </row>
    <row r="29" spans="1:13" ht="13.5" thickBot="1" x14ac:dyDescent="0.25">
      <c r="A29" s="200" t="s">
        <v>266</v>
      </c>
      <c r="B29" s="538">
        <v>198188179.2878978</v>
      </c>
      <c r="C29" s="538">
        <v>222636248.96690211</v>
      </c>
      <c r="D29" s="538">
        <v>206776307.7185033</v>
      </c>
    </row>
    <row r="30" spans="1:13" ht="13.5" thickBot="1" x14ac:dyDescent="0.25">
      <c r="A30" s="75" t="s">
        <v>267</v>
      </c>
      <c r="B30" s="633">
        <v>90.311459466425887</v>
      </c>
      <c r="C30" s="633">
        <v>89.268363689974791</v>
      </c>
      <c r="D30" s="633">
        <v>89.246235195497036</v>
      </c>
    </row>
    <row r="31" spans="1:13" x14ac:dyDescent="0.2">
      <c r="B31" s="21"/>
      <c r="C31" s="21"/>
      <c r="D31" s="21"/>
    </row>
    <row r="32" spans="1:13" ht="13.5" thickBot="1" x14ac:dyDescent="0.25">
      <c r="B32" s="47"/>
      <c r="C32" s="47"/>
      <c r="D32" s="47"/>
    </row>
    <row r="33" spans="1:5" ht="15.75" thickBot="1" x14ac:dyDescent="0.3">
      <c r="A33" s="197"/>
      <c r="B33" s="560" t="s">
        <v>47</v>
      </c>
      <c r="C33" s="560" t="s">
        <v>48</v>
      </c>
      <c r="D33" s="560" t="s">
        <v>49</v>
      </c>
    </row>
    <row r="34" spans="1:5" x14ac:dyDescent="0.2">
      <c r="A34" s="198" t="s">
        <v>269</v>
      </c>
      <c r="B34" s="536">
        <v>64210279.915561631</v>
      </c>
      <c r="C34" s="536">
        <v>87282885.715243295</v>
      </c>
      <c r="D34" s="536">
        <v>61195744.506390199</v>
      </c>
      <c r="E34" s="84"/>
    </row>
    <row r="35" spans="1:5" x14ac:dyDescent="0.2">
      <c r="A35" s="199" t="s">
        <v>271</v>
      </c>
      <c r="B35" s="537">
        <v>71559629.183482617</v>
      </c>
      <c r="C35" s="537">
        <v>95647558.388746917</v>
      </c>
      <c r="D35" s="537">
        <v>67568205.202612877</v>
      </c>
      <c r="E35" s="84"/>
    </row>
    <row r="36" spans="1:5" x14ac:dyDescent="0.2">
      <c r="A36" s="199" t="s">
        <v>275</v>
      </c>
      <c r="B36" s="536">
        <v>60750417.611965761</v>
      </c>
      <c r="C36" s="536">
        <v>83657883.558175907</v>
      </c>
      <c r="D36" s="536">
        <v>58333939.746596523</v>
      </c>
      <c r="E36" s="84"/>
    </row>
    <row r="37" spans="1:5" x14ac:dyDescent="0.2">
      <c r="A37" s="199" t="s">
        <v>273</v>
      </c>
      <c r="B37" s="537">
        <v>24483771.71648537</v>
      </c>
      <c r="C37" s="537">
        <v>33405628.337305956</v>
      </c>
      <c r="D37" s="537">
        <v>21232688.96428033</v>
      </c>
      <c r="E37" s="84"/>
    </row>
    <row r="38" spans="1:5" x14ac:dyDescent="0.2">
      <c r="A38" s="199" t="s">
        <v>278</v>
      </c>
      <c r="B38" s="536">
        <v>20718626.738041297</v>
      </c>
      <c r="C38" s="536">
        <v>29238594.54837697</v>
      </c>
      <c r="D38" s="536">
        <v>20592921.085189916</v>
      </c>
      <c r="E38" s="84"/>
    </row>
    <row r="39" spans="1:5" x14ac:dyDescent="0.2">
      <c r="A39" s="199" t="s">
        <v>276</v>
      </c>
      <c r="B39" s="537">
        <v>28095820.559618086</v>
      </c>
      <c r="C39" s="537">
        <v>38802492.494615801</v>
      </c>
      <c r="D39" s="537">
        <v>26830479.524094038</v>
      </c>
      <c r="E39" s="84"/>
    </row>
    <row r="40" spans="1:5" x14ac:dyDescent="0.2">
      <c r="A40" s="199" t="s">
        <v>279</v>
      </c>
      <c r="B40" s="536">
        <v>4375544.8635806646</v>
      </c>
      <c r="C40" s="536">
        <v>5453181.0677768672</v>
      </c>
      <c r="D40" s="536">
        <v>3771521.5264664912</v>
      </c>
      <c r="E40" s="84"/>
    </row>
    <row r="41" spans="1:5" ht="13.5" thickBot="1" x14ac:dyDescent="0.25">
      <c r="A41" s="200" t="s">
        <v>266</v>
      </c>
      <c r="B41" s="538">
        <v>274194090.5887354</v>
      </c>
      <c r="C41" s="538">
        <v>373488224.11024171</v>
      </c>
      <c r="D41" s="538">
        <v>259525500.55563039</v>
      </c>
      <c r="E41" s="84"/>
    </row>
    <row r="42" spans="1:5" ht="13.5" thickBot="1" x14ac:dyDescent="0.25">
      <c r="A42" s="75" t="s">
        <v>267</v>
      </c>
      <c r="B42" s="633">
        <v>72.480714143871069</v>
      </c>
      <c r="C42" s="633">
        <v>71.713977941176722</v>
      </c>
      <c r="D42" s="633">
        <v>73.442993084728684</v>
      </c>
      <c r="E42" s="84"/>
    </row>
    <row r="43" spans="1:5" x14ac:dyDescent="0.2">
      <c r="B43" s="21"/>
      <c r="C43" s="21"/>
      <c r="D43" s="21"/>
      <c r="E43" s="84"/>
    </row>
    <row r="44" spans="1:5" ht="13.5" thickBot="1" x14ac:dyDescent="0.25">
      <c r="B44" s="47"/>
      <c r="C44" s="47"/>
      <c r="D44" s="47"/>
      <c r="E44" s="84"/>
    </row>
    <row r="45" spans="1:5" ht="15.75" thickBot="1" x14ac:dyDescent="0.3">
      <c r="A45" s="197"/>
      <c r="B45" s="560" t="s">
        <v>50</v>
      </c>
      <c r="C45" s="560" t="s">
        <v>51</v>
      </c>
      <c r="D45" s="560" t="s">
        <v>52</v>
      </c>
      <c r="E45" s="84"/>
    </row>
    <row r="46" spans="1:5" x14ac:dyDescent="0.2">
      <c r="A46" s="198" t="s">
        <v>269</v>
      </c>
      <c r="B46" s="536">
        <v>60881687.205230825</v>
      </c>
      <c r="C46" s="536">
        <v>48428969.998882726</v>
      </c>
      <c r="D46" s="536">
        <v>46744810.45375628</v>
      </c>
      <c r="E46" s="84"/>
    </row>
    <row r="47" spans="1:5" x14ac:dyDescent="0.2">
      <c r="A47" s="199" t="s">
        <v>271</v>
      </c>
      <c r="B47" s="537">
        <v>62402280.990995683</v>
      </c>
      <c r="C47" s="537">
        <v>48754923.790975153</v>
      </c>
      <c r="D47" s="537">
        <v>47491939.976649791</v>
      </c>
      <c r="E47" s="84"/>
    </row>
    <row r="48" spans="1:5" x14ac:dyDescent="0.2">
      <c r="A48" s="199" t="s">
        <v>275</v>
      </c>
      <c r="B48" s="536">
        <v>52779101.60955029</v>
      </c>
      <c r="C48" s="536">
        <v>39243068.214357458</v>
      </c>
      <c r="D48" s="536">
        <v>37925072.802353695</v>
      </c>
      <c r="E48" s="84"/>
    </row>
    <row r="49" spans="1:6" x14ac:dyDescent="0.2">
      <c r="A49" s="199" t="s">
        <v>273</v>
      </c>
      <c r="B49" s="537">
        <v>15056678.006810328</v>
      </c>
      <c r="C49" s="537">
        <v>10615547.700638186</v>
      </c>
      <c r="D49" s="537">
        <v>10884480.722559253</v>
      </c>
      <c r="E49" s="84"/>
    </row>
    <row r="50" spans="1:6" x14ac:dyDescent="0.2">
      <c r="A50" s="199" t="s">
        <v>278</v>
      </c>
      <c r="B50" s="536">
        <v>16047722.954370212</v>
      </c>
      <c r="C50" s="536">
        <v>10634100.819630351</v>
      </c>
      <c r="D50" s="536">
        <v>10694330.174042413</v>
      </c>
      <c r="E50" s="84"/>
    </row>
    <row r="51" spans="1:6" x14ac:dyDescent="0.2">
      <c r="A51" s="199" t="s">
        <v>276</v>
      </c>
      <c r="B51" s="537">
        <v>29878819.822705511</v>
      </c>
      <c r="C51" s="537">
        <v>22065656.147458367</v>
      </c>
      <c r="D51" s="537">
        <v>21571658.816060401</v>
      </c>
      <c r="E51" s="84"/>
    </row>
    <row r="52" spans="1:6" x14ac:dyDescent="0.2">
      <c r="A52" s="199" t="s">
        <v>279</v>
      </c>
      <c r="B52" s="536">
        <v>3064626.5986384451</v>
      </c>
      <c r="C52" s="536">
        <v>1652872.1481265335</v>
      </c>
      <c r="D52" s="536">
        <v>1663285.6765404942</v>
      </c>
      <c r="E52" s="84"/>
      <c r="F52" s="84"/>
    </row>
    <row r="53" spans="1:6" ht="13.5" thickBot="1" x14ac:dyDescent="0.25">
      <c r="A53" s="200" t="s">
        <v>266</v>
      </c>
      <c r="B53" s="538">
        <v>240110917.1883013</v>
      </c>
      <c r="C53" s="538">
        <v>181395138.82006878</v>
      </c>
      <c r="D53" s="538">
        <v>176975578.62196231</v>
      </c>
      <c r="E53" s="84"/>
      <c r="F53" s="84"/>
    </row>
    <row r="54" spans="1:6" ht="13.5" thickBot="1" x14ac:dyDescent="0.25">
      <c r="A54" s="75" t="s">
        <v>267</v>
      </c>
      <c r="B54" s="633">
        <v>97.400572682639464</v>
      </c>
      <c r="C54" s="633">
        <v>97.912565922394236</v>
      </c>
      <c r="D54" s="633">
        <v>97.829563602913879</v>
      </c>
      <c r="E54" s="84"/>
    </row>
    <row r="55" spans="1:6" x14ac:dyDescent="0.2">
      <c r="A55" s="202"/>
      <c r="B55" s="21"/>
      <c r="C55" s="21"/>
      <c r="D55" s="21"/>
    </row>
    <row r="56" spans="1:6" x14ac:dyDescent="0.2">
      <c r="B56" s="209"/>
      <c r="C56" s="209"/>
      <c r="D56" s="209"/>
    </row>
    <row r="75" spans="1:15" ht="13.5" thickBot="1" x14ac:dyDescent="0.25"/>
    <row r="76" spans="1:15" ht="18.75" thickBot="1" x14ac:dyDescent="0.3">
      <c r="A76" s="210" t="s">
        <v>168</v>
      </c>
      <c r="B76" s="211"/>
      <c r="C76" s="211"/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2"/>
    </row>
    <row r="77" spans="1:15" ht="15.75" thickBot="1" x14ac:dyDescent="0.3">
      <c r="A77" s="669"/>
      <c r="B77" s="670" t="s">
        <v>41</v>
      </c>
      <c r="C77" s="670" t="s">
        <v>42</v>
      </c>
      <c r="D77" s="670" t="s">
        <v>43</v>
      </c>
      <c r="E77" s="670" t="s">
        <v>44</v>
      </c>
      <c r="F77" s="670" t="s">
        <v>45</v>
      </c>
      <c r="G77" s="670" t="s">
        <v>46</v>
      </c>
      <c r="H77" s="670" t="s">
        <v>47</v>
      </c>
      <c r="I77" s="670" t="s">
        <v>48</v>
      </c>
      <c r="J77" s="670" t="s">
        <v>49</v>
      </c>
      <c r="K77" s="670" t="s">
        <v>50</v>
      </c>
      <c r="L77" s="670" t="s">
        <v>51</v>
      </c>
      <c r="M77" s="671" t="s">
        <v>52</v>
      </c>
      <c r="N77" s="654"/>
    </row>
    <row r="78" spans="1:15" ht="13.5" thickBot="1" x14ac:dyDescent="0.25">
      <c r="A78" s="656" t="s">
        <v>269</v>
      </c>
      <c r="B78" s="672">
        <f>B10</f>
        <v>26699700.989698131</v>
      </c>
      <c r="C78" s="672">
        <f>C10</f>
        <v>30897478.803722247</v>
      </c>
      <c r="D78" s="672">
        <f>D10</f>
        <v>36301486.616354898</v>
      </c>
      <c r="E78" s="672">
        <f>B22</f>
        <v>61141066.010889806</v>
      </c>
      <c r="F78" s="672">
        <f t="shared" ref="F78:G85" si="0">C22</f>
        <v>65415073.46252425</v>
      </c>
      <c r="G78" s="672">
        <f t="shared" si="0"/>
        <v>61418414.07558462</v>
      </c>
      <c r="H78" s="672">
        <f>B34</f>
        <v>64210279.915561631</v>
      </c>
      <c r="I78" s="672">
        <f t="shared" ref="I78:J85" si="1">C34</f>
        <v>87282885.715243295</v>
      </c>
      <c r="J78" s="672">
        <f t="shared" si="1"/>
        <v>61195744.506390199</v>
      </c>
      <c r="K78" s="672">
        <f>B46</f>
        <v>60881687.205230825</v>
      </c>
      <c r="L78" s="672">
        <f t="shared" ref="L78:M85" si="2">C46</f>
        <v>48428969.998882726</v>
      </c>
      <c r="M78" s="672">
        <f t="shared" si="2"/>
        <v>46744810.45375628</v>
      </c>
      <c r="N78" s="673"/>
      <c r="O78" s="84"/>
    </row>
    <row r="79" spans="1:15" ht="13.5" thickBot="1" x14ac:dyDescent="0.25">
      <c r="A79" s="657" t="s">
        <v>271</v>
      </c>
      <c r="B79" s="672">
        <f t="shared" ref="B79:D85" si="3">B11</f>
        <v>30185091.677579492</v>
      </c>
      <c r="C79" s="672">
        <f t="shared" si="3"/>
        <v>35496663.593608245</v>
      </c>
      <c r="D79" s="672">
        <f t="shared" si="3"/>
        <v>42278514.942150772</v>
      </c>
      <c r="E79" s="672">
        <f t="shared" ref="E79:E85" si="4">B23</f>
        <v>51746057.343978785</v>
      </c>
      <c r="F79" s="672">
        <f t="shared" si="0"/>
        <v>60406386.419573329</v>
      </c>
      <c r="G79" s="672">
        <f t="shared" si="0"/>
        <v>56410315.615038723</v>
      </c>
      <c r="H79" s="672">
        <f t="shared" ref="H79:H85" si="5">B35</f>
        <v>71559629.183482617</v>
      </c>
      <c r="I79" s="672">
        <f t="shared" si="1"/>
        <v>95647558.388746917</v>
      </c>
      <c r="J79" s="672">
        <f t="shared" si="1"/>
        <v>67568205.202612877</v>
      </c>
      <c r="K79" s="672">
        <f t="shared" ref="K79:K85" si="6">B47</f>
        <v>62402280.990995683</v>
      </c>
      <c r="L79" s="672">
        <f t="shared" si="2"/>
        <v>48754923.790975153</v>
      </c>
      <c r="M79" s="672">
        <f t="shared" si="2"/>
        <v>47491939.976649791</v>
      </c>
      <c r="N79" s="673"/>
      <c r="O79" s="84"/>
    </row>
    <row r="80" spans="1:15" ht="13.5" thickBot="1" x14ac:dyDescent="0.25">
      <c r="A80" s="657" t="s">
        <v>275</v>
      </c>
      <c r="B80" s="672">
        <f t="shared" si="3"/>
        <v>20090495.741126545</v>
      </c>
      <c r="C80" s="672">
        <f t="shared" si="3"/>
        <v>23701449.041575663</v>
      </c>
      <c r="D80" s="672">
        <f t="shared" si="3"/>
        <v>28024657.664591603</v>
      </c>
      <c r="E80" s="672">
        <f t="shared" si="4"/>
        <v>35427458.696471848</v>
      </c>
      <c r="F80" s="672">
        <f t="shared" si="0"/>
        <v>39807974.077652544</v>
      </c>
      <c r="G80" s="672">
        <f t="shared" si="0"/>
        <v>37522124.395270467</v>
      </c>
      <c r="H80" s="672">
        <f t="shared" si="5"/>
        <v>60750417.611965761</v>
      </c>
      <c r="I80" s="672">
        <f t="shared" si="1"/>
        <v>83657883.558175907</v>
      </c>
      <c r="J80" s="672">
        <f t="shared" si="1"/>
        <v>58333939.746596523</v>
      </c>
      <c r="K80" s="672">
        <f t="shared" si="6"/>
        <v>52779101.60955029</v>
      </c>
      <c r="L80" s="672">
        <f t="shared" si="2"/>
        <v>39243068.214357458</v>
      </c>
      <c r="M80" s="672">
        <f t="shared" si="2"/>
        <v>37925072.802353695</v>
      </c>
      <c r="N80" s="673"/>
      <c r="O80" s="84"/>
    </row>
    <row r="81" spans="1:15" ht="13.5" thickBot="1" x14ac:dyDescent="0.25">
      <c r="A81" s="657" t="s">
        <v>273</v>
      </c>
      <c r="B81" s="672">
        <f t="shared" si="3"/>
        <v>6390730.936131171</v>
      </c>
      <c r="C81" s="672">
        <f t="shared" si="3"/>
        <v>7861724.189368532</v>
      </c>
      <c r="D81" s="672">
        <f t="shared" si="3"/>
        <v>9348038.8037430868</v>
      </c>
      <c r="E81" s="672">
        <f t="shared" si="4"/>
        <v>22654750.229815792</v>
      </c>
      <c r="F81" s="672">
        <f t="shared" si="0"/>
        <v>26007023.305856444</v>
      </c>
      <c r="G81" s="672">
        <f t="shared" si="0"/>
        <v>23169173.431343496</v>
      </c>
      <c r="H81" s="672">
        <f t="shared" si="5"/>
        <v>24483771.71648537</v>
      </c>
      <c r="I81" s="672">
        <f t="shared" si="1"/>
        <v>33405628.337305956</v>
      </c>
      <c r="J81" s="672">
        <f t="shared" si="1"/>
        <v>21232688.96428033</v>
      </c>
      <c r="K81" s="672">
        <f t="shared" si="6"/>
        <v>15056678.006810328</v>
      </c>
      <c r="L81" s="672">
        <f t="shared" si="2"/>
        <v>10615547.700638186</v>
      </c>
      <c r="M81" s="672">
        <f t="shared" si="2"/>
        <v>10884480.722559253</v>
      </c>
      <c r="N81" s="673"/>
      <c r="O81" s="84"/>
    </row>
    <row r="82" spans="1:15" ht="13.5" thickBot="1" x14ac:dyDescent="0.25">
      <c r="A82" s="657" t="s">
        <v>278</v>
      </c>
      <c r="B82" s="672">
        <f t="shared" si="3"/>
        <v>6142440.6559470147</v>
      </c>
      <c r="C82" s="672">
        <f t="shared" si="3"/>
        <v>7052850.3196201399</v>
      </c>
      <c r="D82" s="672">
        <f t="shared" si="3"/>
        <v>8792248.1069180891</v>
      </c>
      <c r="E82" s="672">
        <f t="shared" si="4"/>
        <v>11927895.547607249</v>
      </c>
      <c r="F82" s="672">
        <f t="shared" si="0"/>
        <v>13913470.267090607</v>
      </c>
      <c r="G82" s="672">
        <f t="shared" si="0"/>
        <v>12559463.322545469</v>
      </c>
      <c r="H82" s="672">
        <f t="shared" si="5"/>
        <v>20718626.738041297</v>
      </c>
      <c r="I82" s="672">
        <f t="shared" si="1"/>
        <v>29238594.54837697</v>
      </c>
      <c r="J82" s="672">
        <f t="shared" si="1"/>
        <v>20592921.085189916</v>
      </c>
      <c r="K82" s="672">
        <f t="shared" si="6"/>
        <v>16047722.954370212</v>
      </c>
      <c r="L82" s="672">
        <f t="shared" si="2"/>
        <v>10634100.819630351</v>
      </c>
      <c r="M82" s="672">
        <f t="shared" si="2"/>
        <v>10694330.174042413</v>
      </c>
      <c r="N82" s="673"/>
      <c r="O82" s="84"/>
    </row>
    <row r="83" spans="1:15" ht="13.5" thickBot="1" x14ac:dyDescent="0.25">
      <c r="A83" s="657" t="s">
        <v>276</v>
      </c>
      <c r="B83" s="672">
        <f t="shared" si="3"/>
        <v>10707507.439042494</v>
      </c>
      <c r="C83" s="672">
        <f t="shared" si="3"/>
        <v>12389398.064011697</v>
      </c>
      <c r="D83" s="672">
        <f t="shared" si="3"/>
        <v>14834772.273415064</v>
      </c>
      <c r="E83" s="672">
        <f t="shared" si="4"/>
        <v>14965168.879879724</v>
      </c>
      <c r="F83" s="672">
        <f t="shared" si="0"/>
        <v>16821170.479444571</v>
      </c>
      <c r="G83" s="672">
        <f t="shared" si="0"/>
        <v>15425953.969621822</v>
      </c>
      <c r="H83" s="672">
        <f t="shared" si="5"/>
        <v>28095820.559618086</v>
      </c>
      <c r="I83" s="672">
        <f t="shared" si="1"/>
        <v>38802492.494615801</v>
      </c>
      <c r="J83" s="672">
        <f t="shared" si="1"/>
        <v>26830479.524094038</v>
      </c>
      <c r="K83" s="672">
        <f t="shared" si="6"/>
        <v>29878819.822705511</v>
      </c>
      <c r="L83" s="672">
        <f t="shared" si="2"/>
        <v>22065656.147458367</v>
      </c>
      <c r="M83" s="672">
        <f t="shared" si="2"/>
        <v>21571658.816060401</v>
      </c>
      <c r="N83" s="673"/>
      <c r="O83" s="84"/>
    </row>
    <row r="84" spans="1:15" ht="13.5" thickBot="1" x14ac:dyDescent="0.25">
      <c r="A84" s="657" t="s">
        <v>279</v>
      </c>
      <c r="B84" s="672">
        <f t="shared" si="3"/>
        <v>186890.32770910818</v>
      </c>
      <c r="C84" s="672">
        <f t="shared" si="3"/>
        <v>291072.48706698319</v>
      </c>
      <c r="D84" s="672">
        <f t="shared" si="3"/>
        <v>354348.79403106228</v>
      </c>
      <c r="E84" s="672">
        <f t="shared" si="4"/>
        <v>325782.57925461367</v>
      </c>
      <c r="F84" s="672">
        <f t="shared" si="0"/>
        <v>265150.95476038684</v>
      </c>
      <c r="G84" s="672">
        <f t="shared" si="0"/>
        <v>270862.90909868869</v>
      </c>
      <c r="H84" s="672">
        <f t="shared" si="5"/>
        <v>4375544.8635806646</v>
      </c>
      <c r="I84" s="672">
        <f t="shared" si="1"/>
        <v>5453181.0677768672</v>
      </c>
      <c r="J84" s="672">
        <f t="shared" si="1"/>
        <v>3771521.5264664912</v>
      </c>
      <c r="K84" s="672">
        <f t="shared" si="6"/>
        <v>3064626.5986384451</v>
      </c>
      <c r="L84" s="672">
        <f t="shared" si="2"/>
        <v>1652872.1481265335</v>
      </c>
      <c r="M84" s="672">
        <f t="shared" si="2"/>
        <v>1663285.6765404942</v>
      </c>
      <c r="N84" s="673"/>
      <c r="O84" s="84"/>
    </row>
    <row r="85" spans="1:15" ht="13.5" thickBot="1" x14ac:dyDescent="0.25">
      <c r="A85" s="663" t="s">
        <v>266</v>
      </c>
      <c r="B85" s="674">
        <f t="shared" si="3"/>
        <v>100402857.76723395</v>
      </c>
      <c r="C85" s="674">
        <f t="shared" si="3"/>
        <v>117690636.49897352</v>
      </c>
      <c r="D85" s="674">
        <f t="shared" si="3"/>
        <v>139934067.20120457</v>
      </c>
      <c r="E85" s="674">
        <f t="shared" si="4"/>
        <v>198188179.2878978</v>
      </c>
      <c r="F85" s="674">
        <f t="shared" si="0"/>
        <v>222636248.96690211</v>
      </c>
      <c r="G85" s="674">
        <f t="shared" si="0"/>
        <v>206776307.7185033</v>
      </c>
      <c r="H85" s="674">
        <f t="shared" si="5"/>
        <v>274194090.5887354</v>
      </c>
      <c r="I85" s="674">
        <f t="shared" si="1"/>
        <v>373488224.11024171</v>
      </c>
      <c r="J85" s="674">
        <f t="shared" si="1"/>
        <v>259525500.55563039</v>
      </c>
      <c r="K85" s="675">
        <f t="shared" si="6"/>
        <v>240110917.1883013</v>
      </c>
      <c r="L85" s="675">
        <f t="shared" si="2"/>
        <v>181395138.82006878</v>
      </c>
      <c r="M85" s="675">
        <f t="shared" si="2"/>
        <v>176975578.62196231</v>
      </c>
      <c r="N85" s="676">
        <f>SUM(B85:M85)</f>
        <v>2491317747.325655</v>
      </c>
      <c r="O85" s="84"/>
    </row>
    <row r="86" spans="1:15" ht="13.5" thickBot="1" x14ac:dyDescent="0.25">
      <c r="A86" s="677" t="s">
        <v>284</v>
      </c>
      <c r="B86" s="678">
        <f>B85/$N$85</f>
        <v>4.03011048570633E-2</v>
      </c>
      <c r="C86" s="678">
        <f t="shared" ref="C86:M86" si="7">C85/$N$85</f>
        <v>4.7240315541969877E-2</v>
      </c>
      <c r="D86" s="678">
        <f t="shared" si="7"/>
        <v>5.6168695202135112E-2</v>
      </c>
      <c r="E86" s="678">
        <f>E85/$N$85</f>
        <v>7.9551546365631637E-2</v>
      </c>
      <c r="F86" s="678">
        <f t="shared" si="7"/>
        <v>8.9364854886894524E-2</v>
      </c>
      <c r="G86" s="678">
        <f t="shared" si="7"/>
        <v>8.2998769603143008E-2</v>
      </c>
      <c r="H86" s="678">
        <f t="shared" si="7"/>
        <v>0.11005986325231835</v>
      </c>
      <c r="I86" s="678">
        <f t="shared" si="7"/>
        <v>0.14991593284765406</v>
      </c>
      <c r="J86" s="678">
        <f t="shared" si="7"/>
        <v>0.10417197920025344</v>
      </c>
      <c r="K86" s="678">
        <f t="shared" si="7"/>
        <v>9.6379081891923346E-2</v>
      </c>
      <c r="L86" s="678">
        <f t="shared" si="7"/>
        <v>7.2810920652249311E-2</v>
      </c>
      <c r="M86" s="678">
        <f t="shared" si="7"/>
        <v>7.103693569876407E-2</v>
      </c>
      <c r="N86" s="679">
        <f>SUM(B86:M86)</f>
        <v>1</v>
      </c>
    </row>
    <row r="87" spans="1:15" x14ac:dyDescent="0.2"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</row>
    <row r="108" spans="1:10" ht="15" x14ac:dyDescent="0.2">
      <c r="A108" s="843" t="s">
        <v>558</v>
      </c>
      <c r="B108" s="843"/>
      <c r="C108" s="843"/>
      <c r="D108" s="843"/>
      <c r="E108" s="843"/>
      <c r="F108" s="843"/>
      <c r="G108" s="843"/>
      <c r="H108" s="843"/>
      <c r="I108" s="843"/>
      <c r="J108" s="843"/>
    </row>
    <row r="110" spans="1:10" x14ac:dyDescent="0.2">
      <c r="B110" s="209"/>
      <c r="C110" s="209"/>
      <c r="D110" s="209"/>
    </row>
    <row r="129" spans="1:15" ht="13.5" thickBot="1" x14ac:dyDescent="0.25"/>
    <row r="130" spans="1:15" ht="18.75" thickBot="1" x14ac:dyDescent="0.3">
      <c r="A130" s="210" t="s">
        <v>168</v>
      </c>
      <c r="B130" s="211"/>
      <c r="C130" s="211"/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12"/>
    </row>
    <row r="131" spans="1:15" ht="15.75" thickBot="1" x14ac:dyDescent="0.3">
      <c r="A131" s="669"/>
      <c r="B131" s="670" t="s">
        <v>41</v>
      </c>
      <c r="C131" s="670" t="s">
        <v>42</v>
      </c>
      <c r="D131" s="670" t="s">
        <v>43</v>
      </c>
      <c r="E131" s="670" t="s">
        <v>44</v>
      </c>
      <c r="F131" s="670" t="s">
        <v>45</v>
      </c>
      <c r="G131" s="670" t="s">
        <v>46</v>
      </c>
      <c r="H131" s="670" t="s">
        <v>47</v>
      </c>
      <c r="I131" s="680" t="s">
        <v>48</v>
      </c>
      <c r="J131" s="680" t="s">
        <v>49</v>
      </c>
      <c r="K131" s="680" t="s">
        <v>50</v>
      </c>
      <c r="L131" s="680" t="s">
        <v>51</v>
      </c>
      <c r="M131" s="681" t="s">
        <v>52</v>
      </c>
      <c r="N131" s="654"/>
    </row>
    <row r="132" spans="1:15" ht="13.5" thickBot="1" x14ac:dyDescent="0.25">
      <c r="A132" s="656" t="s">
        <v>628</v>
      </c>
      <c r="B132" s="672">
        <v>26699700.989698131</v>
      </c>
      <c r="C132" s="672">
        <v>30897478.803722247</v>
      </c>
      <c r="D132" s="672">
        <v>36301486.616354898</v>
      </c>
      <c r="E132" s="672">
        <v>61141066.010889806</v>
      </c>
      <c r="F132" s="672">
        <v>65415073.46252425</v>
      </c>
      <c r="G132" s="672">
        <v>61418414.07558462</v>
      </c>
      <c r="H132" s="672">
        <v>64210279.915561631</v>
      </c>
      <c r="I132" s="672">
        <v>87282885.715243295</v>
      </c>
      <c r="J132" s="672">
        <v>61195744.506390199</v>
      </c>
      <c r="K132" s="672">
        <v>60881687.205230825</v>
      </c>
      <c r="L132" s="672">
        <v>48428969.998882726</v>
      </c>
      <c r="M132" s="672">
        <v>46744810.45375628</v>
      </c>
      <c r="N132" s="673">
        <f>SUM(B132:M132)</f>
        <v>650617597.75383902</v>
      </c>
      <c r="O132" s="84"/>
    </row>
    <row r="133" spans="1:15" ht="13.5" thickBot="1" x14ac:dyDescent="0.25">
      <c r="A133" s="657" t="s">
        <v>629</v>
      </c>
      <c r="B133" s="672">
        <v>30185091.677579492</v>
      </c>
      <c r="C133" s="672">
        <v>35496663.593608245</v>
      </c>
      <c r="D133" s="672">
        <v>42278514.942150772</v>
      </c>
      <c r="E133" s="672">
        <v>51746057.343978785</v>
      </c>
      <c r="F133" s="672">
        <v>60406386.419573329</v>
      </c>
      <c r="G133" s="672">
        <v>56410315.615038723</v>
      </c>
      <c r="H133" s="672">
        <v>71559629.183482617</v>
      </c>
      <c r="I133" s="672">
        <v>95647558.388746917</v>
      </c>
      <c r="J133" s="672">
        <v>67568205.202612877</v>
      </c>
      <c r="K133" s="672">
        <v>62402280.990995683</v>
      </c>
      <c r="L133" s="672">
        <v>48754923.790975153</v>
      </c>
      <c r="M133" s="672">
        <v>47491939.976649791</v>
      </c>
      <c r="N133" s="673">
        <f t="shared" ref="N133:N138" si="8">SUM(B133:M133)</f>
        <v>669947567.12539244</v>
      </c>
      <c r="O133" s="84"/>
    </row>
    <row r="134" spans="1:15" ht="13.5" thickBot="1" x14ac:dyDescent="0.25">
      <c r="A134" s="657" t="s">
        <v>630</v>
      </c>
      <c r="B134" s="672">
        <v>20090495.741126545</v>
      </c>
      <c r="C134" s="672">
        <v>23701449.041575663</v>
      </c>
      <c r="D134" s="672">
        <v>28024657.664591603</v>
      </c>
      <c r="E134" s="672">
        <v>35427458.696471848</v>
      </c>
      <c r="F134" s="672">
        <v>39807974.077652544</v>
      </c>
      <c r="G134" s="672">
        <v>37522124.395270467</v>
      </c>
      <c r="H134" s="672">
        <v>60750417.611965761</v>
      </c>
      <c r="I134" s="672">
        <v>83657883.558175907</v>
      </c>
      <c r="J134" s="672">
        <v>58333939.746596523</v>
      </c>
      <c r="K134" s="672">
        <v>52779101.60955029</v>
      </c>
      <c r="L134" s="672">
        <v>39243068.214357458</v>
      </c>
      <c r="M134" s="672">
        <v>37925072.802353695</v>
      </c>
      <c r="N134" s="673">
        <f t="shared" si="8"/>
        <v>517263643.15968829</v>
      </c>
      <c r="O134" s="84"/>
    </row>
    <row r="135" spans="1:15" ht="13.5" thickBot="1" x14ac:dyDescent="0.25">
      <c r="A135" s="657" t="s">
        <v>631</v>
      </c>
      <c r="B135" s="672">
        <v>6390730.936131171</v>
      </c>
      <c r="C135" s="672">
        <v>7861724.189368532</v>
      </c>
      <c r="D135" s="672">
        <v>9348038.8037430868</v>
      </c>
      <c r="E135" s="672">
        <v>22654750.229815792</v>
      </c>
      <c r="F135" s="672">
        <v>26007023.305856444</v>
      </c>
      <c r="G135" s="672">
        <v>23169173.431343496</v>
      </c>
      <c r="H135" s="672">
        <v>24483771.71648537</v>
      </c>
      <c r="I135" s="672">
        <v>33405628.337305956</v>
      </c>
      <c r="J135" s="672">
        <v>21232688.96428033</v>
      </c>
      <c r="K135" s="672">
        <v>15056678.006810328</v>
      </c>
      <c r="L135" s="672">
        <v>10615547.700638186</v>
      </c>
      <c r="M135" s="672">
        <v>10884480.722559253</v>
      </c>
      <c r="N135" s="673">
        <f t="shared" si="8"/>
        <v>211110236.34433794</v>
      </c>
      <c r="O135" s="84"/>
    </row>
    <row r="136" spans="1:15" ht="13.5" thickBot="1" x14ac:dyDescent="0.25">
      <c r="A136" s="657" t="s">
        <v>632</v>
      </c>
      <c r="B136" s="672">
        <v>6142440.6559470147</v>
      </c>
      <c r="C136" s="672">
        <v>7052850.3196201399</v>
      </c>
      <c r="D136" s="672">
        <v>8792248.1069180891</v>
      </c>
      <c r="E136" s="672">
        <v>11927895.547607249</v>
      </c>
      <c r="F136" s="672">
        <v>13913470.267090607</v>
      </c>
      <c r="G136" s="672">
        <v>12559463.322545469</v>
      </c>
      <c r="H136" s="672">
        <v>20718626.738041297</v>
      </c>
      <c r="I136" s="672">
        <v>29238594.54837697</v>
      </c>
      <c r="J136" s="672">
        <v>20592921.085189916</v>
      </c>
      <c r="K136" s="672">
        <v>16047722.954370212</v>
      </c>
      <c r="L136" s="672">
        <v>10634100.819630351</v>
      </c>
      <c r="M136" s="672">
        <v>10694330.174042413</v>
      </c>
      <c r="N136" s="673">
        <f t="shared" si="8"/>
        <v>168314664.53937972</v>
      </c>
      <c r="O136" s="84"/>
    </row>
    <row r="137" spans="1:15" ht="13.5" thickBot="1" x14ac:dyDescent="0.25">
      <c r="A137" s="657" t="s">
        <v>633</v>
      </c>
      <c r="B137" s="672">
        <v>10707507.439042494</v>
      </c>
      <c r="C137" s="672">
        <v>12389398.064011697</v>
      </c>
      <c r="D137" s="672">
        <v>14834772.273415064</v>
      </c>
      <c r="E137" s="672">
        <v>14965168.879879724</v>
      </c>
      <c r="F137" s="672">
        <v>16821170.479444571</v>
      </c>
      <c r="G137" s="672">
        <v>15425953.969621822</v>
      </c>
      <c r="H137" s="672">
        <v>28095820.559618086</v>
      </c>
      <c r="I137" s="672">
        <v>38802492.494615801</v>
      </c>
      <c r="J137" s="672">
        <v>26830479.524094038</v>
      </c>
      <c r="K137" s="672">
        <v>29878819.822705511</v>
      </c>
      <c r="L137" s="672">
        <v>22065656.147458367</v>
      </c>
      <c r="M137" s="672">
        <v>21571658.816060401</v>
      </c>
      <c r="N137" s="673">
        <f t="shared" si="8"/>
        <v>252388898.46996757</v>
      </c>
      <c r="O137" s="84"/>
    </row>
    <row r="138" spans="1:15" ht="13.5" thickBot="1" x14ac:dyDescent="0.25">
      <c r="A138" s="657" t="s">
        <v>634</v>
      </c>
      <c r="B138" s="672">
        <v>186890.32770910818</v>
      </c>
      <c r="C138" s="672">
        <v>291072.48706698319</v>
      </c>
      <c r="D138" s="672">
        <v>354348.79403106228</v>
      </c>
      <c r="E138" s="672">
        <v>325782.57925461367</v>
      </c>
      <c r="F138" s="672">
        <v>265150.95476038684</v>
      </c>
      <c r="G138" s="672">
        <v>270862.90909868869</v>
      </c>
      <c r="H138" s="672">
        <v>4375544.8635806646</v>
      </c>
      <c r="I138" s="672">
        <v>5453181.0677768672</v>
      </c>
      <c r="J138" s="672">
        <v>3771521.5264664912</v>
      </c>
      <c r="K138" s="672">
        <v>3064626.5986384451</v>
      </c>
      <c r="L138" s="672">
        <v>1652872.1481265335</v>
      </c>
      <c r="M138" s="672">
        <v>1663285.6765404942</v>
      </c>
      <c r="N138" s="673">
        <f t="shared" si="8"/>
        <v>21675139.933050342</v>
      </c>
      <c r="O138" s="84"/>
    </row>
    <row r="139" spans="1:15" ht="13.5" thickBot="1" x14ac:dyDescent="0.25">
      <c r="A139" s="663" t="s">
        <v>266</v>
      </c>
      <c r="B139" s="674">
        <v>100402857.76723395</v>
      </c>
      <c r="C139" s="674">
        <v>117690636.49897352</v>
      </c>
      <c r="D139" s="674">
        <v>139934067.20120457</v>
      </c>
      <c r="E139" s="674">
        <v>198188179.2878978</v>
      </c>
      <c r="F139" s="674">
        <v>222636248.96690211</v>
      </c>
      <c r="G139" s="674">
        <v>206776307.7185033</v>
      </c>
      <c r="H139" s="674">
        <v>274194090.5887354</v>
      </c>
      <c r="I139" s="674">
        <v>373488224.11024171</v>
      </c>
      <c r="J139" s="674">
        <v>259525500.55563039</v>
      </c>
      <c r="K139" s="674">
        <v>240110917.1883013</v>
      </c>
      <c r="L139" s="674">
        <v>181395138.82006878</v>
      </c>
      <c r="M139" s="674">
        <v>176975578.62196231</v>
      </c>
      <c r="N139" s="676">
        <f>SUM(B139:M139)</f>
        <v>2491317747.325655</v>
      </c>
      <c r="O139" s="84"/>
    </row>
    <row r="140" spans="1:15" ht="13.5" thickBot="1" x14ac:dyDescent="0.25">
      <c r="A140" s="677" t="s">
        <v>284</v>
      </c>
      <c r="B140" s="678">
        <f>B139/$N$139</f>
        <v>4.03011048570633E-2</v>
      </c>
      <c r="C140" s="678">
        <f t="shared" ref="C140:M140" si="9">C139/$N$139</f>
        <v>4.7240315541969877E-2</v>
      </c>
      <c r="D140" s="678">
        <f t="shared" si="9"/>
        <v>5.6168695202135112E-2</v>
      </c>
      <c r="E140" s="678">
        <f t="shared" si="9"/>
        <v>7.9551546365631637E-2</v>
      </c>
      <c r="F140" s="678">
        <f t="shared" si="9"/>
        <v>8.9364854886894524E-2</v>
      </c>
      <c r="G140" s="678">
        <f t="shared" si="9"/>
        <v>8.2998769603143008E-2</v>
      </c>
      <c r="H140" s="678">
        <f>H139/$N$139</f>
        <v>0.11005986325231835</v>
      </c>
      <c r="I140" s="678">
        <f>I139/$N$139</f>
        <v>0.14991593284765406</v>
      </c>
      <c r="J140" s="678">
        <f t="shared" si="9"/>
        <v>0.10417197920025344</v>
      </c>
      <c r="K140" s="678">
        <f t="shared" si="9"/>
        <v>9.6379081891923346E-2</v>
      </c>
      <c r="L140" s="678">
        <f t="shared" si="9"/>
        <v>7.2810920652249311E-2</v>
      </c>
      <c r="M140" s="678">
        <f t="shared" si="9"/>
        <v>7.103693569876407E-2</v>
      </c>
      <c r="N140" s="679">
        <f>SUM(B140:M140)</f>
        <v>1</v>
      </c>
    </row>
    <row r="141" spans="1:15" x14ac:dyDescent="0.2"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</row>
  </sheetData>
  <mergeCells count="3">
    <mergeCell ref="A4:J4"/>
    <mergeCell ref="A7:E7"/>
    <mergeCell ref="A108:J108"/>
  </mergeCells>
  <conditionalFormatting sqref="I10:K18 I22:K30 I34:K42">
    <cfRule type="cellIs" dxfId="1" priority="1" stopIfTrue="1" operator="notEqual">
      <formula>0</formula>
    </cfRule>
  </conditionalFormatting>
  <pageMargins left="0.75" right="0.75" top="1" bottom="1" header="0" footer="0"/>
  <pageSetup paperSize="9" scale="48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2FA3-5056-4A23-8A2E-81360141437D}">
  <dimension ref="A4:P666"/>
  <sheetViews>
    <sheetView zoomScale="95" zoomScaleNormal="95" workbookViewId="0">
      <selection activeCell="A427" sqref="A427"/>
    </sheetView>
  </sheetViews>
  <sheetFormatPr baseColWidth="10" defaultRowHeight="12.75" x14ac:dyDescent="0.2"/>
  <cols>
    <col min="1" max="1" width="48.85546875" style="22" customWidth="1"/>
    <col min="2" max="2" width="16.5703125" style="22" customWidth="1"/>
    <col min="3" max="4" width="14.7109375" style="22" customWidth="1"/>
    <col min="5" max="5" width="16.7109375" style="22" customWidth="1"/>
    <col min="6" max="6" width="18.140625" style="22" customWidth="1"/>
    <col min="7" max="7" width="17.5703125" style="22" customWidth="1"/>
    <col min="8" max="8" width="17" style="22" customWidth="1"/>
    <col min="9" max="9" width="18.42578125" style="22" customWidth="1"/>
    <col min="10" max="10" width="15" style="22" customWidth="1"/>
    <col min="11" max="11" width="14.85546875" style="22" customWidth="1"/>
    <col min="12" max="12" width="13.5703125" style="22" customWidth="1"/>
    <col min="13" max="13" width="22.140625" style="22" customWidth="1"/>
    <col min="14" max="14" width="16.28515625" style="22" customWidth="1"/>
    <col min="15" max="15" width="13.7109375" style="22" bestFit="1" customWidth="1"/>
    <col min="16" max="17" width="11.42578125" style="22"/>
    <col min="18" max="18" width="15.140625" style="22" customWidth="1"/>
    <col min="19" max="20" width="11.42578125" style="22"/>
    <col min="21" max="21" width="17.7109375" style="22" customWidth="1"/>
    <col min="22" max="256" width="11.42578125" style="22"/>
    <col min="257" max="257" width="50.140625" style="22" bestFit="1" customWidth="1"/>
    <col min="258" max="258" width="16.28515625" style="22" bestFit="1" customWidth="1"/>
    <col min="259" max="259" width="18" style="22" customWidth="1"/>
    <col min="260" max="260" width="20.42578125" style="22" customWidth="1"/>
    <col min="261" max="261" width="15.85546875" style="22" customWidth="1"/>
    <col min="262" max="262" width="14.7109375" style="22" customWidth="1"/>
    <col min="263" max="263" width="13.42578125" style="22" customWidth="1"/>
    <col min="264" max="264" width="14.42578125" style="22" customWidth="1"/>
    <col min="265" max="265" width="13.5703125" style="22" customWidth="1"/>
    <col min="266" max="266" width="14.140625" style="22" customWidth="1"/>
    <col min="267" max="269" width="12.7109375" style="22" bestFit="1" customWidth="1"/>
    <col min="270" max="270" width="15" style="22" customWidth="1"/>
    <col min="271" max="271" width="13.7109375" style="22" bestFit="1" customWidth="1"/>
    <col min="272" max="512" width="11.42578125" style="22"/>
    <col min="513" max="513" width="50.140625" style="22" bestFit="1" customWidth="1"/>
    <col min="514" max="514" width="16.28515625" style="22" bestFit="1" customWidth="1"/>
    <col min="515" max="515" width="18" style="22" customWidth="1"/>
    <col min="516" max="516" width="20.42578125" style="22" customWidth="1"/>
    <col min="517" max="517" width="15.85546875" style="22" customWidth="1"/>
    <col min="518" max="518" width="14.7109375" style="22" customWidth="1"/>
    <col min="519" max="519" width="13.42578125" style="22" customWidth="1"/>
    <col min="520" max="520" width="14.42578125" style="22" customWidth="1"/>
    <col min="521" max="521" width="13.5703125" style="22" customWidth="1"/>
    <col min="522" max="522" width="14.140625" style="22" customWidth="1"/>
    <col min="523" max="525" width="12.7109375" style="22" bestFit="1" customWidth="1"/>
    <col min="526" max="526" width="15" style="22" customWidth="1"/>
    <col min="527" max="527" width="13.7109375" style="22" bestFit="1" customWidth="1"/>
    <col min="528" max="768" width="11.42578125" style="22"/>
    <col min="769" max="769" width="50.140625" style="22" bestFit="1" customWidth="1"/>
    <col min="770" max="770" width="16.28515625" style="22" bestFit="1" customWidth="1"/>
    <col min="771" max="771" width="18" style="22" customWidth="1"/>
    <col min="772" max="772" width="20.42578125" style="22" customWidth="1"/>
    <col min="773" max="773" width="15.85546875" style="22" customWidth="1"/>
    <col min="774" max="774" width="14.7109375" style="22" customWidth="1"/>
    <col min="775" max="775" width="13.42578125" style="22" customWidth="1"/>
    <col min="776" max="776" width="14.42578125" style="22" customWidth="1"/>
    <col min="777" max="777" width="13.5703125" style="22" customWidth="1"/>
    <col min="778" max="778" width="14.140625" style="22" customWidth="1"/>
    <col min="779" max="781" width="12.7109375" style="22" bestFit="1" customWidth="1"/>
    <col min="782" max="782" width="15" style="22" customWidth="1"/>
    <col min="783" max="783" width="13.7109375" style="22" bestFit="1" customWidth="1"/>
    <col min="784" max="1024" width="11.42578125" style="22"/>
    <col min="1025" max="1025" width="50.140625" style="22" bestFit="1" customWidth="1"/>
    <col min="1026" max="1026" width="16.28515625" style="22" bestFit="1" customWidth="1"/>
    <col min="1027" max="1027" width="18" style="22" customWidth="1"/>
    <col min="1028" max="1028" width="20.42578125" style="22" customWidth="1"/>
    <col min="1029" max="1029" width="15.85546875" style="22" customWidth="1"/>
    <col min="1030" max="1030" width="14.7109375" style="22" customWidth="1"/>
    <col min="1031" max="1031" width="13.42578125" style="22" customWidth="1"/>
    <col min="1032" max="1032" width="14.42578125" style="22" customWidth="1"/>
    <col min="1033" max="1033" width="13.5703125" style="22" customWidth="1"/>
    <col min="1034" max="1034" width="14.140625" style="22" customWidth="1"/>
    <col min="1035" max="1037" width="12.7109375" style="22" bestFit="1" customWidth="1"/>
    <col min="1038" max="1038" width="15" style="22" customWidth="1"/>
    <col min="1039" max="1039" width="13.7109375" style="22" bestFit="1" customWidth="1"/>
    <col min="1040" max="1280" width="11.42578125" style="22"/>
    <col min="1281" max="1281" width="50.140625" style="22" bestFit="1" customWidth="1"/>
    <col min="1282" max="1282" width="16.28515625" style="22" bestFit="1" customWidth="1"/>
    <col min="1283" max="1283" width="18" style="22" customWidth="1"/>
    <col min="1284" max="1284" width="20.42578125" style="22" customWidth="1"/>
    <col min="1285" max="1285" width="15.85546875" style="22" customWidth="1"/>
    <col min="1286" max="1286" width="14.7109375" style="22" customWidth="1"/>
    <col min="1287" max="1287" width="13.42578125" style="22" customWidth="1"/>
    <col min="1288" max="1288" width="14.42578125" style="22" customWidth="1"/>
    <col min="1289" max="1289" width="13.5703125" style="22" customWidth="1"/>
    <col min="1290" max="1290" width="14.140625" style="22" customWidth="1"/>
    <col min="1291" max="1293" width="12.7109375" style="22" bestFit="1" customWidth="1"/>
    <col min="1294" max="1294" width="15" style="22" customWidth="1"/>
    <col min="1295" max="1295" width="13.7109375" style="22" bestFit="1" customWidth="1"/>
    <col min="1296" max="1536" width="11.42578125" style="22"/>
    <col min="1537" max="1537" width="50.140625" style="22" bestFit="1" customWidth="1"/>
    <col min="1538" max="1538" width="16.28515625" style="22" bestFit="1" customWidth="1"/>
    <col min="1539" max="1539" width="18" style="22" customWidth="1"/>
    <col min="1540" max="1540" width="20.42578125" style="22" customWidth="1"/>
    <col min="1541" max="1541" width="15.85546875" style="22" customWidth="1"/>
    <col min="1542" max="1542" width="14.7109375" style="22" customWidth="1"/>
    <col min="1543" max="1543" width="13.42578125" style="22" customWidth="1"/>
    <col min="1544" max="1544" width="14.42578125" style="22" customWidth="1"/>
    <col min="1545" max="1545" width="13.5703125" style="22" customWidth="1"/>
    <col min="1546" max="1546" width="14.140625" style="22" customWidth="1"/>
    <col min="1547" max="1549" width="12.7109375" style="22" bestFit="1" customWidth="1"/>
    <col min="1550" max="1550" width="15" style="22" customWidth="1"/>
    <col min="1551" max="1551" width="13.7109375" style="22" bestFit="1" customWidth="1"/>
    <col min="1552" max="1792" width="11.42578125" style="22"/>
    <col min="1793" max="1793" width="50.140625" style="22" bestFit="1" customWidth="1"/>
    <col min="1794" max="1794" width="16.28515625" style="22" bestFit="1" customWidth="1"/>
    <col min="1795" max="1795" width="18" style="22" customWidth="1"/>
    <col min="1796" max="1796" width="20.42578125" style="22" customWidth="1"/>
    <col min="1797" max="1797" width="15.85546875" style="22" customWidth="1"/>
    <col min="1798" max="1798" width="14.7109375" style="22" customWidth="1"/>
    <col min="1799" max="1799" width="13.42578125" style="22" customWidth="1"/>
    <col min="1800" max="1800" width="14.42578125" style="22" customWidth="1"/>
    <col min="1801" max="1801" width="13.5703125" style="22" customWidth="1"/>
    <col min="1802" max="1802" width="14.140625" style="22" customWidth="1"/>
    <col min="1803" max="1805" width="12.7109375" style="22" bestFit="1" customWidth="1"/>
    <col min="1806" max="1806" width="15" style="22" customWidth="1"/>
    <col min="1807" max="1807" width="13.7109375" style="22" bestFit="1" customWidth="1"/>
    <col min="1808" max="2048" width="11.42578125" style="22"/>
    <col min="2049" max="2049" width="50.140625" style="22" bestFit="1" customWidth="1"/>
    <col min="2050" max="2050" width="16.28515625" style="22" bestFit="1" customWidth="1"/>
    <col min="2051" max="2051" width="18" style="22" customWidth="1"/>
    <col min="2052" max="2052" width="20.42578125" style="22" customWidth="1"/>
    <col min="2053" max="2053" width="15.85546875" style="22" customWidth="1"/>
    <col min="2054" max="2054" width="14.7109375" style="22" customWidth="1"/>
    <col min="2055" max="2055" width="13.42578125" style="22" customWidth="1"/>
    <col min="2056" max="2056" width="14.42578125" style="22" customWidth="1"/>
    <col min="2057" max="2057" width="13.5703125" style="22" customWidth="1"/>
    <col min="2058" max="2058" width="14.140625" style="22" customWidth="1"/>
    <col min="2059" max="2061" width="12.7109375" style="22" bestFit="1" customWidth="1"/>
    <col min="2062" max="2062" width="15" style="22" customWidth="1"/>
    <col min="2063" max="2063" width="13.7109375" style="22" bestFit="1" customWidth="1"/>
    <col min="2064" max="2304" width="11.42578125" style="22"/>
    <col min="2305" max="2305" width="50.140625" style="22" bestFit="1" customWidth="1"/>
    <col min="2306" max="2306" width="16.28515625" style="22" bestFit="1" customWidth="1"/>
    <col min="2307" max="2307" width="18" style="22" customWidth="1"/>
    <col min="2308" max="2308" width="20.42578125" style="22" customWidth="1"/>
    <col min="2309" max="2309" width="15.85546875" style="22" customWidth="1"/>
    <col min="2310" max="2310" width="14.7109375" style="22" customWidth="1"/>
    <col min="2311" max="2311" width="13.42578125" style="22" customWidth="1"/>
    <col min="2312" max="2312" width="14.42578125" style="22" customWidth="1"/>
    <col min="2313" max="2313" width="13.5703125" style="22" customWidth="1"/>
    <col min="2314" max="2314" width="14.140625" style="22" customWidth="1"/>
    <col min="2315" max="2317" width="12.7109375" style="22" bestFit="1" customWidth="1"/>
    <col min="2318" max="2318" width="15" style="22" customWidth="1"/>
    <col min="2319" max="2319" width="13.7109375" style="22" bestFit="1" customWidth="1"/>
    <col min="2320" max="2560" width="11.42578125" style="22"/>
    <col min="2561" max="2561" width="50.140625" style="22" bestFit="1" customWidth="1"/>
    <col min="2562" max="2562" width="16.28515625" style="22" bestFit="1" customWidth="1"/>
    <col min="2563" max="2563" width="18" style="22" customWidth="1"/>
    <col min="2564" max="2564" width="20.42578125" style="22" customWidth="1"/>
    <col min="2565" max="2565" width="15.85546875" style="22" customWidth="1"/>
    <col min="2566" max="2566" width="14.7109375" style="22" customWidth="1"/>
    <col min="2567" max="2567" width="13.42578125" style="22" customWidth="1"/>
    <col min="2568" max="2568" width="14.42578125" style="22" customWidth="1"/>
    <col min="2569" max="2569" width="13.5703125" style="22" customWidth="1"/>
    <col min="2570" max="2570" width="14.140625" style="22" customWidth="1"/>
    <col min="2571" max="2573" width="12.7109375" style="22" bestFit="1" customWidth="1"/>
    <col min="2574" max="2574" width="15" style="22" customWidth="1"/>
    <col min="2575" max="2575" width="13.7109375" style="22" bestFit="1" customWidth="1"/>
    <col min="2576" max="2816" width="11.42578125" style="22"/>
    <col min="2817" max="2817" width="50.140625" style="22" bestFit="1" customWidth="1"/>
    <col min="2818" max="2818" width="16.28515625" style="22" bestFit="1" customWidth="1"/>
    <col min="2819" max="2819" width="18" style="22" customWidth="1"/>
    <col min="2820" max="2820" width="20.42578125" style="22" customWidth="1"/>
    <col min="2821" max="2821" width="15.85546875" style="22" customWidth="1"/>
    <col min="2822" max="2822" width="14.7109375" style="22" customWidth="1"/>
    <col min="2823" max="2823" width="13.42578125" style="22" customWidth="1"/>
    <col min="2824" max="2824" width="14.42578125" style="22" customWidth="1"/>
    <col min="2825" max="2825" width="13.5703125" style="22" customWidth="1"/>
    <col min="2826" max="2826" width="14.140625" style="22" customWidth="1"/>
    <col min="2827" max="2829" width="12.7109375" style="22" bestFit="1" customWidth="1"/>
    <col min="2830" max="2830" width="15" style="22" customWidth="1"/>
    <col min="2831" max="2831" width="13.7109375" style="22" bestFit="1" customWidth="1"/>
    <col min="2832" max="3072" width="11.42578125" style="22"/>
    <col min="3073" max="3073" width="50.140625" style="22" bestFit="1" customWidth="1"/>
    <col min="3074" max="3074" width="16.28515625" style="22" bestFit="1" customWidth="1"/>
    <col min="3075" max="3075" width="18" style="22" customWidth="1"/>
    <col min="3076" max="3076" width="20.42578125" style="22" customWidth="1"/>
    <col min="3077" max="3077" width="15.85546875" style="22" customWidth="1"/>
    <col min="3078" max="3078" width="14.7109375" style="22" customWidth="1"/>
    <col min="3079" max="3079" width="13.42578125" style="22" customWidth="1"/>
    <col min="3080" max="3080" width="14.42578125" style="22" customWidth="1"/>
    <col min="3081" max="3081" width="13.5703125" style="22" customWidth="1"/>
    <col min="3082" max="3082" width="14.140625" style="22" customWidth="1"/>
    <col min="3083" max="3085" width="12.7109375" style="22" bestFit="1" customWidth="1"/>
    <col min="3086" max="3086" width="15" style="22" customWidth="1"/>
    <col min="3087" max="3087" width="13.7109375" style="22" bestFit="1" customWidth="1"/>
    <col min="3088" max="3328" width="11.42578125" style="22"/>
    <col min="3329" max="3329" width="50.140625" style="22" bestFit="1" customWidth="1"/>
    <col min="3330" max="3330" width="16.28515625" style="22" bestFit="1" customWidth="1"/>
    <col min="3331" max="3331" width="18" style="22" customWidth="1"/>
    <col min="3332" max="3332" width="20.42578125" style="22" customWidth="1"/>
    <col min="3333" max="3333" width="15.85546875" style="22" customWidth="1"/>
    <col min="3334" max="3334" width="14.7109375" style="22" customWidth="1"/>
    <col min="3335" max="3335" width="13.42578125" style="22" customWidth="1"/>
    <col min="3336" max="3336" width="14.42578125" style="22" customWidth="1"/>
    <col min="3337" max="3337" width="13.5703125" style="22" customWidth="1"/>
    <col min="3338" max="3338" width="14.140625" style="22" customWidth="1"/>
    <col min="3339" max="3341" width="12.7109375" style="22" bestFit="1" customWidth="1"/>
    <col min="3342" max="3342" width="15" style="22" customWidth="1"/>
    <col min="3343" max="3343" width="13.7109375" style="22" bestFit="1" customWidth="1"/>
    <col min="3344" max="3584" width="11.42578125" style="22"/>
    <col min="3585" max="3585" width="50.140625" style="22" bestFit="1" customWidth="1"/>
    <col min="3586" max="3586" width="16.28515625" style="22" bestFit="1" customWidth="1"/>
    <col min="3587" max="3587" width="18" style="22" customWidth="1"/>
    <col min="3588" max="3588" width="20.42578125" style="22" customWidth="1"/>
    <col min="3589" max="3589" width="15.85546875" style="22" customWidth="1"/>
    <col min="3590" max="3590" width="14.7109375" style="22" customWidth="1"/>
    <col min="3591" max="3591" width="13.42578125" style="22" customWidth="1"/>
    <col min="3592" max="3592" width="14.42578125" style="22" customWidth="1"/>
    <col min="3593" max="3593" width="13.5703125" style="22" customWidth="1"/>
    <col min="3594" max="3594" width="14.140625" style="22" customWidth="1"/>
    <col min="3595" max="3597" width="12.7109375" style="22" bestFit="1" customWidth="1"/>
    <col min="3598" max="3598" width="15" style="22" customWidth="1"/>
    <col min="3599" max="3599" width="13.7109375" style="22" bestFit="1" customWidth="1"/>
    <col min="3600" max="3840" width="11.42578125" style="22"/>
    <col min="3841" max="3841" width="50.140625" style="22" bestFit="1" customWidth="1"/>
    <col min="3842" max="3842" width="16.28515625" style="22" bestFit="1" customWidth="1"/>
    <col min="3843" max="3843" width="18" style="22" customWidth="1"/>
    <col min="3844" max="3844" width="20.42578125" style="22" customWidth="1"/>
    <col min="3845" max="3845" width="15.85546875" style="22" customWidth="1"/>
    <col min="3846" max="3846" width="14.7109375" style="22" customWidth="1"/>
    <col min="3847" max="3847" width="13.42578125" style="22" customWidth="1"/>
    <col min="3848" max="3848" width="14.42578125" style="22" customWidth="1"/>
    <col min="3849" max="3849" width="13.5703125" style="22" customWidth="1"/>
    <col min="3850" max="3850" width="14.140625" style="22" customWidth="1"/>
    <col min="3851" max="3853" width="12.7109375" style="22" bestFit="1" customWidth="1"/>
    <col min="3854" max="3854" width="15" style="22" customWidth="1"/>
    <col min="3855" max="3855" width="13.7109375" style="22" bestFit="1" customWidth="1"/>
    <col min="3856" max="4096" width="11.42578125" style="22"/>
    <col min="4097" max="4097" width="50.140625" style="22" bestFit="1" customWidth="1"/>
    <col min="4098" max="4098" width="16.28515625" style="22" bestFit="1" customWidth="1"/>
    <col min="4099" max="4099" width="18" style="22" customWidth="1"/>
    <col min="4100" max="4100" width="20.42578125" style="22" customWidth="1"/>
    <col min="4101" max="4101" width="15.85546875" style="22" customWidth="1"/>
    <col min="4102" max="4102" width="14.7109375" style="22" customWidth="1"/>
    <col min="4103" max="4103" width="13.42578125" style="22" customWidth="1"/>
    <col min="4104" max="4104" width="14.42578125" style="22" customWidth="1"/>
    <col min="4105" max="4105" width="13.5703125" style="22" customWidth="1"/>
    <col min="4106" max="4106" width="14.140625" style="22" customWidth="1"/>
    <col min="4107" max="4109" width="12.7109375" style="22" bestFit="1" customWidth="1"/>
    <col min="4110" max="4110" width="15" style="22" customWidth="1"/>
    <col min="4111" max="4111" width="13.7109375" style="22" bestFit="1" customWidth="1"/>
    <col min="4112" max="4352" width="11.42578125" style="22"/>
    <col min="4353" max="4353" width="50.140625" style="22" bestFit="1" customWidth="1"/>
    <col min="4354" max="4354" width="16.28515625" style="22" bestFit="1" customWidth="1"/>
    <col min="4355" max="4355" width="18" style="22" customWidth="1"/>
    <col min="4356" max="4356" width="20.42578125" style="22" customWidth="1"/>
    <col min="4357" max="4357" width="15.85546875" style="22" customWidth="1"/>
    <col min="4358" max="4358" width="14.7109375" style="22" customWidth="1"/>
    <col min="4359" max="4359" width="13.42578125" style="22" customWidth="1"/>
    <col min="4360" max="4360" width="14.42578125" style="22" customWidth="1"/>
    <col min="4361" max="4361" width="13.5703125" style="22" customWidth="1"/>
    <col min="4362" max="4362" width="14.140625" style="22" customWidth="1"/>
    <col min="4363" max="4365" width="12.7109375" style="22" bestFit="1" customWidth="1"/>
    <col min="4366" max="4366" width="15" style="22" customWidth="1"/>
    <col min="4367" max="4367" width="13.7109375" style="22" bestFit="1" customWidth="1"/>
    <col min="4368" max="4608" width="11.42578125" style="22"/>
    <col min="4609" max="4609" width="50.140625" style="22" bestFit="1" customWidth="1"/>
    <col min="4610" max="4610" width="16.28515625" style="22" bestFit="1" customWidth="1"/>
    <col min="4611" max="4611" width="18" style="22" customWidth="1"/>
    <col min="4612" max="4612" width="20.42578125" style="22" customWidth="1"/>
    <col min="4613" max="4613" width="15.85546875" style="22" customWidth="1"/>
    <col min="4614" max="4614" width="14.7109375" style="22" customWidth="1"/>
    <col min="4615" max="4615" width="13.42578125" style="22" customWidth="1"/>
    <col min="4616" max="4616" width="14.42578125" style="22" customWidth="1"/>
    <col min="4617" max="4617" width="13.5703125" style="22" customWidth="1"/>
    <col min="4618" max="4618" width="14.140625" style="22" customWidth="1"/>
    <col min="4619" max="4621" width="12.7109375" style="22" bestFit="1" customWidth="1"/>
    <col min="4622" max="4622" width="15" style="22" customWidth="1"/>
    <col min="4623" max="4623" width="13.7109375" style="22" bestFit="1" customWidth="1"/>
    <col min="4624" max="4864" width="11.42578125" style="22"/>
    <col min="4865" max="4865" width="50.140625" style="22" bestFit="1" customWidth="1"/>
    <col min="4866" max="4866" width="16.28515625" style="22" bestFit="1" customWidth="1"/>
    <col min="4867" max="4867" width="18" style="22" customWidth="1"/>
    <col min="4868" max="4868" width="20.42578125" style="22" customWidth="1"/>
    <col min="4869" max="4869" width="15.85546875" style="22" customWidth="1"/>
    <col min="4870" max="4870" width="14.7109375" style="22" customWidth="1"/>
    <col min="4871" max="4871" width="13.42578125" style="22" customWidth="1"/>
    <col min="4872" max="4872" width="14.42578125" style="22" customWidth="1"/>
    <col min="4873" max="4873" width="13.5703125" style="22" customWidth="1"/>
    <col min="4874" max="4874" width="14.140625" style="22" customWidth="1"/>
    <col min="4875" max="4877" width="12.7109375" style="22" bestFit="1" customWidth="1"/>
    <col min="4878" max="4878" width="15" style="22" customWidth="1"/>
    <col min="4879" max="4879" width="13.7109375" style="22" bestFit="1" customWidth="1"/>
    <col min="4880" max="5120" width="11.42578125" style="22"/>
    <col min="5121" max="5121" width="50.140625" style="22" bestFit="1" customWidth="1"/>
    <col min="5122" max="5122" width="16.28515625" style="22" bestFit="1" customWidth="1"/>
    <col min="5123" max="5123" width="18" style="22" customWidth="1"/>
    <col min="5124" max="5124" width="20.42578125" style="22" customWidth="1"/>
    <col min="5125" max="5125" width="15.85546875" style="22" customWidth="1"/>
    <col min="5126" max="5126" width="14.7109375" style="22" customWidth="1"/>
    <col min="5127" max="5127" width="13.42578125" style="22" customWidth="1"/>
    <col min="5128" max="5128" width="14.42578125" style="22" customWidth="1"/>
    <col min="5129" max="5129" width="13.5703125" style="22" customWidth="1"/>
    <col min="5130" max="5130" width="14.140625" style="22" customWidth="1"/>
    <col min="5131" max="5133" width="12.7109375" style="22" bestFit="1" customWidth="1"/>
    <col min="5134" max="5134" width="15" style="22" customWidth="1"/>
    <col min="5135" max="5135" width="13.7109375" style="22" bestFit="1" customWidth="1"/>
    <col min="5136" max="5376" width="11.42578125" style="22"/>
    <col min="5377" max="5377" width="50.140625" style="22" bestFit="1" customWidth="1"/>
    <col min="5378" max="5378" width="16.28515625" style="22" bestFit="1" customWidth="1"/>
    <col min="5379" max="5379" width="18" style="22" customWidth="1"/>
    <col min="5380" max="5380" width="20.42578125" style="22" customWidth="1"/>
    <col min="5381" max="5381" width="15.85546875" style="22" customWidth="1"/>
    <col min="5382" max="5382" width="14.7109375" style="22" customWidth="1"/>
    <col min="5383" max="5383" width="13.42578125" style="22" customWidth="1"/>
    <col min="5384" max="5384" width="14.42578125" style="22" customWidth="1"/>
    <col min="5385" max="5385" width="13.5703125" style="22" customWidth="1"/>
    <col min="5386" max="5386" width="14.140625" style="22" customWidth="1"/>
    <col min="5387" max="5389" width="12.7109375" style="22" bestFit="1" customWidth="1"/>
    <col min="5390" max="5390" width="15" style="22" customWidth="1"/>
    <col min="5391" max="5391" width="13.7109375" style="22" bestFit="1" customWidth="1"/>
    <col min="5392" max="5632" width="11.42578125" style="22"/>
    <col min="5633" max="5633" width="50.140625" style="22" bestFit="1" customWidth="1"/>
    <col min="5634" max="5634" width="16.28515625" style="22" bestFit="1" customWidth="1"/>
    <col min="5635" max="5635" width="18" style="22" customWidth="1"/>
    <col min="5636" max="5636" width="20.42578125" style="22" customWidth="1"/>
    <col min="5637" max="5637" width="15.85546875" style="22" customWidth="1"/>
    <col min="5638" max="5638" width="14.7109375" style="22" customWidth="1"/>
    <col min="5639" max="5639" width="13.42578125" style="22" customWidth="1"/>
    <col min="5640" max="5640" width="14.42578125" style="22" customWidth="1"/>
    <col min="5641" max="5641" width="13.5703125" style="22" customWidth="1"/>
    <col min="5642" max="5642" width="14.140625" style="22" customWidth="1"/>
    <col min="5643" max="5645" width="12.7109375" style="22" bestFit="1" customWidth="1"/>
    <col min="5646" max="5646" width="15" style="22" customWidth="1"/>
    <col min="5647" max="5647" width="13.7109375" style="22" bestFit="1" customWidth="1"/>
    <col min="5648" max="5888" width="11.42578125" style="22"/>
    <col min="5889" max="5889" width="50.140625" style="22" bestFit="1" customWidth="1"/>
    <col min="5890" max="5890" width="16.28515625" style="22" bestFit="1" customWidth="1"/>
    <col min="5891" max="5891" width="18" style="22" customWidth="1"/>
    <col min="5892" max="5892" width="20.42578125" style="22" customWidth="1"/>
    <col min="5893" max="5893" width="15.85546875" style="22" customWidth="1"/>
    <col min="5894" max="5894" width="14.7109375" style="22" customWidth="1"/>
    <col min="5895" max="5895" width="13.42578125" style="22" customWidth="1"/>
    <col min="5896" max="5896" width="14.42578125" style="22" customWidth="1"/>
    <col min="5897" max="5897" width="13.5703125" style="22" customWidth="1"/>
    <col min="5898" max="5898" width="14.140625" style="22" customWidth="1"/>
    <col min="5899" max="5901" width="12.7109375" style="22" bestFit="1" customWidth="1"/>
    <col min="5902" max="5902" width="15" style="22" customWidth="1"/>
    <col min="5903" max="5903" width="13.7109375" style="22" bestFit="1" customWidth="1"/>
    <col min="5904" max="6144" width="11.42578125" style="22"/>
    <col min="6145" max="6145" width="50.140625" style="22" bestFit="1" customWidth="1"/>
    <col min="6146" max="6146" width="16.28515625" style="22" bestFit="1" customWidth="1"/>
    <col min="6147" max="6147" width="18" style="22" customWidth="1"/>
    <col min="6148" max="6148" width="20.42578125" style="22" customWidth="1"/>
    <col min="6149" max="6149" width="15.85546875" style="22" customWidth="1"/>
    <col min="6150" max="6150" width="14.7109375" style="22" customWidth="1"/>
    <col min="6151" max="6151" width="13.42578125" style="22" customWidth="1"/>
    <col min="6152" max="6152" width="14.42578125" style="22" customWidth="1"/>
    <col min="6153" max="6153" width="13.5703125" style="22" customWidth="1"/>
    <col min="6154" max="6154" width="14.140625" style="22" customWidth="1"/>
    <col min="6155" max="6157" width="12.7109375" style="22" bestFit="1" customWidth="1"/>
    <col min="6158" max="6158" width="15" style="22" customWidth="1"/>
    <col min="6159" max="6159" width="13.7109375" style="22" bestFit="1" customWidth="1"/>
    <col min="6160" max="6400" width="11.42578125" style="22"/>
    <col min="6401" max="6401" width="50.140625" style="22" bestFit="1" customWidth="1"/>
    <col min="6402" max="6402" width="16.28515625" style="22" bestFit="1" customWidth="1"/>
    <col min="6403" max="6403" width="18" style="22" customWidth="1"/>
    <col min="6404" max="6404" width="20.42578125" style="22" customWidth="1"/>
    <col min="6405" max="6405" width="15.85546875" style="22" customWidth="1"/>
    <col min="6406" max="6406" width="14.7109375" style="22" customWidth="1"/>
    <col min="6407" max="6407" width="13.42578125" style="22" customWidth="1"/>
    <col min="6408" max="6408" width="14.42578125" style="22" customWidth="1"/>
    <col min="6409" max="6409" width="13.5703125" style="22" customWidth="1"/>
    <col min="6410" max="6410" width="14.140625" style="22" customWidth="1"/>
    <col min="6411" max="6413" width="12.7109375" style="22" bestFit="1" customWidth="1"/>
    <col min="6414" max="6414" width="15" style="22" customWidth="1"/>
    <col min="6415" max="6415" width="13.7109375" style="22" bestFit="1" customWidth="1"/>
    <col min="6416" max="6656" width="11.42578125" style="22"/>
    <col min="6657" max="6657" width="50.140625" style="22" bestFit="1" customWidth="1"/>
    <col min="6658" max="6658" width="16.28515625" style="22" bestFit="1" customWidth="1"/>
    <col min="6659" max="6659" width="18" style="22" customWidth="1"/>
    <col min="6660" max="6660" width="20.42578125" style="22" customWidth="1"/>
    <col min="6661" max="6661" width="15.85546875" style="22" customWidth="1"/>
    <col min="6662" max="6662" width="14.7109375" style="22" customWidth="1"/>
    <col min="6663" max="6663" width="13.42578125" style="22" customWidth="1"/>
    <col min="6664" max="6664" width="14.42578125" style="22" customWidth="1"/>
    <col min="6665" max="6665" width="13.5703125" style="22" customWidth="1"/>
    <col min="6666" max="6666" width="14.140625" style="22" customWidth="1"/>
    <col min="6667" max="6669" width="12.7109375" style="22" bestFit="1" customWidth="1"/>
    <col min="6670" max="6670" width="15" style="22" customWidth="1"/>
    <col min="6671" max="6671" width="13.7109375" style="22" bestFit="1" customWidth="1"/>
    <col min="6672" max="6912" width="11.42578125" style="22"/>
    <col min="6913" max="6913" width="50.140625" style="22" bestFit="1" customWidth="1"/>
    <col min="6914" max="6914" width="16.28515625" style="22" bestFit="1" customWidth="1"/>
    <col min="6915" max="6915" width="18" style="22" customWidth="1"/>
    <col min="6916" max="6916" width="20.42578125" style="22" customWidth="1"/>
    <col min="6917" max="6917" width="15.85546875" style="22" customWidth="1"/>
    <col min="6918" max="6918" width="14.7109375" style="22" customWidth="1"/>
    <col min="6919" max="6919" width="13.42578125" style="22" customWidth="1"/>
    <col min="6920" max="6920" width="14.42578125" style="22" customWidth="1"/>
    <col min="6921" max="6921" width="13.5703125" style="22" customWidth="1"/>
    <col min="6922" max="6922" width="14.140625" style="22" customWidth="1"/>
    <col min="6923" max="6925" width="12.7109375" style="22" bestFit="1" customWidth="1"/>
    <col min="6926" max="6926" width="15" style="22" customWidth="1"/>
    <col min="6927" max="6927" width="13.7109375" style="22" bestFit="1" customWidth="1"/>
    <col min="6928" max="7168" width="11.42578125" style="22"/>
    <col min="7169" max="7169" width="50.140625" style="22" bestFit="1" customWidth="1"/>
    <col min="7170" max="7170" width="16.28515625" style="22" bestFit="1" customWidth="1"/>
    <col min="7171" max="7171" width="18" style="22" customWidth="1"/>
    <col min="7172" max="7172" width="20.42578125" style="22" customWidth="1"/>
    <col min="7173" max="7173" width="15.85546875" style="22" customWidth="1"/>
    <col min="7174" max="7174" width="14.7109375" style="22" customWidth="1"/>
    <col min="7175" max="7175" width="13.42578125" style="22" customWidth="1"/>
    <col min="7176" max="7176" width="14.42578125" style="22" customWidth="1"/>
    <col min="7177" max="7177" width="13.5703125" style="22" customWidth="1"/>
    <col min="7178" max="7178" width="14.140625" style="22" customWidth="1"/>
    <col min="7179" max="7181" width="12.7109375" style="22" bestFit="1" customWidth="1"/>
    <col min="7182" max="7182" width="15" style="22" customWidth="1"/>
    <col min="7183" max="7183" width="13.7109375" style="22" bestFit="1" customWidth="1"/>
    <col min="7184" max="7424" width="11.42578125" style="22"/>
    <col min="7425" max="7425" width="50.140625" style="22" bestFit="1" customWidth="1"/>
    <col min="7426" max="7426" width="16.28515625" style="22" bestFit="1" customWidth="1"/>
    <col min="7427" max="7427" width="18" style="22" customWidth="1"/>
    <col min="7428" max="7428" width="20.42578125" style="22" customWidth="1"/>
    <col min="7429" max="7429" width="15.85546875" style="22" customWidth="1"/>
    <col min="7430" max="7430" width="14.7109375" style="22" customWidth="1"/>
    <col min="7431" max="7431" width="13.42578125" style="22" customWidth="1"/>
    <col min="7432" max="7432" width="14.42578125" style="22" customWidth="1"/>
    <col min="7433" max="7433" width="13.5703125" style="22" customWidth="1"/>
    <col min="7434" max="7434" width="14.140625" style="22" customWidth="1"/>
    <col min="7435" max="7437" width="12.7109375" style="22" bestFit="1" customWidth="1"/>
    <col min="7438" max="7438" width="15" style="22" customWidth="1"/>
    <col min="7439" max="7439" width="13.7109375" style="22" bestFit="1" customWidth="1"/>
    <col min="7440" max="7680" width="11.42578125" style="22"/>
    <col min="7681" max="7681" width="50.140625" style="22" bestFit="1" customWidth="1"/>
    <col min="7682" max="7682" width="16.28515625" style="22" bestFit="1" customWidth="1"/>
    <col min="7683" max="7683" width="18" style="22" customWidth="1"/>
    <col min="7684" max="7684" width="20.42578125" style="22" customWidth="1"/>
    <col min="7685" max="7685" width="15.85546875" style="22" customWidth="1"/>
    <col min="7686" max="7686" width="14.7109375" style="22" customWidth="1"/>
    <col min="7687" max="7687" width="13.42578125" style="22" customWidth="1"/>
    <col min="7688" max="7688" width="14.42578125" style="22" customWidth="1"/>
    <col min="7689" max="7689" width="13.5703125" style="22" customWidth="1"/>
    <col min="7690" max="7690" width="14.140625" style="22" customWidth="1"/>
    <col min="7691" max="7693" width="12.7109375" style="22" bestFit="1" customWidth="1"/>
    <col min="7694" max="7694" width="15" style="22" customWidth="1"/>
    <col min="7695" max="7695" width="13.7109375" style="22" bestFit="1" customWidth="1"/>
    <col min="7696" max="7936" width="11.42578125" style="22"/>
    <col min="7937" max="7937" width="50.140625" style="22" bestFit="1" customWidth="1"/>
    <col min="7938" max="7938" width="16.28515625" style="22" bestFit="1" customWidth="1"/>
    <col min="7939" max="7939" width="18" style="22" customWidth="1"/>
    <col min="7940" max="7940" width="20.42578125" style="22" customWidth="1"/>
    <col min="7941" max="7941" width="15.85546875" style="22" customWidth="1"/>
    <col min="7942" max="7942" width="14.7109375" style="22" customWidth="1"/>
    <col min="7943" max="7943" width="13.42578125" style="22" customWidth="1"/>
    <col min="7944" max="7944" width="14.42578125" style="22" customWidth="1"/>
    <col min="7945" max="7945" width="13.5703125" style="22" customWidth="1"/>
    <col min="7946" max="7946" width="14.140625" style="22" customWidth="1"/>
    <col min="7947" max="7949" width="12.7109375" style="22" bestFit="1" customWidth="1"/>
    <col min="7950" max="7950" width="15" style="22" customWidth="1"/>
    <col min="7951" max="7951" width="13.7109375" style="22" bestFit="1" customWidth="1"/>
    <col min="7952" max="8192" width="11.42578125" style="22"/>
    <col min="8193" max="8193" width="50.140625" style="22" bestFit="1" customWidth="1"/>
    <col min="8194" max="8194" width="16.28515625" style="22" bestFit="1" customWidth="1"/>
    <col min="8195" max="8195" width="18" style="22" customWidth="1"/>
    <col min="8196" max="8196" width="20.42578125" style="22" customWidth="1"/>
    <col min="8197" max="8197" width="15.85546875" style="22" customWidth="1"/>
    <col min="8198" max="8198" width="14.7109375" style="22" customWidth="1"/>
    <col min="8199" max="8199" width="13.42578125" style="22" customWidth="1"/>
    <col min="8200" max="8200" width="14.42578125" style="22" customWidth="1"/>
    <col min="8201" max="8201" width="13.5703125" style="22" customWidth="1"/>
    <col min="8202" max="8202" width="14.140625" style="22" customWidth="1"/>
    <col min="8203" max="8205" width="12.7109375" style="22" bestFit="1" customWidth="1"/>
    <col min="8206" max="8206" width="15" style="22" customWidth="1"/>
    <col min="8207" max="8207" width="13.7109375" style="22" bestFit="1" customWidth="1"/>
    <col min="8208" max="8448" width="11.42578125" style="22"/>
    <col min="8449" max="8449" width="50.140625" style="22" bestFit="1" customWidth="1"/>
    <col min="8450" max="8450" width="16.28515625" style="22" bestFit="1" customWidth="1"/>
    <col min="8451" max="8451" width="18" style="22" customWidth="1"/>
    <col min="8452" max="8452" width="20.42578125" style="22" customWidth="1"/>
    <col min="8453" max="8453" width="15.85546875" style="22" customWidth="1"/>
    <col min="8454" max="8454" width="14.7109375" style="22" customWidth="1"/>
    <col min="8455" max="8455" width="13.42578125" style="22" customWidth="1"/>
    <col min="8456" max="8456" width="14.42578125" style="22" customWidth="1"/>
    <col min="8457" max="8457" width="13.5703125" style="22" customWidth="1"/>
    <col min="8458" max="8458" width="14.140625" style="22" customWidth="1"/>
    <col min="8459" max="8461" width="12.7109375" style="22" bestFit="1" customWidth="1"/>
    <col min="8462" max="8462" width="15" style="22" customWidth="1"/>
    <col min="8463" max="8463" width="13.7109375" style="22" bestFit="1" customWidth="1"/>
    <col min="8464" max="8704" width="11.42578125" style="22"/>
    <col min="8705" max="8705" width="50.140625" style="22" bestFit="1" customWidth="1"/>
    <col min="8706" max="8706" width="16.28515625" style="22" bestFit="1" customWidth="1"/>
    <col min="8707" max="8707" width="18" style="22" customWidth="1"/>
    <col min="8708" max="8708" width="20.42578125" style="22" customWidth="1"/>
    <col min="8709" max="8709" width="15.85546875" style="22" customWidth="1"/>
    <col min="8710" max="8710" width="14.7109375" style="22" customWidth="1"/>
    <col min="8711" max="8711" width="13.42578125" style="22" customWidth="1"/>
    <col min="8712" max="8712" width="14.42578125" style="22" customWidth="1"/>
    <col min="8713" max="8713" width="13.5703125" style="22" customWidth="1"/>
    <col min="8714" max="8714" width="14.140625" style="22" customWidth="1"/>
    <col min="8715" max="8717" width="12.7109375" style="22" bestFit="1" customWidth="1"/>
    <col min="8718" max="8718" width="15" style="22" customWidth="1"/>
    <col min="8719" max="8719" width="13.7109375" style="22" bestFit="1" customWidth="1"/>
    <col min="8720" max="8960" width="11.42578125" style="22"/>
    <col min="8961" max="8961" width="50.140625" style="22" bestFit="1" customWidth="1"/>
    <col min="8962" max="8962" width="16.28515625" style="22" bestFit="1" customWidth="1"/>
    <col min="8963" max="8963" width="18" style="22" customWidth="1"/>
    <col min="8964" max="8964" width="20.42578125" style="22" customWidth="1"/>
    <col min="8965" max="8965" width="15.85546875" style="22" customWidth="1"/>
    <col min="8966" max="8966" width="14.7109375" style="22" customWidth="1"/>
    <col min="8967" max="8967" width="13.42578125" style="22" customWidth="1"/>
    <col min="8968" max="8968" width="14.42578125" style="22" customWidth="1"/>
    <col min="8969" max="8969" width="13.5703125" style="22" customWidth="1"/>
    <col min="8970" max="8970" width="14.140625" style="22" customWidth="1"/>
    <col min="8971" max="8973" width="12.7109375" style="22" bestFit="1" customWidth="1"/>
    <col min="8974" max="8974" width="15" style="22" customWidth="1"/>
    <col min="8975" max="8975" width="13.7109375" style="22" bestFit="1" customWidth="1"/>
    <col min="8976" max="9216" width="11.42578125" style="22"/>
    <col min="9217" max="9217" width="50.140625" style="22" bestFit="1" customWidth="1"/>
    <col min="9218" max="9218" width="16.28515625" style="22" bestFit="1" customWidth="1"/>
    <col min="9219" max="9219" width="18" style="22" customWidth="1"/>
    <col min="9220" max="9220" width="20.42578125" style="22" customWidth="1"/>
    <col min="9221" max="9221" width="15.85546875" style="22" customWidth="1"/>
    <col min="9222" max="9222" width="14.7109375" style="22" customWidth="1"/>
    <col min="9223" max="9223" width="13.42578125" style="22" customWidth="1"/>
    <col min="9224" max="9224" width="14.42578125" style="22" customWidth="1"/>
    <col min="9225" max="9225" width="13.5703125" style="22" customWidth="1"/>
    <col min="9226" max="9226" width="14.140625" style="22" customWidth="1"/>
    <col min="9227" max="9229" width="12.7109375" style="22" bestFit="1" customWidth="1"/>
    <col min="9230" max="9230" width="15" style="22" customWidth="1"/>
    <col min="9231" max="9231" width="13.7109375" style="22" bestFit="1" customWidth="1"/>
    <col min="9232" max="9472" width="11.42578125" style="22"/>
    <col min="9473" max="9473" width="50.140625" style="22" bestFit="1" customWidth="1"/>
    <col min="9474" max="9474" width="16.28515625" style="22" bestFit="1" customWidth="1"/>
    <col min="9475" max="9475" width="18" style="22" customWidth="1"/>
    <col min="9476" max="9476" width="20.42578125" style="22" customWidth="1"/>
    <col min="9477" max="9477" width="15.85546875" style="22" customWidth="1"/>
    <col min="9478" max="9478" width="14.7109375" style="22" customWidth="1"/>
    <col min="9479" max="9479" width="13.42578125" style="22" customWidth="1"/>
    <col min="9480" max="9480" width="14.42578125" style="22" customWidth="1"/>
    <col min="9481" max="9481" width="13.5703125" style="22" customWidth="1"/>
    <col min="9482" max="9482" width="14.140625" style="22" customWidth="1"/>
    <col min="9483" max="9485" width="12.7109375" style="22" bestFit="1" customWidth="1"/>
    <col min="9486" max="9486" width="15" style="22" customWidth="1"/>
    <col min="9487" max="9487" width="13.7109375" style="22" bestFit="1" customWidth="1"/>
    <col min="9488" max="9728" width="11.42578125" style="22"/>
    <col min="9729" max="9729" width="50.140625" style="22" bestFit="1" customWidth="1"/>
    <col min="9730" max="9730" width="16.28515625" style="22" bestFit="1" customWidth="1"/>
    <col min="9731" max="9731" width="18" style="22" customWidth="1"/>
    <col min="9732" max="9732" width="20.42578125" style="22" customWidth="1"/>
    <col min="9733" max="9733" width="15.85546875" style="22" customWidth="1"/>
    <col min="9734" max="9734" width="14.7109375" style="22" customWidth="1"/>
    <col min="9735" max="9735" width="13.42578125" style="22" customWidth="1"/>
    <col min="9736" max="9736" width="14.42578125" style="22" customWidth="1"/>
    <col min="9737" max="9737" width="13.5703125" style="22" customWidth="1"/>
    <col min="9738" max="9738" width="14.140625" style="22" customWidth="1"/>
    <col min="9739" max="9741" width="12.7109375" style="22" bestFit="1" customWidth="1"/>
    <col min="9742" max="9742" width="15" style="22" customWidth="1"/>
    <col min="9743" max="9743" width="13.7109375" style="22" bestFit="1" customWidth="1"/>
    <col min="9744" max="9984" width="11.42578125" style="22"/>
    <col min="9985" max="9985" width="50.140625" style="22" bestFit="1" customWidth="1"/>
    <col min="9986" max="9986" width="16.28515625" style="22" bestFit="1" customWidth="1"/>
    <col min="9987" max="9987" width="18" style="22" customWidth="1"/>
    <col min="9988" max="9988" width="20.42578125" style="22" customWidth="1"/>
    <col min="9989" max="9989" width="15.85546875" style="22" customWidth="1"/>
    <col min="9990" max="9990" width="14.7109375" style="22" customWidth="1"/>
    <col min="9991" max="9991" width="13.42578125" style="22" customWidth="1"/>
    <col min="9992" max="9992" width="14.42578125" style="22" customWidth="1"/>
    <col min="9993" max="9993" width="13.5703125" style="22" customWidth="1"/>
    <col min="9994" max="9994" width="14.140625" style="22" customWidth="1"/>
    <col min="9995" max="9997" width="12.7109375" style="22" bestFit="1" customWidth="1"/>
    <col min="9998" max="9998" width="15" style="22" customWidth="1"/>
    <col min="9999" max="9999" width="13.7109375" style="22" bestFit="1" customWidth="1"/>
    <col min="10000" max="10240" width="11.42578125" style="22"/>
    <col min="10241" max="10241" width="50.140625" style="22" bestFit="1" customWidth="1"/>
    <col min="10242" max="10242" width="16.28515625" style="22" bestFit="1" customWidth="1"/>
    <col min="10243" max="10243" width="18" style="22" customWidth="1"/>
    <col min="10244" max="10244" width="20.42578125" style="22" customWidth="1"/>
    <col min="10245" max="10245" width="15.85546875" style="22" customWidth="1"/>
    <col min="10246" max="10246" width="14.7109375" style="22" customWidth="1"/>
    <col min="10247" max="10247" width="13.42578125" style="22" customWidth="1"/>
    <col min="10248" max="10248" width="14.42578125" style="22" customWidth="1"/>
    <col min="10249" max="10249" width="13.5703125" style="22" customWidth="1"/>
    <col min="10250" max="10250" width="14.140625" style="22" customWidth="1"/>
    <col min="10251" max="10253" width="12.7109375" style="22" bestFit="1" customWidth="1"/>
    <col min="10254" max="10254" width="15" style="22" customWidth="1"/>
    <col min="10255" max="10255" width="13.7109375" style="22" bestFit="1" customWidth="1"/>
    <col min="10256" max="10496" width="11.42578125" style="22"/>
    <col min="10497" max="10497" width="50.140625" style="22" bestFit="1" customWidth="1"/>
    <col min="10498" max="10498" width="16.28515625" style="22" bestFit="1" customWidth="1"/>
    <col min="10499" max="10499" width="18" style="22" customWidth="1"/>
    <col min="10500" max="10500" width="20.42578125" style="22" customWidth="1"/>
    <col min="10501" max="10501" width="15.85546875" style="22" customWidth="1"/>
    <col min="10502" max="10502" width="14.7109375" style="22" customWidth="1"/>
    <col min="10503" max="10503" width="13.42578125" style="22" customWidth="1"/>
    <col min="10504" max="10504" width="14.42578125" style="22" customWidth="1"/>
    <col min="10505" max="10505" width="13.5703125" style="22" customWidth="1"/>
    <col min="10506" max="10506" width="14.140625" style="22" customWidth="1"/>
    <col min="10507" max="10509" width="12.7109375" style="22" bestFit="1" customWidth="1"/>
    <col min="10510" max="10510" width="15" style="22" customWidth="1"/>
    <col min="10511" max="10511" width="13.7109375" style="22" bestFit="1" customWidth="1"/>
    <col min="10512" max="10752" width="11.42578125" style="22"/>
    <col min="10753" max="10753" width="50.140625" style="22" bestFit="1" customWidth="1"/>
    <col min="10754" max="10754" width="16.28515625" style="22" bestFit="1" customWidth="1"/>
    <col min="10755" max="10755" width="18" style="22" customWidth="1"/>
    <col min="10756" max="10756" width="20.42578125" style="22" customWidth="1"/>
    <col min="10757" max="10757" width="15.85546875" style="22" customWidth="1"/>
    <col min="10758" max="10758" width="14.7109375" style="22" customWidth="1"/>
    <col min="10759" max="10759" width="13.42578125" style="22" customWidth="1"/>
    <col min="10760" max="10760" width="14.42578125" style="22" customWidth="1"/>
    <col min="10761" max="10761" width="13.5703125" style="22" customWidth="1"/>
    <col min="10762" max="10762" width="14.140625" style="22" customWidth="1"/>
    <col min="10763" max="10765" width="12.7109375" style="22" bestFit="1" customWidth="1"/>
    <col min="10766" max="10766" width="15" style="22" customWidth="1"/>
    <col min="10767" max="10767" width="13.7109375" style="22" bestFit="1" customWidth="1"/>
    <col min="10768" max="11008" width="11.42578125" style="22"/>
    <col min="11009" max="11009" width="50.140625" style="22" bestFit="1" customWidth="1"/>
    <col min="11010" max="11010" width="16.28515625" style="22" bestFit="1" customWidth="1"/>
    <col min="11011" max="11011" width="18" style="22" customWidth="1"/>
    <col min="11012" max="11012" width="20.42578125" style="22" customWidth="1"/>
    <col min="11013" max="11013" width="15.85546875" style="22" customWidth="1"/>
    <col min="11014" max="11014" width="14.7109375" style="22" customWidth="1"/>
    <col min="11015" max="11015" width="13.42578125" style="22" customWidth="1"/>
    <col min="11016" max="11016" width="14.42578125" style="22" customWidth="1"/>
    <col min="11017" max="11017" width="13.5703125" style="22" customWidth="1"/>
    <col min="11018" max="11018" width="14.140625" style="22" customWidth="1"/>
    <col min="11019" max="11021" width="12.7109375" style="22" bestFit="1" customWidth="1"/>
    <col min="11022" max="11022" width="15" style="22" customWidth="1"/>
    <col min="11023" max="11023" width="13.7109375" style="22" bestFit="1" customWidth="1"/>
    <col min="11024" max="11264" width="11.42578125" style="22"/>
    <col min="11265" max="11265" width="50.140625" style="22" bestFit="1" customWidth="1"/>
    <col min="11266" max="11266" width="16.28515625" style="22" bestFit="1" customWidth="1"/>
    <col min="11267" max="11267" width="18" style="22" customWidth="1"/>
    <col min="11268" max="11268" width="20.42578125" style="22" customWidth="1"/>
    <col min="11269" max="11269" width="15.85546875" style="22" customWidth="1"/>
    <col min="11270" max="11270" width="14.7109375" style="22" customWidth="1"/>
    <col min="11271" max="11271" width="13.42578125" style="22" customWidth="1"/>
    <col min="11272" max="11272" width="14.42578125" style="22" customWidth="1"/>
    <col min="11273" max="11273" width="13.5703125" style="22" customWidth="1"/>
    <col min="11274" max="11274" width="14.140625" style="22" customWidth="1"/>
    <col min="11275" max="11277" width="12.7109375" style="22" bestFit="1" customWidth="1"/>
    <col min="11278" max="11278" width="15" style="22" customWidth="1"/>
    <col min="11279" max="11279" width="13.7109375" style="22" bestFit="1" customWidth="1"/>
    <col min="11280" max="11520" width="11.42578125" style="22"/>
    <col min="11521" max="11521" width="50.140625" style="22" bestFit="1" customWidth="1"/>
    <col min="11522" max="11522" width="16.28515625" style="22" bestFit="1" customWidth="1"/>
    <col min="11523" max="11523" width="18" style="22" customWidth="1"/>
    <col min="11524" max="11524" width="20.42578125" style="22" customWidth="1"/>
    <col min="11525" max="11525" width="15.85546875" style="22" customWidth="1"/>
    <col min="11526" max="11526" width="14.7109375" style="22" customWidth="1"/>
    <col min="11527" max="11527" width="13.42578125" style="22" customWidth="1"/>
    <col min="11528" max="11528" width="14.42578125" style="22" customWidth="1"/>
    <col min="11529" max="11529" width="13.5703125" style="22" customWidth="1"/>
    <col min="11530" max="11530" width="14.140625" style="22" customWidth="1"/>
    <col min="11531" max="11533" width="12.7109375" style="22" bestFit="1" customWidth="1"/>
    <col min="11534" max="11534" width="15" style="22" customWidth="1"/>
    <col min="11535" max="11535" width="13.7109375" style="22" bestFit="1" customWidth="1"/>
    <col min="11536" max="11776" width="11.42578125" style="22"/>
    <col min="11777" max="11777" width="50.140625" style="22" bestFit="1" customWidth="1"/>
    <col min="11778" max="11778" width="16.28515625" style="22" bestFit="1" customWidth="1"/>
    <col min="11779" max="11779" width="18" style="22" customWidth="1"/>
    <col min="11780" max="11780" width="20.42578125" style="22" customWidth="1"/>
    <col min="11781" max="11781" width="15.85546875" style="22" customWidth="1"/>
    <col min="11782" max="11782" width="14.7109375" style="22" customWidth="1"/>
    <col min="11783" max="11783" width="13.42578125" style="22" customWidth="1"/>
    <col min="11784" max="11784" width="14.42578125" style="22" customWidth="1"/>
    <col min="11785" max="11785" width="13.5703125" style="22" customWidth="1"/>
    <col min="11786" max="11786" width="14.140625" style="22" customWidth="1"/>
    <col min="11787" max="11789" width="12.7109375" style="22" bestFit="1" customWidth="1"/>
    <col min="11790" max="11790" width="15" style="22" customWidth="1"/>
    <col min="11791" max="11791" width="13.7109375" style="22" bestFit="1" customWidth="1"/>
    <col min="11792" max="12032" width="11.42578125" style="22"/>
    <col min="12033" max="12033" width="50.140625" style="22" bestFit="1" customWidth="1"/>
    <col min="12034" max="12034" width="16.28515625" style="22" bestFit="1" customWidth="1"/>
    <col min="12035" max="12035" width="18" style="22" customWidth="1"/>
    <col min="12036" max="12036" width="20.42578125" style="22" customWidth="1"/>
    <col min="12037" max="12037" width="15.85546875" style="22" customWidth="1"/>
    <col min="12038" max="12038" width="14.7109375" style="22" customWidth="1"/>
    <col min="12039" max="12039" width="13.42578125" style="22" customWidth="1"/>
    <col min="12040" max="12040" width="14.42578125" style="22" customWidth="1"/>
    <col min="12041" max="12041" width="13.5703125" style="22" customWidth="1"/>
    <col min="12042" max="12042" width="14.140625" style="22" customWidth="1"/>
    <col min="12043" max="12045" width="12.7109375" style="22" bestFit="1" customWidth="1"/>
    <col min="12046" max="12046" width="15" style="22" customWidth="1"/>
    <col min="12047" max="12047" width="13.7109375" style="22" bestFit="1" customWidth="1"/>
    <col min="12048" max="12288" width="11.42578125" style="22"/>
    <col min="12289" max="12289" width="50.140625" style="22" bestFit="1" customWidth="1"/>
    <col min="12290" max="12290" width="16.28515625" style="22" bestFit="1" customWidth="1"/>
    <col min="12291" max="12291" width="18" style="22" customWidth="1"/>
    <col min="12292" max="12292" width="20.42578125" style="22" customWidth="1"/>
    <col min="12293" max="12293" width="15.85546875" style="22" customWidth="1"/>
    <col min="12294" max="12294" width="14.7109375" style="22" customWidth="1"/>
    <col min="12295" max="12295" width="13.42578125" style="22" customWidth="1"/>
    <col min="12296" max="12296" width="14.42578125" style="22" customWidth="1"/>
    <col min="12297" max="12297" width="13.5703125" style="22" customWidth="1"/>
    <col min="12298" max="12298" width="14.140625" style="22" customWidth="1"/>
    <col min="12299" max="12301" width="12.7109375" style="22" bestFit="1" customWidth="1"/>
    <col min="12302" max="12302" width="15" style="22" customWidth="1"/>
    <col min="12303" max="12303" width="13.7109375" style="22" bestFit="1" customWidth="1"/>
    <col min="12304" max="12544" width="11.42578125" style="22"/>
    <col min="12545" max="12545" width="50.140625" style="22" bestFit="1" customWidth="1"/>
    <col min="12546" max="12546" width="16.28515625" style="22" bestFit="1" customWidth="1"/>
    <col min="12547" max="12547" width="18" style="22" customWidth="1"/>
    <col min="12548" max="12548" width="20.42578125" style="22" customWidth="1"/>
    <col min="12549" max="12549" width="15.85546875" style="22" customWidth="1"/>
    <col min="12550" max="12550" width="14.7109375" style="22" customWidth="1"/>
    <col min="12551" max="12551" width="13.42578125" style="22" customWidth="1"/>
    <col min="12552" max="12552" width="14.42578125" style="22" customWidth="1"/>
    <col min="12553" max="12553" width="13.5703125" style="22" customWidth="1"/>
    <col min="12554" max="12554" width="14.140625" style="22" customWidth="1"/>
    <col min="12555" max="12557" width="12.7109375" style="22" bestFit="1" customWidth="1"/>
    <col min="12558" max="12558" width="15" style="22" customWidth="1"/>
    <col min="12559" max="12559" width="13.7109375" style="22" bestFit="1" customWidth="1"/>
    <col min="12560" max="12800" width="11.42578125" style="22"/>
    <col min="12801" max="12801" width="50.140625" style="22" bestFit="1" customWidth="1"/>
    <col min="12802" max="12802" width="16.28515625" style="22" bestFit="1" customWidth="1"/>
    <col min="12803" max="12803" width="18" style="22" customWidth="1"/>
    <col min="12804" max="12804" width="20.42578125" style="22" customWidth="1"/>
    <col min="12805" max="12805" width="15.85546875" style="22" customWidth="1"/>
    <col min="12806" max="12806" width="14.7109375" style="22" customWidth="1"/>
    <col min="12807" max="12807" width="13.42578125" style="22" customWidth="1"/>
    <col min="12808" max="12808" width="14.42578125" style="22" customWidth="1"/>
    <col min="12809" max="12809" width="13.5703125" style="22" customWidth="1"/>
    <col min="12810" max="12810" width="14.140625" style="22" customWidth="1"/>
    <col min="12811" max="12813" width="12.7109375" style="22" bestFit="1" customWidth="1"/>
    <col min="12814" max="12814" width="15" style="22" customWidth="1"/>
    <col min="12815" max="12815" width="13.7109375" style="22" bestFit="1" customWidth="1"/>
    <col min="12816" max="13056" width="11.42578125" style="22"/>
    <col min="13057" max="13057" width="50.140625" style="22" bestFit="1" customWidth="1"/>
    <col min="13058" max="13058" width="16.28515625" style="22" bestFit="1" customWidth="1"/>
    <col min="13059" max="13059" width="18" style="22" customWidth="1"/>
    <col min="13060" max="13060" width="20.42578125" style="22" customWidth="1"/>
    <col min="13061" max="13061" width="15.85546875" style="22" customWidth="1"/>
    <col min="13062" max="13062" width="14.7109375" style="22" customWidth="1"/>
    <col min="13063" max="13063" width="13.42578125" style="22" customWidth="1"/>
    <col min="13064" max="13064" width="14.42578125" style="22" customWidth="1"/>
    <col min="13065" max="13065" width="13.5703125" style="22" customWidth="1"/>
    <col min="13066" max="13066" width="14.140625" style="22" customWidth="1"/>
    <col min="13067" max="13069" width="12.7109375" style="22" bestFit="1" customWidth="1"/>
    <col min="13070" max="13070" width="15" style="22" customWidth="1"/>
    <col min="13071" max="13071" width="13.7109375" style="22" bestFit="1" customWidth="1"/>
    <col min="13072" max="13312" width="11.42578125" style="22"/>
    <col min="13313" max="13313" width="50.140625" style="22" bestFit="1" customWidth="1"/>
    <col min="13314" max="13314" width="16.28515625" style="22" bestFit="1" customWidth="1"/>
    <col min="13315" max="13315" width="18" style="22" customWidth="1"/>
    <col min="13316" max="13316" width="20.42578125" style="22" customWidth="1"/>
    <col min="13317" max="13317" width="15.85546875" style="22" customWidth="1"/>
    <col min="13318" max="13318" width="14.7109375" style="22" customWidth="1"/>
    <col min="13319" max="13319" width="13.42578125" style="22" customWidth="1"/>
    <col min="13320" max="13320" width="14.42578125" style="22" customWidth="1"/>
    <col min="13321" max="13321" width="13.5703125" style="22" customWidth="1"/>
    <col min="13322" max="13322" width="14.140625" style="22" customWidth="1"/>
    <col min="13323" max="13325" width="12.7109375" style="22" bestFit="1" customWidth="1"/>
    <col min="13326" max="13326" width="15" style="22" customWidth="1"/>
    <col min="13327" max="13327" width="13.7109375" style="22" bestFit="1" customWidth="1"/>
    <col min="13328" max="13568" width="11.42578125" style="22"/>
    <col min="13569" max="13569" width="50.140625" style="22" bestFit="1" customWidth="1"/>
    <col min="13570" max="13570" width="16.28515625" style="22" bestFit="1" customWidth="1"/>
    <col min="13571" max="13571" width="18" style="22" customWidth="1"/>
    <col min="13572" max="13572" width="20.42578125" style="22" customWidth="1"/>
    <col min="13573" max="13573" width="15.85546875" style="22" customWidth="1"/>
    <col min="13574" max="13574" width="14.7109375" style="22" customWidth="1"/>
    <col min="13575" max="13575" width="13.42578125" style="22" customWidth="1"/>
    <col min="13576" max="13576" width="14.42578125" style="22" customWidth="1"/>
    <col min="13577" max="13577" width="13.5703125" style="22" customWidth="1"/>
    <col min="13578" max="13578" width="14.140625" style="22" customWidth="1"/>
    <col min="13579" max="13581" width="12.7109375" style="22" bestFit="1" customWidth="1"/>
    <col min="13582" max="13582" width="15" style="22" customWidth="1"/>
    <col min="13583" max="13583" width="13.7109375" style="22" bestFit="1" customWidth="1"/>
    <col min="13584" max="13824" width="11.42578125" style="22"/>
    <col min="13825" max="13825" width="50.140625" style="22" bestFit="1" customWidth="1"/>
    <col min="13826" max="13826" width="16.28515625" style="22" bestFit="1" customWidth="1"/>
    <col min="13827" max="13827" width="18" style="22" customWidth="1"/>
    <col min="13828" max="13828" width="20.42578125" style="22" customWidth="1"/>
    <col min="13829" max="13829" width="15.85546875" style="22" customWidth="1"/>
    <col min="13830" max="13830" width="14.7109375" style="22" customWidth="1"/>
    <col min="13831" max="13831" width="13.42578125" style="22" customWidth="1"/>
    <col min="13832" max="13832" width="14.42578125" style="22" customWidth="1"/>
    <col min="13833" max="13833" width="13.5703125" style="22" customWidth="1"/>
    <col min="13834" max="13834" width="14.140625" style="22" customWidth="1"/>
    <col min="13835" max="13837" width="12.7109375" style="22" bestFit="1" customWidth="1"/>
    <col min="13838" max="13838" width="15" style="22" customWidth="1"/>
    <col min="13839" max="13839" width="13.7109375" style="22" bestFit="1" customWidth="1"/>
    <col min="13840" max="14080" width="11.42578125" style="22"/>
    <col min="14081" max="14081" width="50.140625" style="22" bestFit="1" customWidth="1"/>
    <col min="14082" max="14082" width="16.28515625" style="22" bestFit="1" customWidth="1"/>
    <col min="14083" max="14083" width="18" style="22" customWidth="1"/>
    <col min="14084" max="14084" width="20.42578125" style="22" customWidth="1"/>
    <col min="14085" max="14085" width="15.85546875" style="22" customWidth="1"/>
    <col min="14086" max="14086" width="14.7109375" style="22" customWidth="1"/>
    <col min="14087" max="14087" width="13.42578125" style="22" customWidth="1"/>
    <col min="14088" max="14088" width="14.42578125" style="22" customWidth="1"/>
    <col min="14089" max="14089" width="13.5703125" style="22" customWidth="1"/>
    <col min="14090" max="14090" width="14.140625" style="22" customWidth="1"/>
    <col min="14091" max="14093" width="12.7109375" style="22" bestFit="1" customWidth="1"/>
    <col min="14094" max="14094" width="15" style="22" customWidth="1"/>
    <col min="14095" max="14095" width="13.7109375" style="22" bestFit="1" customWidth="1"/>
    <col min="14096" max="14336" width="11.42578125" style="22"/>
    <col min="14337" max="14337" width="50.140625" style="22" bestFit="1" customWidth="1"/>
    <col min="14338" max="14338" width="16.28515625" style="22" bestFit="1" customWidth="1"/>
    <col min="14339" max="14339" width="18" style="22" customWidth="1"/>
    <col min="14340" max="14340" width="20.42578125" style="22" customWidth="1"/>
    <col min="14341" max="14341" width="15.85546875" style="22" customWidth="1"/>
    <col min="14342" max="14342" width="14.7109375" style="22" customWidth="1"/>
    <col min="14343" max="14343" width="13.42578125" style="22" customWidth="1"/>
    <col min="14344" max="14344" width="14.42578125" style="22" customWidth="1"/>
    <col min="14345" max="14345" width="13.5703125" style="22" customWidth="1"/>
    <col min="14346" max="14346" width="14.140625" style="22" customWidth="1"/>
    <col min="14347" max="14349" width="12.7109375" style="22" bestFit="1" customWidth="1"/>
    <col min="14350" max="14350" width="15" style="22" customWidth="1"/>
    <col min="14351" max="14351" width="13.7109375" style="22" bestFit="1" customWidth="1"/>
    <col min="14352" max="14592" width="11.42578125" style="22"/>
    <col min="14593" max="14593" width="50.140625" style="22" bestFit="1" customWidth="1"/>
    <col min="14594" max="14594" width="16.28515625" style="22" bestFit="1" customWidth="1"/>
    <col min="14595" max="14595" width="18" style="22" customWidth="1"/>
    <col min="14596" max="14596" width="20.42578125" style="22" customWidth="1"/>
    <col min="14597" max="14597" width="15.85546875" style="22" customWidth="1"/>
    <col min="14598" max="14598" width="14.7109375" style="22" customWidth="1"/>
    <col min="14599" max="14599" width="13.42578125" style="22" customWidth="1"/>
    <col min="14600" max="14600" width="14.42578125" style="22" customWidth="1"/>
    <col min="14601" max="14601" width="13.5703125" style="22" customWidth="1"/>
    <col min="14602" max="14602" width="14.140625" style="22" customWidth="1"/>
    <col min="14603" max="14605" width="12.7109375" style="22" bestFit="1" customWidth="1"/>
    <col min="14606" max="14606" width="15" style="22" customWidth="1"/>
    <col min="14607" max="14607" width="13.7109375" style="22" bestFit="1" customWidth="1"/>
    <col min="14608" max="14848" width="11.42578125" style="22"/>
    <col min="14849" max="14849" width="50.140625" style="22" bestFit="1" customWidth="1"/>
    <col min="14850" max="14850" width="16.28515625" style="22" bestFit="1" customWidth="1"/>
    <col min="14851" max="14851" width="18" style="22" customWidth="1"/>
    <col min="14852" max="14852" width="20.42578125" style="22" customWidth="1"/>
    <col min="14853" max="14853" width="15.85546875" style="22" customWidth="1"/>
    <col min="14854" max="14854" width="14.7109375" style="22" customWidth="1"/>
    <col min="14855" max="14855" width="13.42578125" style="22" customWidth="1"/>
    <col min="14856" max="14856" width="14.42578125" style="22" customWidth="1"/>
    <col min="14857" max="14857" width="13.5703125" style="22" customWidth="1"/>
    <col min="14858" max="14858" width="14.140625" style="22" customWidth="1"/>
    <col min="14859" max="14861" width="12.7109375" style="22" bestFit="1" customWidth="1"/>
    <col min="14862" max="14862" width="15" style="22" customWidth="1"/>
    <col min="14863" max="14863" width="13.7109375" style="22" bestFit="1" customWidth="1"/>
    <col min="14864" max="15104" width="11.42578125" style="22"/>
    <col min="15105" max="15105" width="50.140625" style="22" bestFit="1" customWidth="1"/>
    <col min="15106" max="15106" width="16.28515625" style="22" bestFit="1" customWidth="1"/>
    <col min="15107" max="15107" width="18" style="22" customWidth="1"/>
    <col min="15108" max="15108" width="20.42578125" style="22" customWidth="1"/>
    <col min="15109" max="15109" width="15.85546875" style="22" customWidth="1"/>
    <col min="15110" max="15110" width="14.7109375" style="22" customWidth="1"/>
    <col min="15111" max="15111" width="13.42578125" style="22" customWidth="1"/>
    <col min="15112" max="15112" width="14.42578125" style="22" customWidth="1"/>
    <col min="15113" max="15113" width="13.5703125" style="22" customWidth="1"/>
    <col min="15114" max="15114" width="14.140625" style="22" customWidth="1"/>
    <col min="15115" max="15117" width="12.7109375" style="22" bestFit="1" customWidth="1"/>
    <col min="15118" max="15118" width="15" style="22" customWidth="1"/>
    <col min="15119" max="15119" width="13.7109375" style="22" bestFit="1" customWidth="1"/>
    <col min="15120" max="15360" width="11.42578125" style="22"/>
    <col min="15361" max="15361" width="50.140625" style="22" bestFit="1" customWidth="1"/>
    <col min="15362" max="15362" width="16.28515625" style="22" bestFit="1" customWidth="1"/>
    <col min="15363" max="15363" width="18" style="22" customWidth="1"/>
    <col min="15364" max="15364" width="20.42578125" style="22" customWidth="1"/>
    <col min="15365" max="15365" width="15.85546875" style="22" customWidth="1"/>
    <col min="15366" max="15366" width="14.7109375" style="22" customWidth="1"/>
    <col min="15367" max="15367" width="13.42578125" style="22" customWidth="1"/>
    <col min="15368" max="15368" width="14.42578125" style="22" customWidth="1"/>
    <col min="15369" max="15369" width="13.5703125" style="22" customWidth="1"/>
    <col min="15370" max="15370" width="14.140625" style="22" customWidth="1"/>
    <col min="15371" max="15373" width="12.7109375" style="22" bestFit="1" customWidth="1"/>
    <col min="15374" max="15374" width="15" style="22" customWidth="1"/>
    <col min="15375" max="15375" width="13.7109375" style="22" bestFit="1" customWidth="1"/>
    <col min="15376" max="15616" width="11.42578125" style="22"/>
    <col min="15617" max="15617" width="50.140625" style="22" bestFit="1" customWidth="1"/>
    <col min="15618" max="15618" width="16.28515625" style="22" bestFit="1" customWidth="1"/>
    <col min="15619" max="15619" width="18" style="22" customWidth="1"/>
    <col min="15620" max="15620" width="20.42578125" style="22" customWidth="1"/>
    <col min="15621" max="15621" width="15.85546875" style="22" customWidth="1"/>
    <col min="15622" max="15622" width="14.7109375" style="22" customWidth="1"/>
    <col min="15623" max="15623" width="13.42578125" style="22" customWidth="1"/>
    <col min="15624" max="15624" width="14.42578125" style="22" customWidth="1"/>
    <col min="15625" max="15625" width="13.5703125" style="22" customWidth="1"/>
    <col min="15626" max="15626" width="14.140625" style="22" customWidth="1"/>
    <col min="15627" max="15629" width="12.7109375" style="22" bestFit="1" customWidth="1"/>
    <col min="15630" max="15630" width="15" style="22" customWidth="1"/>
    <col min="15631" max="15631" width="13.7109375" style="22" bestFit="1" customWidth="1"/>
    <col min="15632" max="15872" width="11.42578125" style="22"/>
    <col min="15873" max="15873" width="50.140625" style="22" bestFit="1" customWidth="1"/>
    <col min="15874" max="15874" width="16.28515625" style="22" bestFit="1" customWidth="1"/>
    <col min="15875" max="15875" width="18" style="22" customWidth="1"/>
    <col min="15876" max="15876" width="20.42578125" style="22" customWidth="1"/>
    <col min="15877" max="15877" width="15.85546875" style="22" customWidth="1"/>
    <col min="15878" max="15878" width="14.7109375" style="22" customWidth="1"/>
    <col min="15879" max="15879" width="13.42578125" style="22" customWidth="1"/>
    <col min="15880" max="15880" width="14.42578125" style="22" customWidth="1"/>
    <col min="15881" max="15881" width="13.5703125" style="22" customWidth="1"/>
    <col min="15882" max="15882" width="14.140625" style="22" customWidth="1"/>
    <col min="15883" max="15885" width="12.7109375" style="22" bestFit="1" customWidth="1"/>
    <col min="15886" max="15886" width="15" style="22" customWidth="1"/>
    <col min="15887" max="15887" width="13.7109375" style="22" bestFit="1" customWidth="1"/>
    <col min="15888" max="16128" width="11.42578125" style="22"/>
    <col min="16129" max="16129" width="50.140625" style="22" bestFit="1" customWidth="1"/>
    <col min="16130" max="16130" width="16.28515625" style="22" bestFit="1" customWidth="1"/>
    <col min="16131" max="16131" width="18" style="22" customWidth="1"/>
    <col min="16132" max="16132" width="20.42578125" style="22" customWidth="1"/>
    <col min="16133" max="16133" width="15.85546875" style="22" customWidth="1"/>
    <col min="16134" max="16134" width="14.7109375" style="22" customWidth="1"/>
    <col min="16135" max="16135" width="13.42578125" style="22" customWidth="1"/>
    <col min="16136" max="16136" width="14.42578125" style="22" customWidth="1"/>
    <col min="16137" max="16137" width="13.5703125" style="22" customWidth="1"/>
    <col min="16138" max="16138" width="14.140625" style="22" customWidth="1"/>
    <col min="16139" max="16141" width="12.7109375" style="22" bestFit="1" customWidth="1"/>
    <col min="16142" max="16142" width="15" style="22" customWidth="1"/>
    <col min="16143" max="16143" width="13.7109375" style="22" bestFit="1" customWidth="1"/>
    <col min="16144" max="16384" width="11.42578125" style="22"/>
  </cols>
  <sheetData>
    <row r="4" spans="1:11" ht="15" x14ac:dyDescent="0.2">
      <c r="A4" s="843" t="s">
        <v>285</v>
      </c>
      <c r="B4" s="843"/>
      <c r="C4" s="843"/>
      <c r="D4" s="843"/>
      <c r="E4" s="843"/>
      <c r="F4" s="843"/>
      <c r="G4" s="843"/>
      <c r="H4" s="843"/>
      <c r="I4" s="843"/>
      <c r="J4" s="843"/>
      <c r="K4" s="843"/>
    </row>
    <row r="7" spans="1:11" x14ac:dyDescent="0.2">
      <c r="A7" s="837" t="s">
        <v>542</v>
      </c>
      <c r="B7" s="838"/>
      <c r="C7" s="838"/>
      <c r="D7" s="838"/>
      <c r="E7" s="838"/>
      <c r="F7" s="838"/>
      <c r="G7" s="838"/>
    </row>
    <row r="9" spans="1:11" ht="18" x14ac:dyDescent="0.25">
      <c r="A9" s="851" t="s">
        <v>168</v>
      </c>
      <c r="B9" s="852"/>
      <c r="C9" s="852"/>
      <c r="D9" s="852"/>
      <c r="E9" s="852"/>
      <c r="F9" s="852"/>
    </row>
    <row r="10" spans="1:11" ht="15.75" thickBot="1" x14ac:dyDescent="0.3">
      <c r="A10" s="669"/>
      <c r="B10" s="670" t="s">
        <v>133</v>
      </c>
      <c r="C10" s="670" t="s">
        <v>531</v>
      </c>
      <c r="D10" s="682" t="s">
        <v>226</v>
      </c>
      <c r="E10" s="682" t="s">
        <v>119</v>
      </c>
      <c r="F10" s="682" t="s">
        <v>582</v>
      </c>
      <c r="G10" s="654"/>
    </row>
    <row r="11" spans="1:11" x14ac:dyDescent="0.2">
      <c r="A11" s="656" t="s">
        <v>269</v>
      </c>
      <c r="B11" s="683">
        <v>447582589.33720517</v>
      </c>
      <c r="C11" s="683">
        <v>10943108.48478983</v>
      </c>
      <c r="D11" s="683">
        <v>71335359.820838898</v>
      </c>
      <c r="E11" s="683">
        <v>24360065.495233502</v>
      </c>
      <c r="F11" s="683">
        <v>62154292.973540872</v>
      </c>
      <c r="G11" s="654"/>
    </row>
    <row r="12" spans="1:11" x14ac:dyDescent="0.2">
      <c r="A12" s="657" t="s">
        <v>271</v>
      </c>
      <c r="B12" s="683">
        <v>278771250.21599871</v>
      </c>
      <c r="C12" s="683">
        <v>12824842.397224853</v>
      </c>
      <c r="D12" s="683">
        <v>41586018.052276157</v>
      </c>
      <c r="E12" s="683">
        <v>19048271.172853585</v>
      </c>
      <c r="F12" s="683">
        <v>56807042.925874919</v>
      </c>
      <c r="G12" s="654"/>
    </row>
    <row r="13" spans="1:11" x14ac:dyDescent="0.2">
      <c r="A13" s="657" t="s">
        <v>273</v>
      </c>
      <c r="B13" s="683">
        <v>50808705.641231693</v>
      </c>
      <c r="C13" s="683">
        <v>9338595.8880427163</v>
      </c>
      <c r="D13" s="683">
        <v>14395369.06788886</v>
      </c>
      <c r="E13" s="683">
        <v>4829552.4004378607</v>
      </c>
      <c r="F13" s="683">
        <v>16089926.933527006</v>
      </c>
      <c r="G13" s="654"/>
    </row>
    <row r="14" spans="1:11" x14ac:dyDescent="0.2">
      <c r="A14" s="657" t="s">
        <v>275</v>
      </c>
      <c r="B14" s="683">
        <v>165206327.1417326</v>
      </c>
      <c r="C14" s="683">
        <v>13022907.312384024</v>
      </c>
      <c r="D14" s="683">
        <v>20922825.368099112</v>
      </c>
      <c r="E14" s="683">
        <v>9173436.4295093268</v>
      </c>
      <c r="F14" s="683">
        <v>36899045.093996808</v>
      </c>
      <c r="G14" s="654"/>
    </row>
    <row r="15" spans="1:11" x14ac:dyDescent="0.2">
      <c r="A15" s="657" t="s">
        <v>276</v>
      </c>
      <c r="B15" s="683">
        <v>87973016.865221232</v>
      </c>
      <c r="C15" s="683">
        <v>5756433.323507918</v>
      </c>
      <c r="D15" s="683">
        <v>14961208.274482589</v>
      </c>
      <c r="E15" s="683">
        <v>5292682.3832480237</v>
      </c>
      <c r="F15" s="683">
        <v>18933517.014221642</v>
      </c>
      <c r="G15" s="654"/>
    </row>
    <row r="16" spans="1:11" x14ac:dyDescent="0.2">
      <c r="A16" s="657" t="s">
        <v>278</v>
      </c>
      <c r="B16" s="683">
        <v>49111147.748098634</v>
      </c>
      <c r="C16" s="683">
        <v>2420606.4360724315</v>
      </c>
      <c r="D16" s="683">
        <v>6436401.6866998421</v>
      </c>
      <c r="E16" s="683">
        <v>3507406.2621484525</v>
      </c>
      <c r="F16" s="683">
        <v>8764399.9740996938</v>
      </c>
      <c r="G16" s="654"/>
    </row>
    <row r="17" spans="1:7" ht="13.5" thickBot="1" x14ac:dyDescent="0.25">
      <c r="A17" s="657" t="s">
        <v>279</v>
      </c>
      <c r="B17" s="683">
        <v>4296640.4198083794</v>
      </c>
      <c r="C17" s="683">
        <v>1706336.5891068061</v>
      </c>
      <c r="D17" s="683">
        <v>645243.91826663655</v>
      </c>
      <c r="E17" s="683">
        <v>433254.58729833033</v>
      </c>
      <c r="F17" s="683">
        <v>1019964.3748753608</v>
      </c>
      <c r="G17" s="654"/>
    </row>
    <row r="18" spans="1:7" ht="13.5" thickBot="1" x14ac:dyDescent="0.25">
      <c r="A18" s="663" t="s">
        <v>266</v>
      </c>
      <c r="B18" s="684">
        <f>SUM(B11:B17)</f>
        <v>1083749677.3692963</v>
      </c>
      <c r="C18" s="684">
        <f>SUM(C11:C17)</f>
        <v>56012830.431128584</v>
      </c>
      <c r="D18" s="684">
        <f>SUM(D11:D17)</f>
        <v>170282426.18855208</v>
      </c>
      <c r="E18" s="684">
        <f t="shared" ref="E18" si="0">SUM(E11:E17)</f>
        <v>66644668.730729088</v>
      </c>
      <c r="F18" s="684">
        <f>SUM(F11:F17)</f>
        <v>200668189.29013631</v>
      </c>
      <c r="G18" s="685">
        <f>SUM(B18:F18)</f>
        <v>1577357792.0098424</v>
      </c>
    </row>
    <row r="19" spans="1:7" ht="13.5" thickBot="1" x14ac:dyDescent="0.25">
      <c r="A19" s="663" t="s">
        <v>284</v>
      </c>
      <c r="B19" s="686">
        <f>B18/$G$18</f>
        <v>0.68706648729861153</v>
      </c>
      <c r="C19" s="686">
        <f>C18/$G$18</f>
        <v>3.5510542195856525E-2</v>
      </c>
      <c r="D19" s="686">
        <f>D18/$G$18</f>
        <v>0.10795421752193655</v>
      </c>
      <c r="E19" s="686">
        <f>E18/$G$18</f>
        <v>4.2250825442597645E-2</v>
      </c>
      <c r="F19" s="686">
        <f>F18/$G$18</f>
        <v>0.12721792754099773</v>
      </c>
      <c r="G19" s="686">
        <f>SUM(B19:F19)</f>
        <v>0.99999999999999989</v>
      </c>
    </row>
    <row r="20" spans="1:7" x14ac:dyDescent="0.2">
      <c r="C20" s="84"/>
      <c r="D20" s="84"/>
    </row>
    <row r="21" spans="1:7" x14ac:dyDescent="0.2">
      <c r="B21" s="84"/>
      <c r="C21" s="84"/>
      <c r="D21" s="84"/>
    </row>
    <row r="68" spans="1:7" x14ac:dyDescent="0.2">
      <c r="A68" s="837" t="s">
        <v>286</v>
      </c>
      <c r="B68" s="838"/>
      <c r="C68" s="838"/>
      <c r="D68" s="838"/>
      <c r="E68" s="838"/>
      <c r="F68" s="838"/>
      <c r="G68" s="838"/>
    </row>
    <row r="70" spans="1:7" ht="15.75" x14ac:dyDescent="0.25">
      <c r="E70" s="110"/>
      <c r="F70" s="110"/>
    </row>
    <row r="71" spans="1:7" ht="16.5" thickBot="1" x14ac:dyDescent="0.3">
      <c r="A71" s="836" t="s">
        <v>287</v>
      </c>
      <c r="B71" s="836"/>
      <c r="C71" s="836"/>
      <c r="D71" s="836"/>
      <c r="E71" s="836"/>
    </row>
    <row r="72" spans="1:7" ht="15.75" x14ac:dyDescent="0.25">
      <c r="A72" s="110"/>
      <c r="B72" s="853" t="s">
        <v>266</v>
      </c>
      <c r="C72" s="855" t="s">
        <v>267</v>
      </c>
      <c r="D72" s="110"/>
      <c r="E72" s="110"/>
    </row>
    <row r="73" spans="1:7" ht="16.5" customHeight="1" thickBot="1" x14ac:dyDescent="0.3">
      <c r="A73" s="110"/>
      <c r="B73" s="854"/>
      <c r="C73" s="856"/>
      <c r="E73" s="110"/>
    </row>
    <row r="74" spans="1:7" x14ac:dyDescent="0.2">
      <c r="A74" s="198" t="s">
        <v>269</v>
      </c>
      <c r="B74" s="213">
        <v>447582589.33720517</v>
      </c>
      <c r="C74" s="561">
        <v>48.28409383241695</v>
      </c>
      <c r="D74" s="21"/>
    </row>
    <row r="75" spans="1:7" x14ac:dyDescent="0.2">
      <c r="A75" s="199" t="s">
        <v>271</v>
      </c>
      <c r="B75" s="214">
        <v>278771250.21599871</v>
      </c>
      <c r="C75" s="562">
        <v>30.07314744557377</v>
      </c>
      <c r="D75" s="21"/>
    </row>
    <row r="76" spans="1:7" ht="12.75" customHeight="1" x14ac:dyDescent="0.2">
      <c r="A76" s="199" t="s">
        <v>273</v>
      </c>
      <c r="B76" s="214">
        <v>50808705.641231693</v>
      </c>
      <c r="C76" s="562">
        <v>5.4811164891774258</v>
      </c>
      <c r="D76" s="21"/>
    </row>
    <row r="77" spans="1:7" x14ac:dyDescent="0.2">
      <c r="A77" s="199" t="s">
        <v>275</v>
      </c>
      <c r="B77" s="214">
        <v>165206327.1417326</v>
      </c>
      <c r="C77" s="562">
        <v>17.822046682451944</v>
      </c>
      <c r="D77" s="21"/>
    </row>
    <row r="78" spans="1:7" x14ac:dyDescent="0.2">
      <c r="A78" s="199" t="s">
        <v>276</v>
      </c>
      <c r="B78" s="214">
        <v>87973016.865221232</v>
      </c>
      <c r="C78" s="562">
        <v>9.4903097265943011</v>
      </c>
      <c r="D78" s="21"/>
    </row>
    <row r="79" spans="1:7" x14ac:dyDescent="0.2">
      <c r="A79" s="199" t="s">
        <v>278</v>
      </c>
      <c r="B79" s="214">
        <v>49111147.748098634</v>
      </c>
      <c r="C79" s="562">
        <v>5.2979881759886283</v>
      </c>
      <c r="D79" s="21"/>
    </row>
    <row r="80" spans="1:7" x14ac:dyDescent="0.2">
      <c r="A80" s="199" t="s">
        <v>279</v>
      </c>
      <c r="B80" s="214">
        <v>4296640.4198083794</v>
      </c>
      <c r="C80" s="562">
        <v>0.46351085617828824</v>
      </c>
      <c r="D80" s="21"/>
    </row>
    <row r="81" spans="1:16" ht="13.5" thickBot="1" x14ac:dyDescent="0.25">
      <c r="A81" s="200" t="s">
        <v>266</v>
      </c>
      <c r="B81" s="217">
        <v>1083749677.3692963</v>
      </c>
      <c r="C81" s="563">
        <v>116.9122132083813</v>
      </c>
      <c r="D81" s="21"/>
    </row>
    <row r="82" spans="1:16" x14ac:dyDescent="0.2">
      <c r="B82" s="28"/>
    </row>
    <row r="83" spans="1:16" ht="13.5" thickBot="1" x14ac:dyDescent="0.25"/>
    <row r="84" spans="1:16" ht="18.75" thickBot="1" x14ac:dyDescent="0.3">
      <c r="A84" s="825" t="s">
        <v>288</v>
      </c>
      <c r="B84" s="826"/>
      <c r="C84" s="826"/>
      <c r="D84" s="826"/>
      <c r="E84" s="826"/>
      <c r="F84" s="826"/>
      <c r="G84" s="826"/>
      <c r="H84" s="826"/>
      <c r="I84" s="826"/>
      <c r="J84" s="826"/>
      <c r="K84" s="826"/>
      <c r="L84" s="826"/>
      <c r="M84" s="826"/>
      <c r="N84" s="827"/>
    </row>
    <row r="85" spans="1:16" ht="15.75" thickBot="1" x14ac:dyDescent="0.3">
      <c r="A85" s="669"/>
      <c r="B85" s="670" t="s">
        <v>41</v>
      </c>
      <c r="C85" s="670" t="s">
        <v>42</v>
      </c>
      <c r="D85" s="670" t="s">
        <v>43</v>
      </c>
      <c r="E85" s="670" t="s">
        <v>44</v>
      </c>
      <c r="F85" s="670" t="s">
        <v>45</v>
      </c>
      <c r="G85" s="670" t="s">
        <v>46</v>
      </c>
      <c r="H85" s="680" t="s">
        <v>47</v>
      </c>
      <c r="I85" s="680" t="s">
        <v>48</v>
      </c>
      <c r="J85" s="680" t="s">
        <v>49</v>
      </c>
      <c r="K85" s="680" t="s">
        <v>50</v>
      </c>
      <c r="L85" s="680" t="s">
        <v>51</v>
      </c>
      <c r="M85" s="680" t="s">
        <v>52</v>
      </c>
      <c r="N85" s="654"/>
    </row>
    <row r="86" spans="1:16" x14ac:dyDescent="0.2">
      <c r="A86" s="656" t="s">
        <v>269</v>
      </c>
      <c r="B86" s="683">
        <v>21025721.271659281</v>
      </c>
      <c r="C86" s="683">
        <v>23011032.193386797</v>
      </c>
      <c r="D86" s="683">
        <v>27656725.25079558</v>
      </c>
      <c r="E86" s="687">
        <v>43159709.676709458</v>
      </c>
      <c r="F86" s="687">
        <v>46305911.347026266</v>
      </c>
      <c r="G86" s="687">
        <v>42632686.380115084</v>
      </c>
      <c r="H86" s="687">
        <v>38773724.579882175</v>
      </c>
      <c r="I86" s="687">
        <v>50211825.481011435</v>
      </c>
      <c r="J86" s="683">
        <v>40467343.995660283</v>
      </c>
      <c r="K86" s="683">
        <v>44583708.12701726</v>
      </c>
      <c r="L86" s="683">
        <v>36623790.834030859</v>
      </c>
      <c r="M86" s="683">
        <v>33130410.199910719</v>
      </c>
      <c r="N86" s="688">
        <f>SUM(B86:M86)</f>
        <v>447582589.33720523</v>
      </c>
      <c r="O86" s="84"/>
      <c r="P86" s="215"/>
    </row>
    <row r="87" spans="1:16" x14ac:dyDescent="0.2">
      <c r="A87" s="657" t="s">
        <v>271</v>
      </c>
      <c r="B87" s="683">
        <v>17047325.045717962</v>
      </c>
      <c r="C87" s="683">
        <v>18733845.805797976</v>
      </c>
      <c r="D87" s="683">
        <v>22510236.313400026</v>
      </c>
      <c r="E87" s="689">
        <v>25086438.739933942</v>
      </c>
      <c r="F87" s="689">
        <v>26977646.281915426</v>
      </c>
      <c r="G87" s="689">
        <v>25335819.252715457</v>
      </c>
      <c r="H87" s="689">
        <v>23275844.403069872</v>
      </c>
      <c r="I87" s="689">
        <v>28575312.087475389</v>
      </c>
      <c r="J87" s="683">
        <v>23229232.689650629</v>
      </c>
      <c r="K87" s="683">
        <v>26577237.201572664</v>
      </c>
      <c r="L87" s="683">
        <v>21501169.731835332</v>
      </c>
      <c r="M87" s="683">
        <v>19921142.662914068</v>
      </c>
      <c r="N87" s="688">
        <f t="shared" ref="N87:N92" si="1">SUM(B87:M87)</f>
        <v>278771250.21599877</v>
      </c>
      <c r="O87" s="84"/>
      <c r="P87" s="215"/>
    </row>
    <row r="88" spans="1:16" x14ac:dyDescent="0.2">
      <c r="A88" s="657" t="s">
        <v>273</v>
      </c>
      <c r="B88" s="683">
        <v>3011855.8682139381</v>
      </c>
      <c r="C88" s="683">
        <v>3540989.1632918427</v>
      </c>
      <c r="D88" s="683">
        <v>4109435.7702657701</v>
      </c>
      <c r="E88" s="689">
        <v>4613824.9431523206</v>
      </c>
      <c r="F88" s="689">
        <v>4881303.8431783533</v>
      </c>
      <c r="G88" s="689">
        <v>4438742.6432863101</v>
      </c>
      <c r="H88" s="689">
        <v>4922992.7791121993</v>
      </c>
      <c r="I88" s="689">
        <v>6504500.6046635583</v>
      </c>
      <c r="J88" s="683">
        <v>5028817.6122080022</v>
      </c>
      <c r="K88" s="683">
        <v>3825746.7583905421</v>
      </c>
      <c r="L88" s="683">
        <v>3117384.4548129085</v>
      </c>
      <c r="M88" s="683">
        <v>2813111.2006559568</v>
      </c>
      <c r="N88" s="688">
        <f t="shared" si="1"/>
        <v>50808705.641231701</v>
      </c>
      <c r="O88" s="84"/>
      <c r="P88" s="215"/>
    </row>
    <row r="89" spans="1:16" x14ac:dyDescent="0.2">
      <c r="A89" s="657" t="s">
        <v>275</v>
      </c>
      <c r="B89" s="683">
        <v>10698420.01974667</v>
      </c>
      <c r="C89" s="683">
        <v>11771184.971693289</v>
      </c>
      <c r="D89" s="683">
        <v>14187045.702101201</v>
      </c>
      <c r="E89" s="689">
        <v>12646634.809062881</v>
      </c>
      <c r="F89" s="689">
        <v>13680856.547788795</v>
      </c>
      <c r="G89" s="689">
        <v>12869227.027240349</v>
      </c>
      <c r="H89" s="689">
        <v>13501409.697936464</v>
      </c>
      <c r="I89" s="689">
        <v>16763726.008921659</v>
      </c>
      <c r="J89" s="683">
        <v>13850836.216158755</v>
      </c>
      <c r="K89" s="683">
        <v>17559980.136220429</v>
      </c>
      <c r="L89" s="683">
        <v>14490307.152021337</v>
      </c>
      <c r="M89" s="683">
        <v>13186698.852840802</v>
      </c>
      <c r="N89" s="688">
        <f t="shared" si="1"/>
        <v>165206327.14173263</v>
      </c>
      <c r="O89" s="84"/>
      <c r="P89" s="215"/>
    </row>
    <row r="90" spans="1:16" x14ac:dyDescent="0.2">
      <c r="A90" s="657" t="s">
        <v>276</v>
      </c>
      <c r="B90" s="683">
        <v>5639314.5573802432</v>
      </c>
      <c r="C90" s="683">
        <v>6226081.3536296831</v>
      </c>
      <c r="D90" s="683">
        <v>7490943.3789332872</v>
      </c>
      <c r="E90" s="689">
        <v>7382609.1915469989</v>
      </c>
      <c r="F90" s="689">
        <v>8004189.4736177409</v>
      </c>
      <c r="G90" s="689">
        <v>7446971.5845969236</v>
      </c>
      <c r="H90" s="689">
        <v>5147537.5647756057</v>
      </c>
      <c r="I90" s="689">
        <v>6309351.7642526207</v>
      </c>
      <c r="J90" s="683">
        <v>5144701.8737286245</v>
      </c>
      <c r="K90" s="683">
        <v>11246995.687049981</v>
      </c>
      <c r="L90" s="683">
        <v>9193254.2957055941</v>
      </c>
      <c r="M90" s="683">
        <v>8741066.1400039252</v>
      </c>
      <c r="N90" s="688">
        <f t="shared" si="1"/>
        <v>87973016.865221232</v>
      </c>
      <c r="O90" s="84"/>
      <c r="P90" s="215"/>
    </row>
    <row r="91" spans="1:16" x14ac:dyDescent="0.2">
      <c r="A91" s="657" t="s">
        <v>278</v>
      </c>
      <c r="B91" s="683">
        <v>3523113.2571200486</v>
      </c>
      <c r="C91" s="683">
        <v>3813577.0700564198</v>
      </c>
      <c r="D91" s="683">
        <v>4705472.8622883176</v>
      </c>
      <c r="E91" s="689">
        <v>3113119.8319407506</v>
      </c>
      <c r="F91" s="689">
        <v>3413183.7066971702</v>
      </c>
      <c r="G91" s="689">
        <v>3141034.5820912761</v>
      </c>
      <c r="H91" s="689">
        <v>5198037.5054084975</v>
      </c>
      <c r="I91" s="689">
        <v>7311188.2640632363</v>
      </c>
      <c r="J91" s="683">
        <v>5715455.0873989891</v>
      </c>
      <c r="K91" s="683">
        <v>3627848.3781370283</v>
      </c>
      <c r="L91" s="683">
        <v>2867084.6989673101</v>
      </c>
      <c r="M91" s="683">
        <v>2682032.5039295857</v>
      </c>
      <c r="N91" s="688">
        <f t="shared" si="1"/>
        <v>49111147.748098634</v>
      </c>
      <c r="O91" s="84"/>
      <c r="P91" s="215"/>
    </row>
    <row r="92" spans="1:16" ht="13.5" thickBot="1" x14ac:dyDescent="0.25">
      <c r="A92" s="657" t="s">
        <v>279</v>
      </c>
      <c r="B92" s="683">
        <v>98913.782871717864</v>
      </c>
      <c r="C92" s="683">
        <v>113632.32640507864</v>
      </c>
      <c r="D92" s="683">
        <v>143347.15700433837</v>
      </c>
      <c r="E92" s="689">
        <v>279345.24009425967</v>
      </c>
      <c r="F92" s="689">
        <v>236064.2794013783</v>
      </c>
      <c r="G92" s="689">
        <v>240744.25318755195</v>
      </c>
      <c r="H92" s="689">
        <v>607748.74652133067</v>
      </c>
      <c r="I92" s="689">
        <v>708734.27639847319</v>
      </c>
      <c r="J92" s="683">
        <v>550354.74749732797</v>
      </c>
      <c r="K92" s="683">
        <v>567855.29264570796</v>
      </c>
      <c r="L92" s="683">
        <v>401265.08841078414</v>
      </c>
      <c r="M92" s="683">
        <v>348635.22937043151</v>
      </c>
      <c r="N92" s="688">
        <f t="shared" si="1"/>
        <v>4296640.4198083803</v>
      </c>
      <c r="O92" s="84"/>
      <c r="P92" s="215"/>
    </row>
    <row r="93" spans="1:16" ht="13.5" thickBot="1" x14ac:dyDescent="0.25">
      <c r="A93" s="663" t="s">
        <v>266</v>
      </c>
      <c r="B93" s="684">
        <v>61044663.802709863</v>
      </c>
      <c r="C93" s="684">
        <v>67210342.884261087</v>
      </c>
      <c r="D93" s="684">
        <v>80803206.434788525</v>
      </c>
      <c r="E93" s="690">
        <v>96281682.432440624</v>
      </c>
      <c r="F93" s="690">
        <v>103499155.47962511</v>
      </c>
      <c r="G93" s="690">
        <v>96105225.72323297</v>
      </c>
      <c r="H93" s="690">
        <v>91427295.276706144</v>
      </c>
      <c r="I93" s="690">
        <v>116384638.4867864</v>
      </c>
      <c r="J93" s="690">
        <v>93986742.222302616</v>
      </c>
      <c r="K93" s="690">
        <v>107989371.58103362</v>
      </c>
      <c r="L93" s="690">
        <v>88194256.255784124</v>
      </c>
      <c r="M93" s="690">
        <v>80823096.789625481</v>
      </c>
      <c r="N93" s="685">
        <f>SUM(B93:M93)</f>
        <v>1083749677.3692966</v>
      </c>
      <c r="O93" s="84"/>
      <c r="P93" s="215"/>
    </row>
    <row r="94" spans="1:16" ht="13.5" thickBot="1" x14ac:dyDescent="0.25">
      <c r="A94" s="663" t="s">
        <v>284</v>
      </c>
      <c r="B94" s="686">
        <f t="shared" ref="B94:M94" si="2">B93/$N$93</f>
        <v>5.6327272872542127E-2</v>
      </c>
      <c r="C94" s="686">
        <f t="shared" si="2"/>
        <v>6.2016482484597422E-2</v>
      </c>
      <c r="D94" s="686">
        <f t="shared" si="2"/>
        <v>7.4558920867160886E-2</v>
      </c>
      <c r="E94" s="686">
        <f t="shared" si="2"/>
        <v>8.8841255912671294E-2</v>
      </c>
      <c r="F94" s="686">
        <f t="shared" si="2"/>
        <v>9.5500979276745765E-2</v>
      </c>
      <c r="G94" s="686">
        <f t="shared" si="2"/>
        <v>8.8678435371274691E-2</v>
      </c>
      <c r="H94" s="686">
        <f t="shared" si="2"/>
        <v>8.4362004608515839E-2</v>
      </c>
      <c r="I94" s="686">
        <f t="shared" si="2"/>
        <v>0.10739070185404759</v>
      </c>
      <c r="J94" s="686">
        <f t="shared" si="2"/>
        <v>8.6723663392866565E-2</v>
      </c>
      <c r="K94" s="686">
        <f t="shared" si="2"/>
        <v>9.9644201826355291E-2</v>
      </c>
      <c r="L94" s="686">
        <f t="shared" si="2"/>
        <v>8.1378807392005537E-2</v>
      </c>
      <c r="M94" s="686">
        <f t="shared" si="2"/>
        <v>7.4577274141216982E-2</v>
      </c>
      <c r="N94" s="691">
        <f>SUM(B94:M94)</f>
        <v>0.99999999999999989</v>
      </c>
      <c r="O94" s="84"/>
    </row>
    <row r="95" spans="1:16" x14ac:dyDescent="0.2"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</row>
    <row r="96" spans="1:16" x14ac:dyDescent="0.2"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</row>
    <row r="117" spans="1:5" ht="15.75" x14ac:dyDescent="0.25">
      <c r="A117" s="836" t="s">
        <v>287</v>
      </c>
      <c r="B117" s="836"/>
      <c r="C117" s="836"/>
      <c r="D117" s="836"/>
      <c r="E117" s="836"/>
    </row>
    <row r="118" spans="1:5" ht="16.5" thickBot="1" x14ac:dyDescent="0.3">
      <c r="A118" s="110"/>
      <c r="B118" s="110"/>
      <c r="C118" s="110"/>
      <c r="D118" s="110"/>
      <c r="E118" s="110"/>
    </row>
    <row r="119" spans="1:5" ht="15.75" thickBot="1" x14ac:dyDescent="0.3">
      <c r="A119" s="197"/>
      <c r="B119" s="177" t="s">
        <v>41</v>
      </c>
      <c r="C119" s="177" t="s">
        <v>42</v>
      </c>
      <c r="D119" s="177" t="s">
        <v>43</v>
      </c>
    </row>
    <row r="120" spans="1:5" x14ac:dyDescent="0.2">
      <c r="A120" s="198" t="s">
        <v>269</v>
      </c>
      <c r="B120" s="204">
        <f>B86</f>
        <v>21025721.271659281</v>
      </c>
      <c r="C120" s="204">
        <f>C86</f>
        <v>23011032.193386797</v>
      </c>
      <c r="D120" s="204">
        <f>D86</f>
        <v>27656725.25079558</v>
      </c>
    </row>
    <row r="121" spans="1:5" x14ac:dyDescent="0.2">
      <c r="A121" s="199" t="s">
        <v>271</v>
      </c>
      <c r="B121" s="204">
        <f t="shared" ref="B121:D127" si="3">B87</f>
        <v>17047325.045717962</v>
      </c>
      <c r="C121" s="204">
        <f t="shared" si="3"/>
        <v>18733845.805797976</v>
      </c>
      <c r="D121" s="204">
        <f t="shared" si="3"/>
        <v>22510236.313400026</v>
      </c>
    </row>
    <row r="122" spans="1:5" x14ac:dyDescent="0.2">
      <c r="A122" s="199" t="s">
        <v>273</v>
      </c>
      <c r="B122" s="204">
        <f t="shared" si="3"/>
        <v>3011855.8682139381</v>
      </c>
      <c r="C122" s="204">
        <f t="shared" si="3"/>
        <v>3540989.1632918427</v>
      </c>
      <c r="D122" s="204">
        <f t="shared" si="3"/>
        <v>4109435.7702657701</v>
      </c>
    </row>
    <row r="123" spans="1:5" x14ac:dyDescent="0.2">
      <c r="A123" s="199" t="s">
        <v>275</v>
      </c>
      <c r="B123" s="204">
        <f t="shared" si="3"/>
        <v>10698420.01974667</v>
      </c>
      <c r="C123" s="204">
        <f t="shared" si="3"/>
        <v>11771184.971693289</v>
      </c>
      <c r="D123" s="204">
        <f t="shared" si="3"/>
        <v>14187045.702101201</v>
      </c>
    </row>
    <row r="124" spans="1:5" x14ac:dyDescent="0.2">
      <c r="A124" s="199" t="s">
        <v>276</v>
      </c>
      <c r="B124" s="204">
        <f t="shared" si="3"/>
        <v>5639314.5573802432</v>
      </c>
      <c r="C124" s="204">
        <f t="shared" si="3"/>
        <v>6226081.3536296831</v>
      </c>
      <c r="D124" s="204">
        <f t="shared" si="3"/>
        <v>7490943.3789332872</v>
      </c>
    </row>
    <row r="125" spans="1:5" x14ac:dyDescent="0.2">
      <c r="A125" s="199" t="s">
        <v>278</v>
      </c>
      <c r="B125" s="204">
        <f t="shared" si="3"/>
        <v>3523113.2571200486</v>
      </c>
      <c r="C125" s="204">
        <f t="shared" si="3"/>
        <v>3813577.0700564198</v>
      </c>
      <c r="D125" s="204">
        <f t="shared" si="3"/>
        <v>4705472.8622883176</v>
      </c>
    </row>
    <row r="126" spans="1:5" x14ac:dyDescent="0.2">
      <c r="A126" s="199" t="s">
        <v>279</v>
      </c>
      <c r="B126" s="204">
        <f t="shared" si="3"/>
        <v>98913.782871717864</v>
      </c>
      <c r="C126" s="204">
        <f t="shared" si="3"/>
        <v>113632.32640507864</v>
      </c>
      <c r="D126" s="204">
        <f t="shared" si="3"/>
        <v>143347.15700433837</v>
      </c>
    </row>
    <row r="127" spans="1:5" ht="13.5" thickBot="1" x14ac:dyDescent="0.25">
      <c r="A127" s="200" t="s">
        <v>266</v>
      </c>
      <c r="B127" s="216">
        <f t="shared" si="3"/>
        <v>61044663.802709863</v>
      </c>
      <c r="C127" s="216">
        <f t="shared" si="3"/>
        <v>67210342.884261087</v>
      </c>
      <c r="D127" s="216">
        <f t="shared" si="3"/>
        <v>80803206.434788525</v>
      </c>
    </row>
    <row r="128" spans="1:5" x14ac:dyDescent="0.2">
      <c r="B128" s="84"/>
      <c r="C128" s="84"/>
      <c r="D128" s="84"/>
    </row>
    <row r="129" spans="1:4" x14ac:dyDescent="0.2">
      <c r="B129" s="84"/>
      <c r="C129" s="84"/>
      <c r="D129" s="84"/>
    </row>
    <row r="130" spans="1:4" ht="13.5" thickBot="1" x14ac:dyDescent="0.25"/>
    <row r="131" spans="1:4" ht="15.75" thickBot="1" x14ac:dyDescent="0.3">
      <c r="A131" s="197"/>
      <c r="B131" s="177" t="s">
        <v>44</v>
      </c>
      <c r="C131" s="177" t="s">
        <v>45</v>
      </c>
      <c r="D131" s="177" t="s">
        <v>46</v>
      </c>
    </row>
    <row r="132" spans="1:4" x14ac:dyDescent="0.2">
      <c r="A132" s="198" t="s">
        <v>269</v>
      </c>
      <c r="B132" s="204">
        <f>E86</f>
        <v>43159709.676709458</v>
      </c>
      <c r="C132" s="204">
        <f t="shared" ref="C132:D139" si="4">F86</f>
        <v>46305911.347026266</v>
      </c>
      <c r="D132" s="204">
        <f t="shared" si="4"/>
        <v>42632686.380115084</v>
      </c>
    </row>
    <row r="133" spans="1:4" x14ac:dyDescent="0.2">
      <c r="A133" s="199" t="s">
        <v>271</v>
      </c>
      <c r="B133" s="204">
        <f t="shared" ref="B133:B139" si="5">E87</f>
        <v>25086438.739933942</v>
      </c>
      <c r="C133" s="204">
        <f t="shared" si="4"/>
        <v>26977646.281915426</v>
      </c>
      <c r="D133" s="204">
        <f t="shared" si="4"/>
        <v>25335819.252715457</v>
      </c>
    </row>
    <row r="134" spans="1:4" x14ac:dyDescent="0.2">
      <c r="A134" s="199" t="s">
        <v>273</v>
      </c>
      <c r="B134" s="204">
        <f t="shared" si="5"/>
        <v>4613824.9431523206</v>
      </c>
      <c r="C134" s="204">
        <f t="shared" si="4"/>
        <v>4881303.8431783533</v>
      </c>
      <c r="D134" s="204">
        <f t="shared" si="4"/>
        <v>4438742.6432863101</v>
      </c>
    </row>
    <row r="135" spans="1:4" x14ac:dyDescent="0.2">
      <c r="A135" s="199" t="s">
        <v>275</v>
      </c>
      <c r="B135" s="204">
        <f t="shared" si="5"/>
        <v>12646634.809062881</v>
      </c>
      <c r="C135" s="204">
        <f t="shared" si="4"/>
        <v>13680856.547788795</v>
      </c>
      <c r="D135" s="204">
        <f t="shared" si="4"/>
        <v>12869227.027240349</v>
      </c>
    </row>
    <row r="136" spans="1:4" x14ac:dyDescent="0.2">
      <c r="A136" s="199" t="s">
        <v>276</v>
      </c>
      <c r="B136" s="204">
        <f t="shared" si="5"/>
        <v>7382609.1915469989</v>
      </c>
      <c r="C136" s="204">
        <f t="shared" si="4"/>
        <v>8004189.4736177409</v>
      </c>
      <c r="D136" s="204">
        <f t="shared" si="4"/>
        <v>7446971.5845969236</v>
      </c>
    </row>
    <row r="137" spans="1:4" x14ac:dyDescent="0.2">
      <c r="A137" s="199" t="s">
        <v>278</v>
      </c>
      <c r="B137" s="204">
        <f t="shared" si="5"/>
        <v>3113119.8319407506</v>
      </c>
      <c r="C137" s="204">
        <f t="shared" si="4"/>
        <v>3413183.7066971702</v>
      </c>
      <c r="D137" s="204">
        <f t="shared" si="4"/>
        <v>3141034.5820912761</v>
      </c>
    </row>
    <row r="138" spans="1:4" x14ac:dyDescent="0.2">
      <c r="A138" s="199" t="s">
        <v>279</v>
      </c>
      <c r="B138" s="204">
        <f t="shared" si="5"/>
        <v>279345.24009425967</v>
      </c>
      <c r="C138" s="204">
        <f t="shared" si="4"/>
        <v>236064.2794013783</v>
      </c>
      <c r="D138" s="204">
        <f t="shared" si="4"/>
        <v>240744.25318755195</v>
      </c>
    </row>
    <row r="139" spans="1:4" ht="13.5" thickBot="1" x14ac:dyDescent="0.25">
      <c r="A139" s="200" t="s">
        <v>266</v>
      </c>
      <c r="B139" s="216">
        <f t="shared" si="5"/>
        <v>96281682.432440624</v>
      </c>
      <c r="C139" s="216">
        <f t="shared" si="4"/>
        <v>103499155.47962511</v>
      </c>
      <c r="D139" s="216">
        <f t="shared" si="4"/>
        <v>96105225.72323297</v>
      </c>
    </row>
    <row r="140" spans="1:4" x14ac:dyDescent="0.2">
      <c r="B140" s="84"/>
      <c r="C140" s="84"/>
      <c r="D140" s="84"/>
    </row>
    <row r="141" spans="1:4" x14ac:dyDescent="0.2">
      <c r="B141" s="84"/>
      <c r="C141" s="84"/>
      <c r="D141" s="84"/>
    </row>
    <row r="142" spans="1:4" ht="13.5" thickBot="1" x14ac:dyDescent="0.25"/>
    <row r="143" spans="1:4" ht="15.75" thickBot="1" x14ac:dyDescent="0.3">
      <c r="A143" s="197"/>
      <c r="B143" s="177" t="s">
        <v>47</v>
      </c>
      <c r="C143" s="177" t="s">
        <v>48</v>
      </c>
      <c r="D143" s="177" t="s">
        <v>49</v>
      </c>
    </row>
    <row r="144" spans="1:4" x14ac:dyDescent="0.2">
      <c r="A144" s="198" t="s">
        <v>269</v>
      </c>
      <c r="B144" s="204">
        <f>H86</f>
        <v>38773724.579882175</v>
      </c>
      <c r="C144" s="204">
        <f t="shared" ref="C144:D151" si="6">I86</f>
        <v>50211825.481011435</v>
      </c>
      <c r="D144" s="204">
        <f t="shared" si="6"/>
        <v>40467343.995660283</v>
      </c>
    </row>
    <row r="145" spans="1:5" x14ac:dyDescent="0.2">
      <c r="A145" s="199" t="s">
        <v>271</v>
      </c>
      <c r="B145" s="204">
        <f t="shared" ref="B145:B151" si="7">H87</f>
        <v>23275844.403069872</v>
      </c>
      <c r="C145" s="204">
        <f t="shared" si="6"/>
        <v>28575312.087475389</v>
      </c>
      <c r="D145" s="204">
        <f t="shared" si="6"/>
        <v>23229232.689650629</v>
      </c>
    </row>
    <row r="146" spans="1:5" x14ac:dyDescent="0.2">
      <c r="A146" s="199" t="s">
        <v>273</v>
      </c>
      <c r="B146" s="204">
        <f t="shared" si="7"/>
        <v>4922992.7791121993</v>
      </c>
      <c r="C146" s="204">
        <f t="shared" si="6"/>
        <v>6504500.6046635583</v>
      </c>
      <c r="D146" s="204">
        <f t="shared" si="6"/>
        <v>5028817.6122080022</v>
      </c>
    </row>
    <row r="147" spans="1:5" x14ac:dyDescent="0.2">
      <c r="A147" s="199" t="s">
        <v>275</v>
      </c>
      <c r="B147" s="204">
        <f t="shared" si="7"/>
        <v>13501409.697936464</v>
      </c>
      <c r="C147" s="204">
        <f t="shared" si="6"/>
        <v>16763726.008921659</v>
      </c>
      <c r="D147" s="204">
        <f t="shared" si="6"/>
        <v>13850836.216158755</v>
      </c>
    </row>
    <row r="148" spans="1:5" x14ac:dyDescent="0.2">
      <c r="A148" s="199" t="s">
        <v>276</v>
      </c>
      <c r="B148" s="204">
        <f t="shared" si="7"/>
        <v>5147537.5647756057</v>
      </c>
      <c r="C148" s="204">
        <f t="shared" si="6"/>
        <v>6309351.7642526207</v>
      </c>
      <c r="D148" s="204">
        <f t="shared" si="6"/>
        <v>5144701.8737286245</v>
      </c>
    </row>
    <row r="149" spans="1:5" x14ac:dyDescent="0.2">
      <c r="A149" s="199" t="s">
        <v>278</v>
      </c>
      <c r="B149" s="204">
        <f t="shared" si="7"/>
        <v>5198037.5054084975</v>
      </c>
      <c r="C149" s="204">
        <f t="shared" si="6"/>
        <v>7311188.2640632363</v>
      </c>
      <c r="D149" s="204">
        <f t="shared" si="6"/>
        <v>5715455.0873989891</v>
      </c>
    </row>
    <row r="150" spans="1:5" x14ac:dyDescent="0.2">
      <c r="A150" s="199" t="s">
        <v>279</v>
      </c>
      <c r="B150" s="204">
        <f t="shared" si="7"/>
        <v>607748.74652133067</v>
      </c>
      <c r="C150" s="204">
        <f t="shared" si="6"/>
        <v>708734.27639847319</v>
      </c>
      <c r="D150" s="204">
        <f t="shared" si="6"/>
        <v>550354.74749732797</v>
      </c>
    </row>
    <row r="151" spans="1:5" ht="13.5" thickBot="1" x14ac:dyDescent="0.25">
      <c r="A151" s="200" t="s">
        <v>266</v>
      </c>
      <c r="B151" s="216">
        <f t="shared" si="7"/>
        <v>91427295.276706144</v>
      </c>
      <c r="C151" s="216">
        <f t="shared" si="6"/>
        <v>116384638.4867864</v>
      </c>
      <c r="D151" s="216">
        <f t="shared" si="6"/>
        <v>93986742.222302616</v>
      </c>
    </row>
    <row r="152" spans="1:5" x14ac:dyDescent="0.2">
      <c r="B152" s="84"/>
      <c r="C152" s="84"/>
      <c r="D152" s="84"/>
    </row>
    <row r="153" spans="1:5" x14ac:dyDescent="0.2">
      <c r="B153" s="84"/>
      <c r="C153" s="84"/>
      <c r="D153" s="84"/>
    </row>
    <row r="154" spans="1:5" ht="13.5" thickBot="1" x14ac:dyDescent="0.25"/>
    <row r="155" spans="1:5" ht="15.75" thickBot="1" x14ac:dyDescent="0.3">
      <c r="A155" s="197"/>
      <c r="B155" s="177" t="s">
        <v>50</v>
      </c>
      <c r="C155" s="177" t="s">
        <v>51</v>
      </c>
      <c r="D155" s="177" t="s">
        <v>52</v>
      </c>
    </row>
    <row r="156" spans="1:5" x14ac:dyDescent="0.2">
      <c r="A156" s="198" t="s">
        <v>269</v>
      </c>
      <c r="B156" s="204">
        <f>K86</f>
        <v>44583708.12701726</v>
      </c>
      <c r="C156" s="204">
        <f t="shared" ref="C156:D163" si="8">L86</f>
        <v>36623790.834030859</v>
      </c>
      <c r="D156" s="204">
        <f t="shared" si="8"/>
        <v>33130410.199910719</v>
      </c>
      <c r="E156" s="84"/>
    </row>
    <row r="157" spans="1:5" x14ac:dyDescent="0.2">
      <c r="A157" s="199" t="s">
        <v>271</v>
      </c>
      <c r="B157" s="204">
        <f t="shared" ref="B157:B163" si="9">K87</f>
        <v>26577237.201572664</v>
      </c>
      <c r="C157" s="204">
        <f t="shared" si="8"/>
        <v>21501169.731835332</v>
      </c>
      <c r="D157" s="204">
        <f t="shared" si="8"/>
        <v>19921142.662914068</v>
      </c>
      <c r="E157" s="84"/>
    </row>
    <row r="158" spans="1:5" x14ac:dyDescent="0.2">
      <c r="A158" s="199" t="s">
        <v>273</v>
      </c>
      <c r="B158" s="204">
        <f t="shared" si="9"/>
        <v>3825746.7583905421</v>
      </c>
      <c r="C158" s="204">
        <f t="shared" si="8"/>
        <v>3117384.4548129085</v>
      </c>
      <c r="D158" s="204">
        <f t="shared" si="8"/>
        <v>2813111.2006559568</v>
      </c>
      <c r="E158" s="84"/>
    </row>
    <row r="159" spans="1:5" x14ac:dyDescent="0.2">
      <c r="A159" s="199" t="s">
        <v>275</v>
      </c>
      <c r="B159" s="204">
        <f t="shared" si="9"/>
        <v>17559980.136220429</v>
      </c>
      <c r="C159" s="204">
        <f t="shared" si="8"/>
        <v>14490307.152021337</v>
      </c>
      <c r="D159" s="204">
        <f t="shared" si="8"/>
        <v>13186698.852840802</v>
      </c>
      <c r="E159" s="84"/>
    </row>
    <row r="160" spans="1:5" x14ac:dyDescent="0.2">
      <c r="A160" s="199" t="s">
        <v>276</v>
      </c>
      <c r="B160" s="204">
        <f t="shared" si="9"/>
        <v>11246995.687049981</v>
      </c>
      <c r="C160" s="204">
        <f t="shared" si="8"/>
        <v>9193254.2957055941</v>
      </c>
      <c r="D160" s="204">
        <f t="shared" si="8"/>
        <v>8741066.1400039252</v>
      </c>
      <c r="E160" s="84"/>
    </row>
    <row r="161" spans="1:7" x14ac:dyDescent="0.2">
      <c r="A161" s="199" t="s">
        <v>278</v>
      </c>
      <c r="B161" s="204">
        <f t="shared" si="9"/>
        <v>3627848.3781370283</v>
      </c>
      <c r="C161" s="204">
        <f t="shared" si="8"/>
        <v>2867084.6989673101</v>
      </c>
      <c r="D161" s="204">
        <f t="shared" si="8"/>
        <v>2682032.5039295857</v>
      </c>
      <c r="E161" s="84"/>
    </row>
    <row r="162" spans="1:7" x14ac:dyDescent="0.2">
      <c r="A162" s="199" t="s">
        <v>279</v>
      </c>
      <c r="B162" s="204">
        <f t="shared" si="9"/>
        <v>567855.29264570796</v>
      </c>
      <c r="C162" s="204">
        <f t="shared" si="8"/>
        <v>401265.08841078414</v>
      </c>
      <c r="D162" s="204">
        <f t="shared" si="8"/>
        <v>348635.22937043151</v>
      </c>
      <c r="E162" s="84"/>
    </row>
    <row r="163" spans="1:7" ht="13.5" thickBot="1" x14ac:dyDescent="0.25">
      <c r="A163" s="200" t="s">
        <v>266</v>
      </c>
      <c r="B163" s="216">
        <f t="shared" si="9"/>
        <v>107989371.58103362</v>
      </c>
      <c r="C163" s="216">
        <f t="shared" si="8"/>
        <v>88194256.255784124</v>
      </c>
      <c r="D163" s="216">
        <f t="shared" si="8"/>
        <v>80823096.789625481</v>
      </c>
      <c r="E163" s="84"/>
    </row>
    <row r="164" spans="1:7" x14ac:dyDescent="0.2">
      <c r="B164" s="84"/>
      <c r="C164" s="84"/>
      <c r="D164" s="84"/>
    </row>
    <row r="165" spans="1:7" x14ac:dyDescent="0.2">
      <c r="B165" s="84"/>
      <c r="C165" s="84"/>
      <c r="D165" s="84"/>
    </row>
    <row r="169" spans="1:7" x14ac:dyDescent="0.2">
      <c r="A169" s="837" t="s">
        <v>534</v>
      </c>
      <c r="B169" s="838"/>
      <c r="C169" s="838"/>
      <c r="D169" s="838"/>
      <c r="E169" s="838"/>
      <c r="F169" s="838"/>
      <c r="G169" s="838"/>
    </row>
    <row r="172" spans="1:7" ht="16.5" thickBot="1" x14ac:dyDescent="0.3">
      <c r="A172" s="836" t="s">
        <v>287</v>
      </c>
      <c r="B172" s="836"/>
      <c r="C172" s="836"/>
      <c r="D172" s="836"/>
      <c r="E172" s="836"/>
    </row>
    <row r="173" spans="1:7" ht="15.75" x14ac:dyDescent="0.25">
      <c r="A173" s="110"/>
      <c r="B173" s="853" t="s">
        <v>266</v>
      </c>
      <c r="C173" s="855" t="s">
        <v>267</v>
      </c>
      <c r="D173" s="110"/>
      <c r="E173" s="110"/>
    </row>
    <row r="174" spans="1:7" ht="16.5" thickBot="1" x14ac:dyDescent="0.3">
      <c r="A174" s="110"/>
      <c r="B174" s="854"/>
      <c r="C174" s="857"/>
      <c r="D174" s="110"/>
      <c r="E174" s="110"/>
    </row>
    <row r="175" spans="1:7" ht="13.5" thickBot="1" x14ac:dyDescent="0.25">
      <c r="A175" s="198" t="s">
        <v>269</v>
      </c>
      <c r="B175" s="636">
        <v>10943108.48478983</v>
      </c>
      <c r="C175" s="561">
        <v>12.675258627835289</v>
      </c>
      <c r="E175" s="21"/>
    </row>
    <row r="176" spans="1:7" ht="13.5" thickBot="1" x14ac:dyDescent="0.25">
      <c r="A176" s="199" t="s">
        <v>271</v>
      </c>
      <c r="B176" s="636">
        <v>12824842.397224853</v>
      </c>
      <c r="C176" s="562">
        <v>14.854846268955194</v>
      </c>
      <c r="E176" s="21"/>
    </row>
    <row r="177" spans="1:16" ht="13.5" thickBot="1" x14ac:dyDescent="0.25">
      <c r="A177" s="199" t="s">
        <v>273</v>
      </c>
      <c r="B177" s="636">
        <v>9338595.8880427163</v>
      </c>
      <c r="C177" s="562">
        <v>10.816772790501487</v>
      </c>
      <c r="E177" s="21"/>
    </row>
    <row r="178" spans="1:16" ht="13.5" thickBot="1" x14ac:dyDescent="0.25">
      <c r="A178" s="199" t="s">
        <v>275</v>
      </c>
      <c r="B178" s="636">
        <v>13022907.312384024</v>
      </c>
      <c r="C178" s="562">
        <v>15.084262255119656</v>
      </c>
      <c r="E178" s="21"/>
    </row>
    <row r="179" spans="1:16" ht="13.5" thickBot="1" x14ac:dyDescent="0.25">
      <c r="A179" s="199" t="s">
        <v>276</v>
      </c>
      <c r="B179" s="636">
        <v>5756433.323507918</v>
      </c>
      <c r="C179" s="562">
        <v>6.6676010066762705</v>
      </c>
      <c r="E179" s="21"/>
    </row>
    <row r="180" spans="1:16" ht="13.5" thickBot="1" x14ac:dyDescent="0.25">
      <c r="A180" s="199" t="s">
        <v>278</v>
      </c>
      <c r="B180" s="636">
        <v>2420606.4360724315</v>
      </c>
      <c r="C180" s="562">
        <v>2.8037565976857795</v>
      </c>
      <c r="E180" s="21"/>
    </row>
    <row r="181" spans="1:16" ht="13.5" thickBot="1" x14ac:dyDescent="0.25">
      <c r="A181" s="199" t="s">
        <v>279</v>
      </c>
      <c r="B181" s="636">
        <v>1706336.5891068061</v>
      </c>
      <c r="C181" s="562">
        <v>1.9764272284359492</v>
      </c>
      <c r="E181" s="21"/>
    </row>
    <row r="182" spans="1:16" ht="13.5" thickBot="1" x14ac:dyDescent="0.25">
      <c r="A182" s="200" t="s">
        <v>266</v>
      </c>
      <c r="B182" s="637">
        <f>C18</f>
        <v>56012830.431128584</v>
      </c>
      <c r="C182" s="563">
        <v>64.878924775209626</v>
      </c>
      <c r="E182" s="21"/>
    </row>
    <row r="184" spans="1:16" ht="13.5" thickBot="1" x14ac:dyDescent="0.25"/>
    <row r="185" spans="1:16" ht="18.75" thickBot="1" x14ac:dyDescent="0.3">
      <c r="A185" s="825" t="s">
        <v>288</v>
      </c>
      <c r="B185" s="826"/>
      <c r="C185" s="826"/>
      <c r="D185" s="826"/>
      <c r="E185" s="826"/>
      <c r="F185" s="826"/>
      <c r="G185" s="826"/>
      <c r="H185" s="826"/>
      <c r="I185" s="826"/>
      <c r="J185" s="826"/>
      <c r="K185" s="826"/>
      <c r="L185" s="826"/>
      <c r="M185" s="826"/>
      <c r="N185" s="827"/>
    </row>
    <row r="186" spans="1:16" ht="15.75" thickBot="1" x14ac:dyDescent="0.3">
      <c r="A186" s="692"/>
      <c r="B186" s="671" t="s">
        <v>41</v>
      </c>
      <c r="C186" s="671" t="s">
        <v>42</v>
      </c>
      <c r="D186" s="671" t="s">
        <v>43</v>
      </c>
      <c r="E186" s="671" t="s">
        <v>44</v>
      </c>
      <c r="F186" s="671" t="s">
        <v>45</v>
      </c>
      <c r="G186" s="671" t="s">
        <v>46</v>
      </c>
      <c r="H186" s="681" t="s">
        <v>47</v>
      </c>
      <c r="I186" s="681" t="s">
        <v>48</v>
      </c>
      <c r="J186" s="681" t="s">
        <v>49</v>
      </c>
      <c r="K186" s="681" t="s">
        <v>50</v>
      </c>
      <c r="L186" s="681" t="s">
        <v>51</v>
      </c>
      <c r="M186" s="681" t="s">
        <v>52</v>
      </c>
      <c r="N186" s="654"/>
    </row>
    <row r="187" spans="1:16" x14ac:dyDescent="0.2">
      <c r="A187" s="656" t="s">
        <v>269</v>
      </c>
      <c r="B187" s="693">
        <v>208651.90069710367</v>
      </c>
      <c r="C187" s="693">
        <v>194073.85092459587</v>
      </c>
      <c r="D187" s="687">
        <v>404899.10122945782</v>
      </c>
      <c r="E187" s="687">
        <v>821873.97485657956</v>
      </c>
      <c r="F187" s="693">
        <v>947997.08538493107</v>
      </c>
      <c r="G187" s="693">
        <v>1601898.6622874488</v>
      </c>
      <c r="H187" s="693">
        <v>2232399.5519767879</v>
      </c>
      <c r="I187" s="693">
        <v>3133533.7371494947</v>
      </c>
      <c r="J187" s="694">
        <v>1051116.5314320843</v>
      </c>
      <c r="K187" s="694">
        <v>218370.23040281041</v>
      </c>
      <c r="L187" s="695">
        <v>77761.46234210502</v>
      </c>
      <c r="M187" s="683">
        <v>50532.396106429282</v>
      </c>
      <c r="N187" s="688">
        <f>SUM(B187:M187)</f>
        <v>10943108.48478983</v>
      </c>
      <c r="O187" s="84"/>
      <c r="P187" s="215"/>
    </row>
    <row r="188" spans="1:16" x14ac:dyDescent="0.2">
      <c r="A188" s="657" t="s">
        <v>271</v>
      </c>
      <c r="B188" s="696">
        <v>189701.62270719092</v>
      </c>
      <c r="C188" s="696">
        <v>163539.50449529383</v>
      </c>
      <c r="D188" s="689">
        <v>351981.97822140367</v>
      </c>
      <c r="E188" s="689">
        <v>1044737.6524396951</v>
      </c>
      <c r="F188" s="696">
        <v>1165184.8067601654</v>
      </c>
      <c r="G188" s="696">
        <v>1577670.7598695839</v>
      </c>
      <c r="H188" s="696">
        <v>2328019.9497473137</v>
      </c>
      <c r="I188" s="696">
        <v>3253056.416516101</v>
      </c>
      <c r="J188" s="694">
        <v>1126209.786358427</v>
      </c>
      <c r="K188" s="694">
        <v>1015780.588556953</v>
      </c>
      <c r="L188" s="695">
        <v>347214.74213029566</v>
      </c>
      <c r="M188" s="683">
        <v>261744.58942242831</v>
      </c>
      <c r="N188" s="688">
        <f t="shared" ref="N188:N193" si="10">SUM(B188:M188)</f>
        <v>12824842.397224853</v>
      </c>
      <c r="O188" s="84"/>
      <c r="P188" s="215"/>
    </row>
    <row r="189" spans="1:16" x14ac:dyDescent="0.2">
      <c r="A189" s="657" t="s">
        <v>273</v>
      </c>
      <c r="B189" s="696">
        <v>157109.63104622459</v>
      </c>
      <c r="C189" s="696">
        <v>157873.34356128346</v>
      </c>
      <c r="D189" s="689">
        <v>258327.8887990322</v>
      </c>
      <c r="E189" s="689">
        <v>582474.71804879571</v>
      </c>
      <c r="F189" s="696">
        <v>753609.78589539195</v>
      </c>
      <c r="G189" s="696">
        <v>1636153.5208758824</v>
      </c>
      <c r="H189" s="696">
        <v>1992071.3281883348</v>
      </c>
      <c r="I189" s="696">
        <v>2615802.224455779</v>
      </c>
      <c r="J189" s="694">
        <v>1156062.818196672</v>
      </c>
      <c r="K189" s="694">
        <v>15795.35469781187</v>
      </c>
      <c r="L189" s="695">
        <v>7161.5265414921232</v>
      </c>
      <c r="M189" s="683">
        <v>6153.7477360136354</v>
      </c>
      <c r="N189" s="688">
        <f t="shared" si="10"/>
        <v>9338595.8880427163</v>
      </c>
      <c r="O189" s="84"/>
      <c r="P189" s="215"/>
    </row>
    <row r="190" spans="1:16" x14ac:dyDescent="0.2">
      <c r="A190" s="657" t="s">
        <v>275</v>
      </c>
      <c r="B190" s="696">
        <v>123473.30898493934</v>
      </c>
      <c r="C190" s="696">
        <v>126343.93880490772</v>
      </c>
      <c r="D190" s="689">
        <v>222457.58279132066</v>
      </c>
      <c r="E190" s="689">
        <v>823409.66575401323</v>
      </c>
      <c r="F190" s="696">
        <v>928968.5082980931</v>
      </c>
      <c r="G190" s="696">
        <v>1435002.9183640711</v>
      </c>
      <c r="H190" s="696">
        <v>2539566.7395909852</v>
      </c>
      <c r="I190" s="696">
        <v>3663739.8841771223</v>
      </c>
      <c r="J190" s="694">
        <v>1467313.1036957197</v>
      </c>
      <c r="K190" s="694">
        <v>1088035.381186879</v>
      </c>
      <c r="L190" s="695">
        <v>360503.62125832035</v>
      </c>
      <c r="M190" s="683">
        <v>244092.65947765228</v>
      </c>
      <c r="N190" s="688">
        <f t="shared" si="10"/>
        <v>13022907.312384024</v>
      </c>
      <c r="O190" s="84"/>
      <c r="P190" s="215"/>
    </row>
    <row r="191" spans="1:16" x14ac:dyDescent="0.2">
      <c r="A191" s="657" t="s">
        <v>276</v>
      </c>
      <c r="B191" s="696">
        <v>87899.799090905784</v>
      </c>
      <c r="C191" s="696">
        <v>93996.674999344032</v>
      </c>
      <c r="D191" s="689">
        <v>136324.78608834278</v>
      </c>
      <c r="E191" s="689">
        <v>321294.04231108865</v>
      </c>
      <c r="F191" s="696">
        <v>338498.29339179967</v>
      </c>
      <c r="G191" s="696">
        <v>418245.66295098985</v>
      </c>
      <c r="H191" s="696">
        <v>1210052.2136439828</v>
      </c>
      <c r="I191" s="696">
        <v>1659669.8864530311</v>
      </c>
      <c r="J191" s="694">
        <v>718983.60587924148</v>
      </c>
      <c r="K191" s="694">
        <v>480459.74446659005</v>
      </c>
      <c r="L191" s="695">
        <v>163298.46009075426</v>
      </c>
      <c r="M191" s="683">
        <v>127710.15414184745</v>
      </c>
      <c r="N191" s="688">
        <f t="shared" si="10"/>
        <v>5756433.323507918</v>
      </c>
      <c r="O191" s="84"/>
      <c r="P191" s="215"/>
    </row>
    <row r="192" spans="1:16" x14ac:dyDescent="0.2">
      <c r="A192" s="657" t="s">
        <v>278</v>
      </c>
      <c r="B192" s="696">
        <v>23755.741035412837</v>
      </c>
      <c r="C192" s="696">
        <v>29257.072644796313</v>
      </c>
      <c r="D192" s="689">
        <v>33879.812774684659</v>
      </c>
      <c r="E192" s="689">
        <v>122382.11356098585</v>
      </c>
      <c r="F192" s="696">
        <v>140445.19041114737</v>
      </c>
      <c r="G192" s="696">
        <v>263291.14525977388</v>
      </c>
      <c r="H192" s="696">
        <v>398206.46242807171</v>
      </c>
      <c r="I192" s="696">
        <v>662656.17726316757</v>
      </c>
      <c r="J192" s="694">
        <v>370163.12625123461</v>
      </c>
      <c r="K192" s="694">
        <v>193309.43038419136</v>
      </c>
      <c r="L192" s="695">
        <v>114537.74962512541</v>
      </c>
      <c r="M192" s="683">
        <v>68722.414433839615</v>
      </c>
      <c r="N192" s="688">
        <f t="shared" si="10"/>
        <v>2420606.4360724315</v>
      </c>
      <c r="O192" s="84"/>
      <c r="P192" s="215"/>
    </row>
    <row r="193" spans="1:16" ht="13.5" thickBot="1" x14ac:dyDescent="0.25">
      <c r="A193" s="657" t="s">
        <v>279</v>
      </c>
      <c r="B193" s="696">
        <v>0</v>
      </c>
      <c r="C193" s="696">
        <v>0</v>
      </c>
      <c r="D193" s="689">
        <v>0</v>
      </c>
      <c r="E193" s="689">
        <v>0</v>
      </c>
      <c r="F193" s="696">
        <v>0</v>
      </c>
      <c r="G193" s="696">
        <v>0</v>
      </c>
      <c r="H193" s="696">
        <v>541954.32854468084</v>
      </c>
      <c r="I193" s="696">
        <v>754022.97198847402</v>
      </c>
      <c r="J193" s="694">
        <v>410359.28857365105</v>
      </c>
      <c r="K193" s="694">
        <v>0</v>
      </c>
      <c r="L193" s="695">
        <v>0</v>
      </c>
      <c r="M193" s="683">
        <v>0</v>
      </c>
      <c r="N193" s="688">
        <f t="shared" si="10"/>
        <v>1706336.5891068061</v>
      </c>
      <c r="O193" s="84"/>
      <c r="P193" s="215"/>
    </row>
    <row r="194" spans="1:16" ht="13.5" thickBot="1" x14ac:dyDescent="0.25">
      <c r="A194" s="663" t="s">
        <v>266</v>
      </c>
      <c r="B194" s="697">
        <v>790592.00356177706</v>
      </c>
      <c r="C194" s="697">
        <v>765084.38543022133</v>
      </c>
      <c r="D194" s="697">
        <v>1407871.1499042416</v>
      </c>
      <c r="E194" s="697">
        <v>3716172.1669711587</v>
      </c>
      <c r="F194" s="697">
        <v>4274703.6701415284</v>
      </c>
      <c r="G194" s="697">
        <v>6932262.6696077492</v>
      </c>
      <c r="H194" s="697">
        <v>11242270.574120156</v>
      </c>
      <c r="I194" s="697">
        <v>15742481.298003169</v>
      </c>
      <c r="J194" s="697">
        <v>6300208.2603870304</v>
      </c>
      <c r="K194" s="697">
        <v>3011750.7296952354</v>
      </c>
      <c r="L194" s="697">
        <v>1070477.561988093</v>
      </c>
      <c r="M194" s="697">
        <v>758955.96131821058</v>
      </c>
      <c r="N194" s="685">
        <f>SUM(B194:M194)</f>
        <v>56012830.431128576</v>
      </c>
      <c r="O194" s="84"/>
      <c r="P194" s="215"/>
    </row>
    <row r="195" spans="1:16" ht="13.5" thickBot="1" x14ac:dyDescent="0.25">
      <c r="A195" s="663" t="s">
        <v>284</v>
      </c>
      <c r="B195" s="686">
        <f t="shared" ref="B195:M195" si="11">B194/$N$194</f>
        <v>1.4114480512350851E-2</v>
      </c>
      <c r="C195" s="686">
        <f t="shared" si="11"/>
        <v>1.3659091667773198E-2</v>
      </c>
      <c r="D195" s="686">
        <f t="shared" si="11"/>
        <v>2.5134797493144196E-2</v>
      </c>
      <c r="E195" s="686">
        <f t="shared" si="11"/>
        <v>6.6345016639365054E-2</v>
      </c>
      <c r="F195" s="686">
        <f t="shared" si="11"/>
        <v>7.6316508864831517E-2</v>
      </c>
      <c r="G195" s="686">
        <f t="shared" si="11"/>
        <v>0.12376204909215252</v>
      </c>
      <c r="H195" s="686">
        <f t="shared" si="11"/>
        <v>0.20070884630519181</v>
      </c>
      <c r="I195" s="686">
        <f t="shared" si="11"/>
        <v>0.28105134443008689</v>
      </c>
      <c r="J195" s="686">
        <f t="shared" si="11"/>
        <v>0.11247794856811506</v>
      </c>
      <c r="K195" s="686">
        <f t="shared" si="11"/>
        <v>5.3768943767238814E-2</v>
      </c>
      <c r="L195" s="698">
        <f t="shared" si="11"/>
        <v>1.9111292069132532E-2</v>
      </c>
      <c r="M195" s="686">
        <f t="shared" si="11"/>
        <v>1.3549680590617473E-2</v>
      </c>
      <c r="N195" s="691">
        <f>SUM(B195:M195)</f>
        <v>1</v>
      </c>
      <c r="P195" s="84"/>
    </row>
    <row r="196" spans="1:16" x14ac:dyDescent="0.2"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</row>
    <row r="197" spans="1:16" x14ac:dyDescent="0.2"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</row>
    <row r="218" spans="1:7" ht="15.75" x14ac:dyDescent="0.25">
      <c r="A218" s="836" t="s">
        <v>287</v>
      </c>
      <c r="B218" s="836"/>
      <c r="C218" s="836"/>
      <c r="D218" s="836"/>
      <c r="E218" s="836"/>
    </row>
    <row r="219" spans="1:7" ht="16.5" thickBot="1" x14ac:dyDescent="0.3">
      <c r="A219" s="110"/>
      <c r="B219" s="110"/>
      <c r="C219" s="110"/>
      <c r="D219" s="110"/>
      <c r="E219" s="110"/>
    </row>
    <row r="220" spans="1:7" ht="15.75" thickBot="1" x14ac:dyDescent="0.3">
      <c r="A220" s="197"/>
      <c r="B220" s="177" t="s">
        <v>41</v>
      </c>
      <c r="C220" s="177" t="s">
        <v>42</v>
      </c>
      <c r="D220" s="177" t="s">
        <v>43</v>
      </c>
    </row>
    <row r="221" spans="1:7" x14ac:dyDescent="0.2">
      <c r="A221" s="198" t="s">
        <v>269</v>
      </c>
      <c r="B221" s="204">
        <f>B187</f>
        <v>208651.90069710367</v>
      </c>
      <c r="C221" s="204">
        <f>C187</f>
        <v>194073.85092459587</v>
      </c>
      <c r="D221" s="204">
        <f>D187</f>
        <v>404899.10122945782</v>
      </c>
      <c r="E221" s="84"/>
      <c r="F221" s="84"/>
      <c r="G221" s="84"/>
    </row>
    <row r="222" spans="1:7" x14ac:dyDescent="0.2">
      <c r="A222" s="199" t="s">
        <v>271</v>
      </c>
      <c r="B222" s="204">
        <f t="shared" ref="B222:D228" si="12">B188</f>
        <v>189701.62270719092</v>
      </c>
      <c r="C222" s="204">
        <f t="shared" si="12"/>
        <v>163539.50449529383</v>
      </c>
      <c r="D222" s="204">
        <f t="shared" si="12"/>
        <v>351981.97822140367</v>
      </c>
      <c r="E222" s="84"/>
      <c r="F222" s="84"/>
      <c r="G222" s="84"/>
    </row>
    <row r="223" spans="1:7" x14ac:dyDescent="0.2">
      <c r="A223" s="199" t="s">
        <v>273</v>
      </c>
      <c r="B223" s="204">
        <f t="shared" si="12"/>
        <v>157109.63104622459</v>
      </c>
      <c r="C223" s="204">
        <f t="shared" si="12"/>
        <v>157873.34356128346</v>
      </c>
      <c r="D223" s="204">
        <f t="shared" si="12"/>
        <v>258327.8887990322</v>
      </c>
      <c r="E223" s="84"/>
      <c r="F223" s="84"/>
      <c r="G223" s="84"/>
    </row>
    <row r="224" spans="1:7" x14ac:dyDescent="0.2">
      <c r="A224" s="199" t="s">
        <v>275</v>
      </c>
      <c r="B224" s="204">
        <f t="shared" si="12"/>
        <v>123473.30898493934</v>
      </c>
      <c r="C224" s="204">
        <f t="shared" si="12"/>
        <v>126343.93880490772</v>
      </c>
      <c r="D224" s="204">
        <f t="shared" si="12"/>
        <v>222457.58279132066</v>
      </c>
      <c r="E224" s="84"/>
      <c r="F224" s="84"/>
      <c r="G224" s="84"/>
    </row>
    <row r="225" spans="1:7" x14ac:dyDescent="0.2">
      <c r="A225" s="199" t="s">
        <v>276</v>
      </c>
      <c r="B225" s="204">
        <f t="shared" si="12"/>
        <v>87899.799090905784</v>
      </c>
      <c r="C225" s="204">
        <f t="shared" si="12"/>
        <v>93996.674999344032</v>
      </c>
      <c r="D225" s="204">
        <f t="shared" si="12"/>
        <v>136324.78608834278</v>
      </c>
      <c r="E225" s="84"/>
      <c r="F225" s="84"/>
      <c r="G225" s="84"/>
    </row>
    <row r="226" spans="1:7" x14ac:dyDescent="0.2">
      <c r="A226" s="199" t="s">
        <v>278</v>
      </c>
      <c r="B226" s="204">
        <f t="shared" si="12"/>
        <v>23755.741035412837</v>
      </c>
      <c r="C226" s="204">
        <f t="shared" si="12"/>
        <v>29257.072644796313</v>
      </c>
      <c r="D226" s="204">
        <f t="shared" si="12"/>
        <v>33879.812774684659</v>
      </c>
      <c r="E226" s="84"/>
      <c r="F226" s="84"/>
      <c r="G226" s="84"/>
    </row>
    <row r="227" spans="1:7" x14ac:dyDescent="0.2">
      <c r="A227" s="199" t="s">
        <v>279</v>
      </c>
      <c r="B227" s="204">
        <f t="shared" si="12"/>
        <v>0</v>
      </c>
      <c r="C227" s="204">
        <f t="shared" si="12"/>
        <v>0</v>
      </c>
      <c r="D227" s="204">
        <f t="shared" si="12"/>
        <v>0</v>
      </c>
      <c r="E227" s="84"/>
      <c r="F227" s="84"/>
      <c r="G227" s="84"/>
    </row>
    <row r="228" spans="1:7" ht="13.5" thickBot="1" x14ac:dyDescent="0.25">
      <c r="A228" s="200" t="s">
        <v>266</v>
      </c>
      <c r="B228" s="216">
        <f t="shared" si="12"/>
        <v>790592.00356177706</v>
      </c>
      <c r="C228" s="216">
        <f t="shared" si="12"/>
        <v>765084.38543022133</v>
      </c>
      <c r="D228" s="216">
        <f t="shared" si="12"/>
        <v>1407871.1499042416</v>
      </c>
      <c r="E228" s="84"/>
      <c r="F228" s="84"/>
      <c r="G228" s="84"/>
    </row>
    <row r="229" spans="1:7" x14ac:dyDescent="0.2">
      <c r="B229" s="84"/>
      <c r="C229" s="84"/>
      <c r="D229" s="84"/>
    </row>
    <row r="230" spans="1:7" x14ac:dyDescent="0.2">
      <c r="B230" s="84"/>
      <c r="C230" s="84"/>
      <c r="D230" s="84"/>
    </row>
    <row r="231" spans="1:7" ht="13.5" thickBot="1" x14ac:dyDescent="0.25"/>
    <row r="232" spans="1:7" ht="15.75" thickBot="1" x14ac:dyDescent="0.3">
      <c r="A232" s="197"/>
      <c r="B232" s="177" t="s">
        <v>44</v>
      </c>
      <c r="C232" s="177" t="s">
        <v>45</v>
      </c>
      <c r="D232" s="177" t="s">
        <v>46</v>
      </c>
    </row>
    <row r="233" spans="1:7" x14ac:dyDescent="0.2">
      <c r="A233" s="198" t="s">
        <v>269</v>
      </c>
      <c r="B233" s="204">
        <f>E187</f>
        <v>821873.97485657956</v>
      </c>
      <c r="C233" s="204">
        <f t="shared" ref="C233:D240" si="13">F187</f>
        <v>947997.08538493107</v>
      </c>
      <c r="D233" s="204">
        <f t="shared" si="13"/>
        <v>1601898.6622874488</v>
      </c>
      <c r="E233" s="84"/>
      <c r="F233" s="84"/>
      <c r="G233" s="84"/>
    </row>
    <row r="234" spans="1:7" x14ac:dyDescent="0.2">
      <c r="A234" s="199" t="s">
        <v>271</v>
      </c>
      <c r="B234" s="204">
        <f t="shared" ref="B234:B240" si="14">E188</f>
        <v>1044737.6524396951</v>
      </c>
      <c r="C234" s="204">
        <f t="shared" si="13"/>
        <v>1165184.8067601654</v>
      </c>
      <c r="D234" s="204">
        <f t="shared" si="13"/>
        <v>1577670.7598695839</v>
      </c>
      <c r="E234" s="84"/>
      <c r="F234" s="84"/>
      <c r="G234" s="84"/>
    </row>
    <row r="235" spans="1:7" x14ac:dyDescent="0.2">
      <c r="A235" s="199" t="s">
        <v>273</v>
      </c>
      <c r="B235" s="204">
        <f t="shared" si="14"/>
        <v>582474.71804879571</v>
      </c>
      <c r="C235" s="204">
        <f t="shared" si="13"/>
        <v>753609.78589539195</v>
      </c>
      <c r="D235" s="204">
        <f t="shared" si="13"/>
        <v>1636153.5208758824</v>
      </c>
      <c r="E235" s="84"/>
      <c r="F235" s="84"/>
      <c r="G235" s="84"/>
    </row>
    <row r="236" spans="1:7" x14ac:dyDescent="0.2">
      <c r="A236" s="199" t="s">
        <v>275</v>
      </c>
      <c r="B236" s="204">
        <f t="shared" si="14"/>
        <v>823409.66575401323</v>
      </c>
      <c r="C236" s="204">
        <f t="shared" si="13"/>
        <v>928968.5082980931</v>
      </c>
      <c r="D236" s="204">
        <f t="shared" si="13"/>
        <v>1435002.9183640711</v>
      </c>
      <c r="E236" s="84"/>
      <c r="F236" s="84"/>
      <c r="G236" s="84"/>
    </row>
    <row r="237" spans="1:7" x14ac:dyDescent="0.2">
      <c r="A237" s="199" t="s">
        <v>276</v>
      </c>
      <c r="B237" s="204">
        <f t="shared" si="14"/>
        <v>321294.04231108865</v>
      </c>
      <c r="C237" s="204">
        <f t="shared" si="13"/>
        <v>338498.29339179967</v>
      </c>
      <c r="D237" s="204">
        <f t="shared" si="13"/>
        <v>418245.66295098985</v>
      </c>
      <c r="E237" s="84"/>
      <c r="F237" s="84"/>
      <c r="G237" s="84"/>
    </row>
    <row r="238" spans="1:7" x14ac:dyDescent="0.2">
      <c r="A238" s="199" t="s">
        <v>278</v>
      </c>
      <c r="B238" s="204">
        <f t="shared" si="14"/>
        <v>122382.11356098585</v>
      </c>
      <c r="C238" s="204">
        <f t="shared" si="13"/>
        <v>140445.19041114737</v>
      </c>
      <c r="D238" s="204">
        <f t="shared" si="13"/>
        <v>263291.14525977388</v>
      </c>
      <c r="E238" s="84"/>
      <c r="F238" s="84"/>
      <c r="G238" s="84"/>
    </row>
    <row r="239" spans="1:7" x14ac:dyDescent="0.2">
      <c r="A239" s="199" t="s">
        <v>279</v>
      </c>
      <c r="B239" s="204">
        <f t="shared" si="14"/>
        <v>0</v>
      </c>
      <c r="C239" s="204">
        <f t="shared" si="13"/>
        <v>0</v>
      </c>
      <c r="D239" s="204">
        <f t="shared" si="13"/>
        <v>0</v>
      </c>
      <c r="E239" s="84"/>
      <c r="F239" s="84"/>
      <c r="G239" s="84"/>
    </row>
    <row r="240" spans="1:7" ht="13.5" thickBot="1" x14ac:dyDescent="0.25">
      <c r="A240" s="200" t="s">
        <v>266</v>
      </c>
      <c r="B240" s="216">
        <f t="shared" si="14"/>
        <v>3716172.1669711587</v>
      </c>
      <c r="C240" s="216">
        <f t="shared" si="13"/>
        <v>4274703.6701415284</v>
      </c>
      <c r="D240" s="216">
        <f t="shared" si="13"/>
        <v>6932262.6696077492</v>
      </c>
      <c r="E240" s="84"/>
      <c r="F240" s="84"/>
      <c r="G240" s="84"/>
    </row>
    <row r="241" spans="1:7" x14ac:dyDescent="0.2">
      <c r="B241" s="84"/>
      <c r="C241" s="84"/>
      <c r="D241" s="84"/>
    </row>
    <row r="242" spans="1:7" x14ac:dyDescent="0.2">
      <c r="B242" s="84"/>
      <c r="C242" s="84"/>
      <c r="D242" s="84"/>
    </row>
    <row r="243" spans="1:7" ht="13.5" thickBot="1" x14ac:dyDescent="0.25"/>
    <row r="244" spans="1:7" ht="15.75" thickBot="1" x14ac:dyDescent="0.3">
      <c r="A244" s="197"/>
      <c r="B244" s="177" t="s">
        <v>47</v>
      </c>
      <c r="C244" s="177" t="s">
        <v>48</v>
      </c>
      <c r="D244" s="177" t="s">
        <v>49</v>
      </c>
    </row>
    <row r="245" spans="1:7" x14ac:dyDescent="0.2">
      <c r="A245" s="198" t="s">
        <v>269</v>
      </c>
      <c r="B245" s="204">
        <f>H187</f>
        <v>2232399.5519767879</v>
      </c>
      <c r="C245" s="204">
        <f t="shared" ref="C245:D252" si="15">I187</f>
        <v>3133533.7371494947</v>
      </c>
      <c r="D245" s="204">
        <f t="shared" si="15"/>
        <v>1051116.5314320843</v>
      </c>
      <c r="E245" s="84"/>
      <c r="F245" s="84"/>
      <c r="G245" s="84"/>
    </row>
    <row r="246" spans="1:7" x14ac:dyDescent="0.2">
      <c r="A246" s="199" t="s">
        <v>271</v>
      </c>
      <c r="B246" s="204">
        <f t="shared" ref="B246:B252" si="16">H188</f>
        <v>2328019.9497473137</v>
      </c>
      <c r="C246" s="204">
        <f t="shared" si="15"/>
        <v>3253056.416516101</v>
      </c>
      <c r="D246" s="204">
        <f t="shared" si="15"/>
        <v>1126209.786358427</v>
      </c>
      <c r="E246" s="84"/>
      <c r="F246" s="84"/>
      <c r="G246" s="84"/>
    </row>
    <row r="247" spans="1:7" x14ac:dyDescent="0.2">
      <c r="A247" s="199" t="s">
        <v>273</v>
      </c>
      <c r="B247" s="204">
        <f t="shared" si="16"/>
        <v>1992071.3281883348</v>
      </c>
      <c r="C247" s="204">
        <f t="shared" si="15"/>
        <v>2615802.224455779</v>
      </c>
      <c r="D247" s="204">
        <f t="shared" si="15"/>
        <v>1156062.818196672</v>
      </c>
      <c r="E247" s="84"/>
      <c r="F247" s="84"/>
      <c r="G247" s="84"/>
    </row>
    <row r="248" spans="1:7" x14ac:dyDescent="0.2">
      <c r="A248" s="199" t="s">
        <v>275</v>
      </c>
      <c r="B248" s="204">
        <f t="shared" si="16"/>
        <v>2539566.7395909852</v>
      </c>
      <c r="C248" s="204">
        <f t="shared" si="15"/>
        <v>3663739.8841771223</v>
      </c>
      <c r="D248" s="204">
        <f t="shared" si="15"/>
        <v>1467313.1036957197</v>
      </c>
      <c r="E248" s="84"/>
      <c r="F248" s="84"/>
      <c r="G248" s="84"/>
    </row>
    <row r="249" spans="1:7" x14ac:dyDescent="0.2">
      <c r="A249" s="199" t="s">
        <v>276</v>
      </c>
      <c r="B249" s="204">
        <f t="shared" si="16"/>
        <v>1210052.2136439828</v>
      </c>
      <c r="C249" s="204">
        <f t="shared" si="15"/>
        <v>1659669.8864530311</v>
      </c>
      <c r="D249" s="204">
        <f t="shared" si="15"/>
        <v>718983.60587924148</v>
      </c>
      <c r="E249" s="84"/>
      <c r="F249" s="84"/>
      <c r="G249" s="84"/>
    </row>
    <row r="250" spans="1:7" x14ac:dyDescent="0.2">
      <c r="A250" s="199" t="s">
        <v>278</v>
      </c>
      <c r="B250" s="204">
        <f t="shared" si="16"/>
        <v>398206.46242807171</v>
      </c>
      <c r="C250" s="204">
        <f t="shared" si="15"/>
        <v>662656.17726316757</v>
      </c>
      <c r="D250" s="204">
        <f t="shared" si="15"/>
        <v>370163.12625123461</v>
      </c>
      <c r="E250" s="84"/>
      <c r="F250" s="84"/>
      <c r="G250" s="84"/>
    </row>
    <row r="251" spans="1:7" x14ac:dyDescent="0.2">
      <c r="A251" s="199" t="s">
        <v>279</v>
      </c>
      <c r="B251" s="204">
        <f t="shared" si="16"/>
        <v>541954.32854468084</v>
      </c>
      <c r="C251" s="204">
        <f t="shared" si="15"/>
        <v>754022.97198847402</v>
      </c>
      <c r="D251" s="204">
        <f t="shared" si="15"/>
        <v>410359.28857365105</v>
      </c>
      <c r="E251" s="84"/>
      <c r="F251" s="84"/>
      <c r="G251" s="84"/>
    </row>
    <row r="252" spans="1:7" ht="13.5" thickBot="1" x14ac:dyDescent="0.25">
      <c r="A252" s="200" t="s">
        <v>266</v>
      </c>
      <c r="B252" s="216">
        <f t="shared" si="16"/>
        <v>11242270.574120156</v>
      </c>
      <c r="C252" s="216">
        <f t="shared" si="15"/>
        <v>15742481.298003169</v>
      </c>
      <c r="D252" s="216">
        <f t="shared" si="15"/>
        <v>6300208.2603870304</v>
      </c>
      <c r="E252" s="84"/>
      <c r="F252" s="84"/>
      <c r="G252" s="84"/>
    </row>
    <row r="253" spans="1:7" x14ac:dyDescent="0.2">
      <c r="B253" s="84"/>
      <c r="C253" s="84"/>
      <c r="D253" s="84"/>
    </row>
    <row r="254" spans="1:7" x14ac:dyDescent="0.2">
      <c r="B254" s="84"/>
      <c r="C254" s="84"/>
      <c r="D254" s="84"/>
    </row>
    <row r="255" spans="1:7" ht="13.5" thickBot="1" x14ac:dyDescent="0.25"/>
    <row r="256" spans="1:7" ht="15.75" thickBot="1" x14ac:dyDescent="0.3">
      <c r="A256" s="197"/>
      <c r="B256" s="177" t="s">
        <v>50</v>
      </c>
      <c r="C256" s="177" t="s">
        <v>51</v>
      </c>
      <c r="D256" s="177" t="s">
        <v>52</v>
      </c>
    </row>
    <row r="257" spans="1:7" x14ac:dyDescent="0.2">
      <c r="A257" s="198" t="s">
        <v>269</v>
      </c>
      <c r="B257" s="204">
        <f>K187</f>
        <v>218370.23040281041</v>
      </c>
      <c r="C257" s="204">
        <f t="shared" ref="C257:D264" si="17">L187</f>
        <v>77761.46234210502</v>
      </c>
      <c r="D257" s="204">
        <f t="shared" si="17"/>
        <v>50532.396106429282</v>
      </c>
      <c r="E257" s="215"/>
      <c r="F257" s="215"/>
      <c r="G257" s="215"/>
    </row>
    <row r="258" spans="1:7" x14ac:dyDescent="0.2">
      <c r="A258" s="199" t="s">
        <v>271</v>
      </c>
      <c r="B258" s="204">
        <f t="shared" ref="B258:B264" si="18">K188</f>
        <v>1015780.588556953</v>
      </c>
      <c r="C258" s="204">
        <f t="shared" si="17"/>
        <v>347214.74213029566</v>
      </c>
      <c r="D258" s="204">
        <f t="shared" si="17"/>
        <v>261744.58942242831</v>
      </c>
      <c r="E258" s="215"/>
      <c r="F258" s="215"/>
      <c r="G258" s="215"/>
    </row>
    <row r="259" spans="1:7" x14ac:dyDescent="0.2">
      <c r="A259" s="199" t="s">
        <v>273</v>
      </c>
      <c r="B259" s="204">
        <f t="shared" si="18"/>
        <v>15795.35469781187</v>
      </c>
      <c r="C259" s="204">
        <f t="shared" si="17"/>
        <v>7161.5265414921232</v>
      </c>
      <c r="D259" s="204">
        <f t="shared" si="17"/>
        <v>6153.7477360136354</v>
      </c>
      <c r="E259" s="215"/>
      <c r="F259" s="215"/>
      <c r="G259" s="215"/>
    </row>
    <row r="260" spans="1:7" x14ac:dyDescent="0.2">
      <c r="A260" s="199" t="s">
        <v>275</v>
      </c>
      <c r="B260" s="204">
        <f t="shared" si="18"/>
        <v>1088035.381186879</v>
      </c>
      <c r="C260" s="204">
        <f t="shared" si="17"/>
        <v>360503.62125832035</v>
      </c>
      <c r="D260" s="204">
        <f t="shared" si="17"/>
        <v>244092.65947765228</v>
      </c>
      <c r="E260" s="215"/>
      <c r="F260" s="215"/>
      <c r="G260" s="215"/>
    </row>
    <row r="261" spans="1:7" x14ac:dyDescent="0.2">
      <c r="A261" s="199" t="s">
        <v>276</v>
      </c>
      <c r="B261" s="204">
        <f t="shared" si="18"/>
        <v>480459.74446659005</v>
      </c>
      <c r="C261" s="204">
        <f t="shared" si="17"/>
        <v>163298.46009075426</v>
      </c>
      <c r="D261" s="204">
        <f t="shared" si="17"/>
        <v>127710.15414184745</v>
      </c>
      <c r="E261" s="215"/>
      <c r="F261" s="215"/>
      <c r="G261" s="215"/>
    </row>
    <row r="262" spans="1:7" x14ac:dyDescent="0.2">
      <c r="A262" s="199" t="s">
        <v>278</v>
      </c>
      <c r="B262" s="204">
        <f t="shared" si="18"/>
        <v>193309.43038419136</v>
      </c>
      <c r="C262" s="204">
        <f t="shared" si="17"/>
        <v>114537.74962512541</v>
      </c>
      <c r="D262" s="204">
        <f t="shared" si="17"/>
        <v>68722.414433839615</v>
      </c>
      <c r="E262" s="215"/>
      <c r="F262" s="215"/>
      <c r="G262" s="215"/>
    </row>
    <row r="263" spans="1:7" x14ac:dyDescent="0.2">
      <c r="A263" s="199" t="s">
        <v>279</v>
      </c>
      <c r="B263" s="204">
        <f t="shared" si="18"/>
        <v>0</v>
      </c>
      <c r="C263" s="204">
        <f t="shared" si="17"/>
        <v>0</v>
      </c>
      <c r="D263" s="204">
        <f t="shared" si="17"/>
        <v>0</v>
      </c>
      <c r="E263" s="215"/>
      <c r="F263" s="215"/>
      <c r="G263" s="215"/>
    </row>
    <row r="264" spans="1:7" ht="13.5" thickBot="1" x14ac:dyDescent="0.25">
      <c r="A264" s="200" t="s">
        <v>266</v>
      </c>
      <c r="B264" s="216">
        <f t="shared" si="18"/>
        <v>3011750.7296952354</v>
      </c>
      <c r="C264" s="216">
        <f t="shared" si="17"/>
        <v>1070477.561988093</v>
      </c>
      <c r="D264" s="216">
        <f t="shared" si="17"/>
        <v>758955.96131821058</v>
      </c>
      <c r="E264" s="215"/>
      <c r="F264" s="215"/>
      <c r="G264" s="215"/>
    </row>
    <row r="265" spans="1:7" x14ac:dyDescent="0.2">
      <c r="B265" s="84"/>
      <c r="C265" s="84"/>
      <c r="D265" s="84"/>
      <c r="E265" s="215"/>
      <c r="F265" s="215"/>
      <c r="G265" s="215"/>
    </row>
    <row r="266" spans="1:7" x14ac:dyDescent="0.2">
      <c r="B266" s="84"/>
      <c r="C266" s="84"/>
      <c r="D266" s="84"/>
      <c r="E266" s="215"/>
      <c r="F266" s="215"/>
      <c r="G266" s="215"/>
    </row>
    <row r="270" spans="1:7" x14ac:dyDescent="0.2">
      <c r="A270" s="837" t="s">
        <v>289</v>
      </c>
      <c r="B270" s="838"/>
      <c r="C270" s="838"/>
      <c r="D270" s="838"/>
      <c r="E270" s="838"/>
      <c r="F270" s="838"/>
      <c r="G270" s="838"/>
    </row>
    <row r="273" spans="1:16" ht="16.5" thickBot="1" x14ac:dyDescent="0.3">
      <c r="A273" s="836" t="s">
        <v>287</v>
      </c>
      <c r="B273" s="836"/>
      <c r="C273" s="836"/>
      <c r="D273" s="836"/>
      <c r="E273" s="836"/>
    </row>
    <row r="274" spans="1:16" ht="15.75" x14ac:dyDescent="0.25">
      <c r="A274" s="110"/>
      <c r="B274" s="853" t="s">
        <v>266</v>
      </c>
      <c r="C274" s="855" t="s">
        <v>267</v>
      </c>
      <c r="D274" s="110"/>
      <c r="E274" s="110"/>
    </row>
    <row r="275" spans="1:16" ht="16.5" thickBot="1" x14ac:dyDescent="0.3">
      <c r="A275" s="110"/>
      <c r="B275" s="854"/>
      <c r="C275" s="856"/>
      <c r="D275" s="110"/>
      <c r="E275" s="110"/>
    </row>
    <row r="276" spans="1:16" ht="13.5" thickBot="1" x14ac:dyDescent="0.25">
      <c r="A276" s="198" t="s">
        <v>269</v>
      </c>
      <c r="B276" s="636">
        <v>71335359.820838898</v>
      </c>
      <c r="C276" s="561">
        <v>38.551651884602819</v>
      </c>
      <c r="E276" s="21"/>
    </row>
    <row r="277" spans="1:16" ht="13.5" thickBot="1" x14ac:dyDescent="0.25">
      <c r="A277" s="199" t="s">
        <v>271</v>
      </c>
      <c r="B277" s="636">
        <v>41586018.052276157</v>
      </c>
      <c r="C277" s="562">
        <v>22.474263748646852</v>
      </c>
      <c r="E277" s="21"/>
    </row>
    <row r="278" spans="1:16" ht="13.5" thickBot="1" x14ac:dyDescent="0.25">
      <c r="A278" s="199" t="s">
        <v>273</v>
      </c>
      <c r="B278" s="636">
        <v>14395369.06788886</v>
      </c>
      <c r="C278" s="562">
        <v>7.779665770936659</v>
      </c>
      <c r="E278" s="21"/>
    </row>
    <row r="279" spans="1:16" ht="13.5" thickBot="1" x14ac:dyDescent="0.25">
      <c r="A279" s="199" t="s">
        <v>275</v>
      </c>
      <c r="B279" s="636">
        <v>20922825.368099112</v>
      </c>
      <c r="C279" s="562">
        <v>11.307288307777798</v>
      </c>
      <c r="E279" s="21"/>
    </row>
    <row r="280" spans="1:16" ht="13.5" thickBot="1" x14ac:dyDescent="0.25">
      <c r="A280" s="199" t="s">
        <v>276</v>
      </c>
      <c r="B280" s="636">
        <v>14961208.274482589</v>
      </c>
      <c r="C280" s="562">
        <v>8.0854613282878525</v>
      </c>
      <c r="E280" s="21"/>
    </row>
    <row r="281" spans="1:16" ht="13.5" thickBot="1" x14ac:dyDescent="0.25">
      <c r="A281" s="199" t="s">
        <v>278</v>
      </c>
      <c r="B281" s="636">
        <v>6436401.6866998421</v>
      </c>
      <c r="C281" s="562">
        <v>3.4784140409233122</v>
      </c>
      <c r="E281" s="21"/>
    </row>
    <row r="282" spans="1:16" ht="13.5" thickBot="1" x14ac:dyDescent="0.25">
      <c r="A282" s="199" t="s">
        <v>279</v>
      </c>
      <c r="B282" s="636">
        <v>645243.91826663655</v>
      </c>
      <c r="C282" s="562">
        <v>0.34870811586494294</v>
      </c>
      <c r="E282" s="21"/>
    </row>
    <row r="283" spans="1:16" ht="13.5" thickBot="1" x14ac:dyDescent="0.25">
      <c r="A283" s="200" t="s">
        <v>266</v>
      </c>
      <c r="B283" s="638">
        <f t="shared" ref="B283" si="19">D18</f>
        <v>170282426.18855208</v>
      </c>
      <c r="C283" s="563">
        <v>92.025453197040221</v>
      </c>
      <c r="E283" s="21"/>
    </row>
    <row r="285" spans="1:16" ht="13.5" thickBot="1" x14ac:dyDescent="0.25"/>
    <row r="286" spans="1:16" ht="18.75" thickBot="1" x14ac:dyDescent="0.3">
      <c r="A286" s="825" t="s">
        <v>288</v>
      </c>
      <c r="B286" s="826"/>
      <c r="C286" s="826"/>
      <c r="D286" s="826"/>
      <c r="E286" s="826"/>
      <c r="F286" s="826"/>
      <c r="G286" s="826"/>
      <c r="H286" s="826"/>
      <c r="I286" s="826"/>
      <c r="J286" s="826"/>
      <c r="K286" s="826"/>
      <c r="L286" s="826"/>
      <c r="M286" s="826"/>
      <c r="N286" s="827"/>
    </row>
    <row r="287" spans="1:16" ht="15.75" thickBot="1" x14ac:dyDescent="0.3">
      <c r="A287" s="669"/>
      <c r="B287" s="671" t="s">
        <v>41</v>
      </c>
      <c r="C287" s="671" t="s">
        <v>42</v>
      </c>
      <c r="D287" s="671" t="s">
        <v>43</v>
      </c>
      <c r="E287" s="671" t="s">
        <v>44</v>
      </c>
      <c r="F287" s="671" t="s">
        <v>45</v>
      </c>
      <c r="G287" s="671" t="s">
        <v>46</v>
      </c>
      <c r="H287" s="681" t="s">
        <v>47</v>
      </c>
      <c r="I287" s="681" t="s">
        <v>48</v>
      </c>
      <c r="J287" s="681" t="s">
        <v>49</v>
      </c>
      <c r="K287" s="681" t="s">
        <v>50</v>
      </c>
      <c r="L287" s="681" t="s">
        <v>51</v>
      </c>
      <c r="M287" s="681" t="s">
        <v>52</v>
      </c>
      <c r="N287" s="654"/>
    </row>
    <row r="288" spans="1:16" x14ac:dyDescent="0.2">
      <c r="A288" s="656" t="s">
        <v>269</v>
      </c>
      <c r="B288" s="693">
        <v>2448566.5142193604</v>
      </c>
      <c r="C288" s="693">
        <v>3158656.7478646236</v>
      </c>
      <c r="D288" s="693">
        <v>3128479.0415963628</v>
      </c>
      <c r="E288" s="687">
        <v>6459195.2381597124</v>
      </c>
      <c r="F288" s="693">
        <v>5923480.8124458594</v>
      </c>
      <c r="G288" s="693">
        <v>5822431.2670191126</v>
      </c>
      <c r="H288" s="693">
        <v>7906947.3843659433</v>
      </c>
      <c r="I288" s="693">
        <v>14615654.397604035</v>
      </c>
      <c r="J288" s="693">
        <v>6302781.0588526381</v>
      </c>
      <c r="K288" s="693">
        <v>5554460.5187097015</v>
      </c>
      <c r="L288" s="695">
        <v>4382743.5230023051</v>
      </c>
      <c r="M288" s="683">
        <v>5631963.3169992426</v>
      </c>
      <c r="N288" s="688">
        <f>SUM(B288:M288)</f>
        <v>71335359.820838898</v>
      </c>
      <c r="O288" s="215"/>
      <c r="P288" s="215"/>
    </row>
    <row r="289" spans="1:16" x14ac:dyDescent="0.2">
      <c r="A289" s="657" t="s">
        <v>271</v>
      </c>
      <c r="B289" s="696">
        <v>1543851.2165847812</v>
      </c>
      <c r="C289" s="696">
        <v>1700738.0233961099</v>
      </c>
      <c r="D289" s="696">
        <v>1776470.5819466203</v>
      </c>
      <c r="E289" s="689">
        <v>2986074.371422031</v>
      </c>
      <c r="F289" s="696">
        <v>2915717.6719012172</v>
      </c>
      <c r="G289" s="696">
        <v>2667550.2821193389</v>
      </c>
      <c r="H289" s="696">
        <v>4524256.0034021502</v>
      </c>
      <c r="I289" s="696">
        <v>7940509.0126848854</v>
      </c>
      <c r="J289" s="696">
        <v>3845908.513432208</v>
      </c>
      <c r="K289" s="696">
        <v>4314395.4609500943</v>
      </c>
      <c r="L289" s="695">
        <v>3394463.8530089241</v>
      </c>
      <c r="M289" s="683">
        <v>3976083.0614277935</v>
      </c>
      <c r="N289" s="688">
        <f t="shared" ref="N289:N294" si="20">SUM(B289:M289)</f>
        <v>41586018.052276157</v>
      </c>
      <c r="O289" s="215"/>
      <c r="P289" s="215"/>
    </row>
    <row r="290" spans="1:16" x14ac:dyDescent="0.2">
      <c r="A290" s="657" t="s">
        <v>273</v>
      </c>
      <c r="B290" s="696">
        <v>271920.41458557942</v>
      </c>
      <c r="C290" s="696">
        <v>352438.66049211752</v>
      </c>
      <c r="D290" s="696">
        <v>324914.48491123773</v>
      </c>
      <c r="E290" s="689">
        <v>1721661.1131946922</v>
      </c>
      <c r="F290" s="696">
        <v>1613277.4442933546</v>
      </c>
      <c r="G290" s="696">
        <v>1646530.8795715561</v>
      </c>
      <c r="H290" s="696">
        <v>1413729.3619713949</v>
      </c>
      <c r="I290" s="696">
        <v>2579577.9494170421</v>
      </c>
      <c r="J290" s="696">
        <v>1013797.9250670266</v>
      </c>
      <c r="K290" s="696">
        <v>1306119.640216717</v>
      </c>
      <c r="L290" s="695">
        <v>963342.78138548415</v>
      </c>
      <c r="M290" s="683">
        <v>1188058.4127826574</v>
      </c>
      <c r="N290" s="688">
        <f t="shared" si="20"/>
        <v>14395369.06788886</v>
      </c>
      <c r="O290" s="215"/>
      <c r="P290" s="215"/>
    </row>
    <row r="291" spans="1:16" x14ac:dyDescent="0.2">
      <c r="A291" s="657" t="s">
        <v>275</v>
      </c>
      <c r="B291" s="696">
        <v>617049.7627693133</v>
      </c>
      <c r="C291" s="696">
        <v>763986.80903573264</v>
      </c>
      <c r="D291" s="696">
        <v>719282.28496673214</v>
      </c>
      <c r="E291" s="689">
        <v>2556267.126693286</v>
      </c>
      <c r="F291" s="696">
        <v>2534751.3566595875</v>
      </c>
      <c r="G291" s="696">
        <v>2313458.7404857087</v>
      </c>
      <c r="H291" s="696">
        <v>1698380.6234815572</v>
      </c>
      <c r="I291" s="696">
        <v>3037110.5315980441</v>
      </c>
      <c r="J291" s="696">
        <v>1497642.2199020674</v>
      </c>
      <c r="K291" s="696">
        <v>2016479.5192233452</v>
      </c>
      <c r="L291" s="695">
        <v>1523681.0228099015</v>
      </c>
      <c r="M291" s="683">
        <v>1644735.3704738407</v>
      </c>
      <c r="N291" s="688">
        <f t="shared" si="20"/>
        <v>20922825.368099112</v>
      </c>
      <c r="O291" s="84"/>
      <c r="P291" s="215"/>
    </row>
    <row r="292" spans="1:16" x14ac:dyDescent="0.2">
      <c r="A292" s="657" t="s">
        <v>276</v>
      </c>
      <c r="B292" s="696">
        <v>511646.24617224932</v>
      </c>
      <c r="C292" s="696">
        <v>623028.12348300545</v>
      </c>
      <c r="D292" s="696">
        <v>571429.85498397204</v>
      </c>
      <c r="E292" s="689">
        <v>962894.27228514629</v>
      </c>
      <c r="F292" s="696">
        <v>995224.83452626911</v>
      </c>
      <c r="G292" s="696">
        <v>858213.94390068878</v>
      </c>
      <c r="H292" s="696">
        <v>1452060.3999154707</v>
      </c>
      <c r="I292" s="696">
        <v>2472656.681309551</v>
      </c>
      <c r="J292" s="696">
        <v>1130709.7941118497</v>
      </c>
      <c r="K292" s="696">
        <v>2010347.1264058796</v>
      </c>
      <c r="L292" s="695">
        <v>1582761.6168275927</v>
      </c>
      <c r="M292" s="683">
        <v>1790235.3805609136</v>
      </c>
      <c r="N292" s="688">
        <f t="shared" si="20"/>
        <v>14961208.274482589</v>
      </c>
      <c r="O292" s="84"/>
      <c r="P292" s="215"/>
    </row>
    <row r="293" spans="1:16" x14ac:dyDescent="0.2">
      <c r="A293" s="657" t="s">
        <v>278</v>
      </c>
      <c r="B293" s="696">
        <v>247949.55606970753</v>
      </c>
      <c r="C293" s="696">
        <v>347346.31566205149</v>
      </c>
      <c r="D293" s="696">
        <v>359699.94347486488</v>
      </c>
      <c r="E293" s="689">
        <v>693341.33966994111</v>
      </c>
      <c r="F293" s="696">
        <v>615147.15136644861</v>
      </c>
      <c r="G293" s="696">
        <v>656183.27840947267</v>
      </c>
      <c r="H293" s="696">
        <v>532323.78195372142</v>
      </c>
      <c r="I293" s="696">
        <v>1000754.4800410545</v>
      </c>
      <c r="J293" s="696">
        <v>462245.96326913178</v>
      </c>
      <c r="K293" s="696">
        <v>560059.79753664555</v>
      </c>
      <c r="L293" s="695">
        <v>400407.80752258026</v>
      </c>
      <c r="M293" s="683">
        <v>560942.27172422118</v>
      </c>
      <c r="N293" s="688">
        <f t="shared" si="20"/>
        <v>6436401.6866998421</v>
      </c>
      <c r="O293" s="84"/>
      <c r="P293" s="215"/>
    </row>
    <row r="294" spans="1:16" ht="13.5" thickBot="1" x14ac:dyDescent="0.25">
      <c r="A294" s="657" t="s">
        <v>279</v>
      </c>
      <c r="B294" s="696">
        <v>0</v>
      </c>
      <c r="C294" s="696">
        <v>0</v>
      </c>
      <c r="D294" s="696">
        <v>0</v>
      </c>
      <c r="E294" s="689">
        <v>0</v>
      </c>
      <c r="F294" s="696">
        <v>0</v>
      </c>
      <c r="G294" s="696">
        <v>0</v>
      </c>
      <c r="H294" s="696">
        <v>123613.11247670816</v>
      </c>
      <c r="I294" s="696">
        <v>170855.01243662011</v>
      </c>
      <c r="J294" s="696">
        <v>122426.45916638768</v>
      </c>
      <c r="K294" s="696">
        <v>91071.983981239726</v>
      </c>
      <c r="L294" s="695">
        <v>61501.423013359657</v>
      </c>
      <c r="M294" s="683">
        <v>75775.92719232128</v>
      </c>
      <c r="N294" s="688">
        <f t="shared" si="20"/>
        <v>645243.91826663655</v>
      </c>
      <c r="O294" s="84"/>
      <c r="P294" s="215"/>
    </row>
    <row r="295" spans="1:16" ht="13.5" thickBot="1" x14ac:dyDescent="0.25">
      <c r="A295" s="663" t="s">
        <v>266</v>
      </c>
      <c r="B295" s="697">
        <v>5640983.7104009911</v>
      </c>
      <c r="C295" s="697">
        <v>6946194.6799336402</v>
      </c>
      <c r="D295" s="697">
        <v>6880276.1918797893</v>
      </c>
      <c r="E295" s="690">
        <v>15379433.461424811</v>
      </c>
      <c r="F295" s="697">
        <v>14597599.271192737</v>
      </c>
      <c r="G295" s="697">
        <v>13964368.391505875</v>
      </c>
      <c r="H295" s="697">
        <v>17651310.667566944</v>
      </c>
      <c r="I295" s="697">
        <v>31817118.065091234</v>
      </c>
      <c r="J295" s="697">
        <v>14375511.933801306</v>
      </c>
      <c r="K295" s="697">
        <v>15852934.047023624</v>
      </c>
      <c r="L295" s="697">
        <v>12308902.027570149</v>
      </c>
      <c r="M295" s="697">
        <v>14867793.741160993</v>
      </c>
      <c r="N295" s="685">
        <f>SUM(B295:M295)</f>
        <v>170282426.18855211</v>
      </c>
      <c r="O295" s="84"/>
      <c r="P295" s="215"/>
    </row>
    <row r="296" spans="1:16" ht="13.5" thickBot="1" x14ac:dyDescent="0.25">
      <c r="A296" s="663" t="s">
        <v>284</v>
      </c>
      <c r="B296" s="686">
        <f>B295/$N$295</f>
        <v>3.3127221855265225E-2</v>
      </c>
      <c r="C296" s="686">
        <f t="shared" ref="C296:M296" si="21">C295/$N$295</f>
        <v>4.0792199379648168E-2</v>
      </c>
      <c r="D296" s="686">
        <f t="shared" si="21"/>
        <v>4.0405086689693538E-2</v>
      </c>
      <c r="E296" s="686">
        <f t="shared" si="21"/>
        <v>9.0317208919699743E-2</v>
      </c>
      <c r="F296" s="686">
        <f t="shared" si="21"/>
        <v>8.5725812098947626E-2</v>
      </c>
      <c r="G296" s="686">
        <f t="shared" si="21"/>
        <v>8.2007102577004998E-2</v>
      </c>
      <c r="H296" s="686">
        <f t="shared" si="21"/>
        <v>0.10365902731513713</v>
      </c>
      <c r="I296" s="686">
        <f t="shared" si="21"/>
        <v>0.18684909991745385</v>
      </c>
      <c r="J296" s="686">
        <f t="shared" si="21"/>
        <v>8.4421582752664329E-2</v>
      </c>
      <c r="K296" s="686">
        <f t="shared" si="21"/>
        <v>9.3097886856919818E-2</v>
      </c>
      <c r="L296" s="686">
        <f t="shared" si="21"/>
        <v>7.2285216408301697E-2</v>
      </c>
      <c r="M296" s="686">
        <f t="shared" si="21"/>
        <v>8.7312555229263802E-2</v>
      </c>
      <c r="N296" s="691">
        <f>SUM(B296:M296)</f>
        <v>0.99999999999999989</v>
      </c>
    </row>
    <row r="297" spans="1:16" x14ac:dyDescent="0.2"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</row>
    <row r="298" spans="1:16" x14ac:dyDescent="0.2"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</row>
    <row r="319" spans="1:5" ht="15.75" x14ac:dyDescent="0.25">
      <c r="A319" s="836" t="s">
        <v>287</v>
      </c>
      <c r="B319" s="836"/>
      <c r="C319" s="836"/>
      <c r="D319" s="836"/>
      <c r="E319" s="836"/>
    </row>
    <row r="320" spans="1:5" ht="16.5" thickBot="1" x14ac:dyDescent="0.3">
      <c r="A320" s="110"/>
      <c r="B320" s="110"/>
      <c r="C320" s="110"/>
      <c r="D320" s="110"/>
      <c r="E320" s="110"/>
    </row>
    <row r="321" spans="1:7" ht="15.75" thickBot="1" x14ac:dyDescent="0.3">
      <c r="A321" s="197"/>
      <c r="B321" s="177" t="s">
        <v>41</v>
      </c>
      <c r="C321" s="177" t="s">
        <v>42</v>
      </c>
      <c r="D321" s="177" t="s">
        <v>43</v>
      </c>
    </row>
    <row r="322" spans="1:7" x14ac:dyDescent="0.2">
      <c r="A322" s="198" t="s">
        <v>269</v>
      </c>
      <c r="B322" s="204">
        <f t="shared" ref="B322:D329" si="22">B288</f>
        <v>2448566.5142193604</v>
      </c>
      <c r="C322" s="204">
        <f t="shared" si="22"/>
        <v>3158656.7478646236</v>
      </c>
      <c r="D322" s="204">
        <f t="shared" si="22"/>
        <v>3128479.0415963628</v>
      </c>
      <c r="E322" s="84"/>
      <c r="F322" s="84"/>
      <c r="G322" s="84"/>
    </row>
    <row r="323" spans="1:7" x14ac:dyDescent="0.2">
      <c r="A323" s="199" t="s">
        <v>271</v>
      </c>
      <c r="B323" s="204">
        <f t="shared" si="22"/>
        <v>1543851.2165847812</v>
      </c>
      <c r="C323" s="204">
        <f t="shared" si="22"/>
        <v>1700738.0233961099</v>
      </c>
      <c r="D323" s="204">
        <f t="shared" si="22"/>
        <v>1776470.5819466203</v>
      </c>
      <c r="E323" s="84"/>
      <c r="F323" s="84"/>
      <c r="G323" s="84"/>
    </row>
    <row r="324" spans="1:7" x14ac:dyDescent="0.2">
      <c r="A324" s="199" t="s">
        <v>273</v>
      </c>
      <c r="B324" s="204">
        <f t="shared" si="22"/>
        <v>271920.41458557942</v>
      </c>
      <c r="C324" s="204">
        <f t="shared" si="22"/>
        <v>352438.66049211752</v>
      </c>
      <c r="D324" s="204">
        <f t="shared" si="22"/>
        <v>324914.48491123773</v>
      </c>
      <c r="E324" s="84"/>
      <c r="F324" s="84"/>
      <c r="G324" s="84"/>
    </row>
    <row r="325" spans="1:7" x14ac:dyDescent="0.2">
      <c r="A325" s="199" t="s">
        <v>275</v>
      </c>
      <c r="B325" s="204">
        <f t="shared" si="22"/>
        <v>617049.7627693133</v>
      </c>
      <c r="C325" s="204">
        <f t="shared" si="22"/>
        <v>763986.80903573264</v>
      </c>
      <c r="D325" s="204">
        <f t="shared" si="22"/>
        <v>719282.28496673214</v>
      </c>
      <c r="E325" s="84"/>
      <c r="F325" s="84"/>
      <c r="G325" s="84"/>
    </row>
    <row r="326" spans="1:7" x14ac:dyDescent="0.2">
      <c r="A326" s="199" t="s">
        <v>276</v>
      </c>
      <c r="B326" s="204">
        <f t="shared" si="22"/>
        <v>511646.24617224932</v>
      </c>
      <c r="C326" s="204">
        <f t="shared" si="22"/>
        <v>623028.12348300545</v>
      </c>
      <c r="D326" s="204">
        <f t="shared" si="22"/>
        <v>571429.85498397204</v>
      </c>
      <c r="E326" s="84"/>
      <c r="F326" s="84"/>
      <c r="G326" s="84"/>
    </row>
    <row r="327" spans="1:7" x14ac:dyDescent="0.2">
      <c r="A327" s="199" t="s">
        <v>278</v>
      </c>
      <c r="B327" s="204">
        <f t="shared" si="22"/>
        <v>247949.55606970753</v>
      </c>
      <c r="C327" s="204">
        <f t="shared" si="22"/>
        <v>347346.31566205149</v>
      </c>
      <c r="D327" s="204">
        <f t="shared" si="22"/>
        <v>359699.94347486488</v>
      </c>
      <c r="E327" s="84"/>
      <c r="F327" s="84"/>
      <c r="G327" s="84"/>
    </row>
    <row r="328" spans="1:7" x14ac:dyDescent="0.2">
      <c r="A328" s="199" t="s">
        <v>279</v>
      </c>
      <c r="B328" s="204">
        <f t="shared" si="22"/>
        <v>0</v>
      </c>
      <c r="C328" s="204">
        <f t="shared" si="22"/>
        <v>0</v>
      </c>
      <c r="D328" s="204">
        <f t="shared" si="22"/>
        <v>0</v>
      </c>
      <c r="E328" s="84"/>
      <c r="F328" s="84"/>
      <c r="G328" s="84"/>
    </row>
    <row r="329" spans="1:7" ht="13.5" thickBot="1" x14ac:dyDescent="0.25">
      <c r="A329" s="200" t="s">
        <v>266</v>
      </c>
      <c r="B329" s="217">
        <f t="shared" si="22"/>
        <v>5640983.7104009911</v>
      </c>
      <c r="C329" s="217">
        <f t="shared" si="22"/>
        <v>6946194.6799336402</v>
      </c>
      <c r="D329" s="217">
        <f t="shared" si="22"/>
        <v>6880276.1918797893</v>
      </c>
      <c r="E329" s="84"/>
      <c r="F329" s="84"/>
      <c r="G329" s="84"/>
    </row>
    <row r="330" spans="1:7" x14ac:dyDescent="0.2">
      <c r="B330" s="84"/>
      <c r="C330" s="84"/>
      <c r="D330" s="84"/>
    </row>
    <row r="331" spans="1:7" x14ac:dyDescent="0.2">
      <c r="B331" s="84"/>
      <c r="C331" s="84"/>
      <c r="D331" s="84"/>
    </row>
    <row r="332" spans="1:7" ht="13.5" thickBot="1" x14ac:dyDescent="0.25"/>
    <row r="333" spans="1:7" ht="15.75" thickBot="1" x14ac:dyDescent="0.3">
      <c r="A333" s="197"/>
      <c r="B333" s="177" t="s">
        <v>44</v>
      </c>
      <c r="C333" s="177" t="s">
        <v>45</v>
      </c>
      <c r="D333" s="177" t="s">
        <v>46</v>
      </c>
    </row>
    <row r="334" spans="1:7" x14ac:dyDescent="0.2">
      <c r="A334" s="198" t="s">
        <v>269</v>
      </c>
      <c r="B334" s="204">
        <f t="shared" ref="B334:D341" si="23">E288</f>
        <v>6459195.2381597124</v>
      </c>
      <c r="C334" s="204">
        <f t="shared" si="23"/>
        <v>5923480.8124458594</v>
      </c>
      <c r="D334" s="204">
        <f t="shared" si="23"/>
        <v>5822431.2670191126</v>
      </c>
      <c r="E334" s="84"/>
      <c r="F334" s="84"/>
      <c r="G334" s="84"/>
    </row>
    <row r="335" spans="1:7" x14ac:dyDescent="0.2">
      <c r="A335" s="199" t="s">
        <v>271</v>
      </c>
      <c r="B335" s="204">
        <f t="shared" si="23"/>
        <v>2986074.371422031</v>
      </c>
      <c r="C335" s="204">
        <f t="shared" si="23"/>
        <v>2915717.6719012172</v>
      </c>
      <c r="D335" s="204">
        <f t="shared" si="23"/>
        <v>2667550.2821193389</v>
      </c>
      <c r="E335" s="84"/>
      <c r="F335" s="84"/>
      <c r="G335" s="84"/>
    </row>
    <row r="336" spans="1:7" x14ac:dyDescent="0.2">
      <c r="A336" s="199" t="s">
        <v>273</v>
      </c>
      <c r="B336" s="204">
        <f t="shared" si="23"/>
        <v>1721661.1131946922</v>
      </c>
      <c r="C336" s="204">
        <f t="shared" si="23"/>
        <v>1613277.4442933546</v>
      </c>
      <c r="D336" s="204">
        <f t="shared" si="23"/>
        <v>1646530.8795715561</v>
      </c>
      <c r="E336" s="84"/>
      <c r="F336" s="84"/>
      <c r="G336" s="84"/>
    </row>
    <row r="337" spans="1:7" x14ac:dyDescent="0.2">
      <c r="A337" s="199" t="s">
        <v>275</v>
      </c>
      <c r="B337" s="204">
        <f t="shared" si="23"/>
        <v>2556267.126693286</v>
      </c>
      <c r="C337" s="204">
        <f t="shared" si="23"/>
        <v>2534751.3566595875</v>
      </c>
      <c r="D337" s="204">
        <f t="shared" si="23"/>
        <v>2313458.7404857087</v>
      </c>
      <c r="E337" s="84"/>
      <c r="F337" s="84"/>
      <c r="G337" s="84"/>
    </row>
    <row r="338" spans="1:7" x14ac:dyDescent="0.2">
      <c r="A338" s="199" t="s">
        <v>276</v>
      </c>
      <c r="B338" s="204">
        <f t="shared" si="23"/>
        <v>962894.27228514629</v>
      </c>
      <c r="C338" s="204">
        <f t="shared" si="23"/>
        <v>995224.83452626911</v>
      </c>
      <c r="D338" s="204">
        <f t="shared" si="23"/>
        <v>858213.94390068878</v>
      </c>
      <c r="E338" s="84"/>
      <c r="F338" s="84"/>
      <c r="G338" s="84"/>
    </row>
    <row r="339" spans="1:7" x14ac:dyDescent="0.2">
      <c r="A339" s="199" t="s">
        <v>278</v>
      </c>
      <c r="B339" s="204">
        <f t="shared" si="23"/>
        <v>693341.33966994111</v>
      </c>
      <c r="C339" s="204">
        <f t="shared" si="23"/>
        <v>615147.15136644861</v>
      </c>
      <c r="D339" s="204">
        <f t="shared" si="23"/>
        <v>656183.27840947267</v>
      </c>
      <c r="E339" s="84"/>
      <c r="F339" s="84"/>
      <c r="G339" s="84"/>
    </row>
    <row r="340" spans="1:7" x14ac:dyDescent="0.2">
      <c r="A340" s="199" t="s">
        <v>279</v>
      </c>
      <c r="B340" s="204">
        <f t="shared" si="23"/>
        <v>0</v>
      </c>
      <c r="C340" s="204">
        <f t="shared" si="23"/>
        <v>0</v>
      </c>
      <c r="D340" s="204">
        <f t="shared" si="23"/>
        <v>0</v>
      </c>
      <c r="E340" s="84"/>
      <c r="F340" s="84"/>
      <c r="G340" s="84"/>
    </row>
    <row r="341" spans="1:7" ht="13.5" thickBot="1" x14ac:dyDescent="0.25">
      <c r="A341" s="200" t="s">
        <v>266</v>
      </c>
      <c r="B341" s="217">
        <f t="shared" si="23"/>
        <v>15379433.461424811</v>
      </c>
      <c r="C341" s="217">
        <f t="shared" si="23"/>
        <v>14597599.271192737</v>
      </c>
      <c r="D341" s="217">
        <f t="shared" si="23"/>
        <v>13964368.391505875</v>
      </c>
      <c r="E341" s="84"/>
      <c r="F341" s="84"/>
      <c r="G341" s="84"/>
    </row>
    <row r="342" spans="1:7" x14ac:dyDescent="0.2">
      <c r="B342" s="84"/>
      <c r="C342" s="84"/>
      <c r="D342" s="84"/>
    </row>
    <row r="343" spans="1:7" x14ac:dyDescent="0.2">
      <c r="B343" s="84"/>
      <c r="C343" s="84"/>
      <c r="D343" s="84"/>
    </row>
    <row r="344" spans="1:7" ht="13.5" thickBot="1" x14ac:dyDescent="0.25"/>
    <row r="345" spans="1:7" ht="15.75" thickBot="1" x14ac:dyDescent="0.3">
      <c r="A345" s="197"/>
      <c r="B345" s="177" t="s">
        <v>47</v>
      </c>
      <c r="C345" s="177" t="s">
        <v>48</v>
      </c>
      <c r="D345" s="177" t="s">
        <v>49</v>
      </c>
    </row>
    <row r="346" spans="1:7" x14ac:dyDescent="0.2">
      <c r="A346" s="198" t="s">
        <v>269</v>
      </c>
      <c r="B346" s="204">
        <f t="shared" ref="B346:D353" si="24">H288</f>
        <v>7906947.3843659433</v>
      </c>
      <c r="C346" s="204">
        <f t="shared" si="24"/>
        <v>14615654.397604035</v>
      </c>
      <c r="D346" s="204">
        <f t="shared" si="24"/>
        <v>6302781.0588526381</v>
      </c>
      <c r="E346" s="84"/>
      <c r="F346" s="84"/>
      <c r="G346" s="84"/>
    </row>
    <row r="347" spans="1:7" x14ac:dyDescent="0.2">
      <c r="A347" s="199" t="s">
        <v>271</v>
      </c>
      <c r="B347" s="204">
        <f t="shared" si="24"/>
        <v>4524256.0034021502</v>
      </c>
      <c r="C347" s="204">
        <f t="shared" si="24"/>
        <v>7940509.0126848854</v>
      </c>
      <c r="D347" s="204">
        <f t="shared" si="24"/>
        <v>3845908.513432208</v>
      </c>
      <c r="E347" s="84"/>
      <c r="F347" s="84"/>
      <c r="G347" s="84"/>
    </row>
    <row r="348" spans="1:7" x14ac:dyDescent="0.2">
      <c r="A348" s="199" t="s">
        <v>273</v>
      </c>
      <c r="B348" s="204">
        <f t="shared" si="24"/>
        <v>1413729.3619713949</v>
      </c>
      <c r="C348" s="204">
        <f t="shared" si="24"/>
        <v>2579577.9494170421</v>
      </c>
      <c r="D348" s="204">
        <f t="shared" si="24"/>
        <v>1013797.9250670266</v>
      </c>
      <c r="E348" s="84"/>
      <c r="F348" s="84"/>
      <c r="G348" s="84"/>
    </row>
    <row r="349" spans="1:7" x14ac:dyDescent="0.2">
      <c r="A349" s="199" t="s">
        <v>275</v>
      </c>
      <c r="B349" s="204">
        <f t="shared" si="24"/>
        <v>1698380.6234815572</v>
      </c>
      <c r="C349" s="204">
        <f t="shared" si="24"/>
        <v>3037110.5315980441</v>
      </c>
      <c r="D349" s="204">
        <f t="shared" si="24"/>
        <v>1497642.2199020674</v>
      </c>
      <c r="E349" s="84"/>
      <c r="F349" s="84"/>
      <c r="G349" s="84"/>
    </row>
    <row r="350" spans="1:7" x14ac:dyDescent="0.2">
      <c r="A350" s="199" t="s">
        <v>276</v>
      </c>
      <c r="B350" s="204">
        <f t="shared" si="24"/>
        <v>1452060.3999154707</v>
      </c>
      <c r="C350" s="204">
        <f t="shared" si="24"/>
        <v>2472656.681309551</v>
      </c>
      <c r="D350" s="204">
        <f t="shared" si="24"/>
        <v>1130709.7941118497</v>
      </c>
      <c r="E350" s="84"/>
      <c r="F350" s="84"/>
      <c r="G350" s="84"/>
    </row>
    <row r="351" spans="1:7" x14ac:dyDescent="0.2">
      <c r="A351" s="199" t="s">
        <v>278</v>
      </c>
      <c r="B351" s="204">
        <f t="shared" si="24"/>
        <v>532323.78195372142</v>
      </c>
      <c r="C351" s="204">
        <f t="shared" si="24"/>
        <v>1000754.4800410545</v>
      </c>
      <c r="D351" s="204">
        <f t="shared" si="24"/>
        <v>462245.96326913178</v>
      </c>
      <c r="E351" s="84"/>
      <c r="F351" s="84"/>
      <c r="G351" s="84"/>
    </row>
    <row r="352" spans="1:7" x14ac:dyDescent="0.2">
      <c r="A352" s="199" t="s">
        <v>279</v>
      </c>
      <c r="B352" s="204">
        <f t="shared" si="24"/>
        <v>123613.11247670816</v>
      </c>
      <c r="C352" s="204">
        <f t="shared" si="24"/>
        <v>170855.01243662011</v>
      </c>
      <c r="D352" s="204">
        <f t="shared" si="24"/>
        <v>122426.45916638768</v>
      </c>
      <c r="E352" s="84"/>
      <c r="F352" s="84"/>
      <c r="G352" s="84"/>
    </row>
    <row r="353" spans="1:7" ht="13.5" thickBot="1" x14ac:dyDescent="0.25">
      <c r="A353" s="200" t="s">
        <v>266</v>
      </c>
      <c r="B353" s="217">
        <f t="shared" si="24"/>
        <v>17651310.667566944</v>
      </c>
      <c r="C353" s="217">
        <f t="shared" si="24"/>
        <v>31817118.065091234</v>
      </c>
      <c r="D353" s="217">
        <f t="shared" si="24"/>
        <v>14375511.933801306</v>
      </c>
      <c r="E353" s="84"/>
      <c r="F353" s="84"/>
      <c r="G353" s="84"/>
    </row>
    <row r="354" spans="1:7" x14ac:dyDescent="0.2">
      <c r="B354" s="84"/>
      <c r="C354" s="84"/>
      <c r="D354" s="84"/>
    </row>
    <row r="355" spans="1:7" x14ac:dyDescent="0.2">
      <c r="B355" s="84"/>
      <c r="C355" s="84"/>
      <c r="D355" s="84"/>
    </row>
    <row r="356" spans="1:7" ht="13.5" thickBot="1" x14ac:dyDescent="0.25"/>
    <row r="357" spans="1:7" ht="15.75" thickBot="1" x14ac:dyDescent="0.3">
      <c r="A357" s="197"/>
      <c r="B357" s="177" t="s">
        <v>50</v>
      </c>
      <c r="C357" s="177" t="s">
        <v>51</v>
      </c>
      <c r="D357" s="177" t="s">
        <v>52</v>
      </c>
    </row>
    <row r="358" spans="1:7" x14ac:dyDescent="0.2">
      <c r="A358" s="198" t="s">
        <v>269</v>
      </c>
      <c r="B358" s="204">
        <f t="shared" ref="B358:D365" si="25">K288</f>
        <v>5554460.5187097015</v>
      </c>
      <c r="C358" s="218">
        <f t="shared" si="25"/>
        <v>4382743.5230023051</v>
      </c>
      <c r="D358" s="204">
        <f t="shared" si="25"/>
        <v>5631963.3169992426</v>
      </c>
      <c r="E358" s="215"/>
      <c r="F358" s="215"/>
      <c r="G358" s="215"/>
    </row>
    <row r="359" spans="1:7" x14ac:dyDescent="0.2">
      <c r="A359" s="199" t="s">
        <v>271</v>
      </c>
      <c r="B359" s="204">
        <f t="shared" si="25"/>
        <v>4314395.4609500943</v>
      </c>
      <c r="C359" s="218">
        <f t="shared" si="25"/>
        <v>3394463.8530089241</v>
      </c>
      <c r="D359" s="204">
        <f t="shared" si="25"/>
        <v>3976083.0614277935</v>
      </c>
      <c r="E359" s="215"/>
      <c r="F359" s="215"/>
      <c r="G359" s="215"/>
    </row>
    <row r="360" spans="1:7" x14ac:dyDescent="0.2">
      <c r="A360" s="199" t="s">
        <v>273</v>
      </c>
      <c r="B360" s="204">
        <f t="shared" si="25"/>
        <v>1306119.640216717</v>
      </c>
      <c r="C360" s="218">
        <f t="shared" si="25"/>
        <v>963342.78138548415</v>
      </c>
      <c r="D360" s="204">
        <f t="shared" si="25"/>
        <v>1188058.4127826574</v>
      </c>
      <c r="E360" s="215"/>
      <c r="F360" s="215"/>
      <c r="G360" s="215"/>
    </row>
    <row r="361" spans="1:7" x14ac:dyDescent="0.2">
      <c r="A361" s="199" t="s">
        <v>275</v>
      </c>
      <c r="B361" s="204">
        <f t="shared" si="25"/>
        <v>2016479.5192233452</v>
      </c>
      <c r="C361" s="218">
        <f t="shared" si="25"/>
        <v>1523681.0228099015</v>
      </c>
      <c r="D361" s="204">
        <f t="shared" si="25"/>
        <v>1644735.3704738407</v>
      </c>
      <c r="E361" s="215"/>
      <c r="F361" s="215"/>
      <c r="G361" s="215"/>
    </row>
    <row r="362" spans="1:7" x14ac:dyDescent="0.2">
      <c r="A362" s="199" t="s">
        <v>276</v>
      </c>
      <c r="B362" s="204">
        <f t="shared" si="25"/>
        <v>2010347.1264058796</v>
      </c>
      <c r="C362" s="218">
        <f t="shared" si="25"/>
        <v>1582761.6168275927</v>
      </c>
      <c r="D362" s="204">
        <f t="shared" si="25"/>
        <v>1790235.3805609136</v>
      </c>
      <c r="E362" s="215"/>
      <c r="F362" s="215"/>
      <c r="G362" s="215"/>
    </row>
    <row r="363" spans="1:7" x14ac:dyDescent="0.2">
      <c r="A363" s="199" t="s">
        <v>278</v>
      </c>
      <c r="B363" s="204">
        <f t="shared" si="25"/>
        <v>560059.79753664555</v>
      </c>
      <c r="C363" s="218">
        <f t="shared" si="25"/>
        <v>400407.80752258026</v>
      </c>
      <c r="D363" s="204">
        <f t="shared" si="25"/>
        <v>560942.27172422118</v>
      </c>
      <c r="E363" s="215"/>
      <c r="F363" s="215"/>
      <c r="G363" s="215"/>
    </row>
    <row r="364" spans="1:7" x14ac:dyDescent="0.2">
      <c r="A364" s="199" t="s">
        <v>279</v>
      </c>
      <c r="B364" s="204">
        <f t="shared" si="25"/>
        <v>91071.983981239726</v>
      </c>
      <c r="C364" s="218">
        <f t="shared" si="25"/>
        <v>61501.423013359657</v>
      </c>
      <c r="D364" s="204">
        <f t="shared" si="25"/>
        <v>75775.92719232128</v>
      </c>
      <c r="E364" s="215"/>
      <c r="F364" s="215"/>
      <c r="G364" s="215"/>
    </row>
    <row r="365" spans="1:7" ht="13.5" thickBot="1" x14ac:dyDescent="0.25">
      <c r="A365" s="200" t="s">
        <v>266</v>
      </c>
      <c r="B365" s="217">
        <f t="shared" si="25"/>
        <v>15852934.047023624</v>
      </c>
      <c r="C365" s="219">
        <f t="shared" si="25"/>
        <v>12308902.027570149</v>
      </c>
      <c r="D365" s="217">
        <f t="shared" si="25"/>
        <v>14867793.741160993</v>
      </c>
      <c r="E365" s="215"/>
      <c r="F365" s="215"/>
      <c r="G365" s="215"/>
    </row>
    <row r="366" spans="1:7" x14ac:dyDescent="0.2">
      <c r="B366" s="84"/>
      <c r="C366" s="84"/>
      <c r="D366" s="84"/>
    </row>
    <row r="370" spans="1:7" x14ac:dyDescent="0.2">
      <c r="A370" s="837" t="s">
        <v>583</v>
      </c>
      <c r="B370" s="838"/>
      <c r="C370" s="838"/>
      <c r="D370" s="838"/>
      <c r="E370" s="838"/>
      <c r="F370" s="838"/>
      <c r="G370" s="838"/>
    </row>
    <row r="373" spans="1:7" ht="16.5" thickBot="1" x14ac:dyDescent="0.3">
      <c r="A373" s="836" t="s">
        <v>287</v>
      </c>
      <c r="B373" s="836"/>
      <c r="C373" s="836"/>
      <c r="D373" s="836"/>
      <c r="E373" s="836"/>
    </row>
    <row r="374" spans="1:7" ht="15.75" x14ac:dyDescent="0.25">
      <c r="A374" s="110"/>
      <c r="B374" s="853" t="s">
        <v>266</v>
      </c>
      <c r="C374" s="855" t="s">
        <v>267</v>
      </c>
      <c r="D374" s="110"/>
      <c r="E374" s="110"/>
    </row>
    <row r="375" spans="1:7" ht="16.5" thickBot="1" x14ac:dyDescent="0.3">
      <c r="A375" s="110"/>
      <c r="B375" s="854"/>
      <c r="C375" s="856"/>
      <c r="D375" s="110"/>
      <c r="E375" s="110"/>
    </row>
    <row r="376" spans="1:7" x14ac:dyDescent="0.2">
      <c r="A376" s="198" t="s">
        <v>269</v>
      </c>
      <c r="B376" s="635">
        <f>E11</f>
        <v>24360065.495233502</v>
      </c>
      <c r="C376" s="561">
        <v>32.306493767135926</v>
      </c>
      <c r="E376" s="21"/>
    </row>
    <row r="377" spans="1:7" x14ac:dyDescent="0.2">
      <c r="A377" s="199" t="s">
        <v>271</v>
      </c>
      <c r="B377" s="635">
        <f>E12</f>
        <v>19048271.172853585</v>
      </c>
      <c r="C377" s="562">
        <v>25.261953997657368</v>
      </c>
      <c r="E377" s="21"/>
    </row>
    <row r="378" spans="1:7" x14ac:dyDescent="0.2">
      <c r="A378" s="199" t="s">
        <v>273</v>
      </c>
      <c r="B378" s="635">
        <f t="shared" ref="B378:B383" si="26">E13</f>
        <v>4829552.4004378607</v>
      </c>
      <c r="C378" s="562">
        <v>6.4049870700606881</v>
      </c>
      <c r="E378" s="21"/>
    </row>
    <row r="379" spans="1:7" x14ac:dyDescent="0.2">
      <c r="A379" s="199" t="s">
        <v>275</v>
      </c>
      <c r="B379" s="635">
        <f t="shared" si="26"/>
        <v>9173436.4295093268</v>
      </c>
      <c r="C379" s="562">
        <v>12.165877258874749</v>
      </c>
      <c r="E379" s="21"/>
    </row>
    <row r="380" spans="1:7" x14ac:dyDescent="0.2">
      <c r="A380" s="199" t="s">
        <v>276</v>
      </c>
      <c r="B380" s="635">
        <f t="shared" si="26"/>
        <v>5292682.3832480237</v>
      </c>
      <c r="C380" s="562">
        <v>7.0191933785764808</v>
      </c>
      <c r="E380" s="21"/>
    </row>
    <row r="381" spans="1:7" x14ac:dyDescent="0.2">
      <c r="A381" s="199" t="s">
        <v>278</v>
      </c>
      <c r="B381" s="635">
        <f t="shared" si="26"/>
        <v>3507406.2621484525</v>
      </c>
      <c r="C381" s="562">
        <v>4.6515473683387301</v>
      </c>
      <c r="E381" s="21"/>
    </row>
    <row r="382" spans="1:7" x14ac:dyDescent="0.2">
      <c r="A382" s="199" t="s">
        <v>279</v>
      </c>
      <c r="B382" s="635">
        <f t="shared" si="26"/>
        <v>433254.58729833033</v>
      </c>
      <c r="C382" s="562">
        <v>0.57458534448010068</v>
      </c>
      <c r="E382" s="21"/>
    </row>
    <row r="383" spans="1:7" ht="13.5" thickBot="1" x14ac:dyDescent="0.25">
      <c r="A383" s="200" t="s">
        <v>266</v>
      </c>
      <c r="B383" s="639">
        <f t="shared" si="26"/>
        <v>66644668.730729088</v>
      </c>
      <c r="C383" s="563">
        <v>88.384638185124047</v>
      </c>
      <c r="E383" s="21"/>
    </row>
    <row r="385" spans="1:16" ht="13.5" thickBot="1" x14ac:dyDescent="0.25"/>
    <row r="386" spans="1:16" ht="18.75" thickBot="1" x14ac:dyDescent="0.3">
      <c r="A386" s="825" t="s">
        <v>288</v>
      </c>
      <c r="B386" s="826"/>
      <c r="C386" s="826"/>
      <c r="D386" s="826"/>
      <c r="E386" s="826"/>
      <c r="F386" s="826"/>
      <c r="G386" s="826"/>
      <c r="H386" s="826"/>
      <c r="I386" s="826"/>
      <c r="J386" s="826"/>
      <c r="K386" s="826"/>
      <c r="L386" s="826"/>
      <c r="M386" s="826"/>
      <c r="N386" s="827"/>
    </row>
    <row r="387" spans="1:16" ht="15.75" thickBot="1" x14ac:dyDescent="0.3">
      <c r="A387" s="669"/>
      <c r="B387" s="671" t="s">
        <v>41</v>
      </c>
      <c r="C387" s="671" t="s">
        <v>42</v>
      </c>
      <c r="D387" s="671" t="s">
        <v>43</v>
      </c>
      <c r="E387" s="671" t="s">
        <v>44</v>
      </c>
      <c r="F387" s="671" t="s">
        <v>45</v>
      </c>
      <c r="G387" s="671" t="s">
        <v>46</v>
      </c>
      <c r="H387" s="681" t="s">
        <v>47</v>
      </c>
      <c r="I387" s="681" t="s">
        <v>48</v>
      </c>
      <c r="J387" s="681" t="s">
        <v>49</v>
      </c>
      <c r="K387" s="681" t="s">
        <v>50</v>
      </c>
      <c r="L387" s="681" t="s">
        <v>51</v>
      </c>
      <c r="M387" s="681" t="s">
        <v>52</v>
      </c>
      <c r="N387" s="654"/>
    </row>
    <row r="388" spans="1:16" x14ac:dyDescent="0.2">
      <c r="A388" s="656" t="s">
        <v>269</v>
      </c>
      <c r="B388" s="693">
        <v>512055.24831078295</v>
      </c>
      <c r="C388" s="693">
        <v>578698.55558007408</v>
      </c>
      <c r="D388" s="693">
        <v>1127360.8452400246</v>
      </c>
      <c r="E388" s="687">
        <v>2763680.7717186185</v>
      </c>
      <c r="F388" s="693">
        <v>3655733.2278736597</v>
      </c>
      <c r="G388" s="693">
        <v>3068580.5375324353</v>
      </c>
      <c r="H388" s="693">
        <v>2456238.9650769499</v>
      </c>
      <c r="I388" s="693">
        <v>2845975.4367009047</v>
      </c>
      <c r="J388" s="693">
        <v>2069935.5381587949</v>
      </c>
      <c r="K388" s="693">
        <v>2692220.1885041227</v>
      </c>
      <c r="L388" s="695">
        <v>1474714.4474540777</v>
      </c>
      <c r="M388" s="683">
        <v>1114871.7330830633</v>
      </c>
      <c r="N388" s="688">
        <f>SUM(B388:M388)</f>
        <v>24360065.495233502</v>
      </c>
      <c r="O388" s="215"/>
      <c r="P388" s="215"/>
    </row>
    <row r="389" spans="1:16" x14ac:dyDescent="0.2">
      <c r="A389" s="657" t="s">
        <v>271</v>
      </c>
      <c r="B389" s="696">
        <v>499672.9992420983</v>
      </c>
      <c r="C389" s="696">
        <v>445835.29461760615</v>
      </c>
      <c r="D389" s="696">
        <v>905496.17999058112</v>
      </c>
      <c r="E389" s="689">
        <v>1749779.1309272393</v>
      </c>
      <c r="F389" s="696">
        <v>3473382.6448504375</v>
      </c>
      <c r="G389" s="696">
        <v>2873412.5603671693</v>
      </c>
      <c r="H389" s="696">
        <v>1939042.1149194282</v>
      </c>
      <c r="I389" s="696">
        <v>2360392.0214577848</v>
      </c>
      <c r="J389" s="696">
        <v>1576997.7237619339</v>
      </c>
      <c r="K389" s="696">
        <v>1625583.3510188952</v>
      </c>
      <c r="L389" s="695">
        <v>917098.94829774997</v>
      </c>
      <c r="M389" s="683">
        <v>681578.20340266055</v>
      </c>
      <c r="N389" s="688">
        <f t="shared" ref="N389:N394" si="27">SUM(B389:M389)</f>
        <v>19048271.172853585</v>
      </c>
      <c r="O389" s="215"/>
      <c r="P389" s="215"/>
    </row>
    <row r="390" spans="1:16" x14ac:dyDescent="0.2">
      <c r="A390" s="657" t="s">
        <v>273</v>
      </c>
      <c r="B390" s="696">
        <v>97414.006189531967</v>
      </c>
      <c r="C390" s="696">
        <v>60995.331131155006</v>
      </c>
      <c r="D390" s="696">
        <v>132413.90906973925</v>
      </c>
      <c r="E390" s="689">
        <v>516242.22255304438</v>
      </c>
      <c r="F390" s="696">
        <v>496140.74353514757</v>
      </c>
      <c r="G390" s="696">
        <v>384209.1397739221</v>
      </c>
      <c r="H390" s="696">
        <v>767799.68108521961</v>
      </c>
      <c r="I390" s="696">
        <v>881938.46241437073</v>
      </c>
      <c r="J390" s="696">
        <v>508902.13353545131</v>
      </c>
      <c r="K390" s="696">
        <v>476503.0388488475</v>
      </c>
      <c r="L390" s="695">
        <v>266312.48052793497</v>
      </c>
      <c r="M390" s="683">
        <v>240681.25177349721</v>
      </c>
      <c r="N390" s="688">
        <f t="shared" si="27"/>
        <v>4829552.4004378607</v>
      </c>
      <c r="O390" s="215"/>
      <c r="P390" s="215"/>
    </row>
    <row r="391" spans="1:16" x14ac:dyDescent="0.2">
      <c r="A391" s="657" t="s">
        <v>275</v>
      </c>
      <c r="B391" s="696">
        <v>314616.93550310133</v>
      </c>
      <c r="C391" s="696">
        <v>132385.73467485161</v>
      </c>
      <c r="D391" s="696">
        <v>245705.38731703412</v>
      </c>
      <c r="E391" s="689">
        <v>1149009.1007128723</v>
      </c>
      <c r="F391" s="696">
        <v>1078146.3821835825</v>
      </c>
      <c r="G391" s="696">
        <v>920199.53372564772</v>
      </c>
      <c r="H391" s="696">
        <v>946956.17392984719</v>
      </c>
      <c r="I391" s="696">
        <v>1188483.5612828422</v>
      </c>
      <c r="J391" s="696">
        <v>551790.285939386</v>
      </c>
      <c r="K391" s="696">
        <v>1182211.2291087138</v>
      </c>
      <c r="L391" s="695">
        <v>822139.36062128819</v>
      </c>
      <c r="M391" s="683">
        <v>641792.74451016122</v>
      </c>
      <c r="N391" s="688">
        <f t="shared" si="27"/>
        <v>9173436.4295093268</v>
      </c>
      <c r="O391" s="84"/>
      <c r="P391" s="215"/>
    </row>
    <row r="392" spans="1:16" x14ac:dyDescent="0.2">
      <c r="A392" s="657" t="s">
        <v>276</v>
      </c>
      <c r="B392" s="696">
        <v>175954.64962392885</v>
      </c>
      <c r="C392" s="696">
        <v>114961.35264326242</v>
      </c>
      <c r="D392" s="696">
        <v>210345.34760656246</v>
      </c>
      <c r="E392" s="689">
        <v>703286.75487926602</v>
      </c>
      <c r="F392" s="696">
        <v>835232.19043387787</v>
      </c>
      <c r="G392" s="696">
        <v>700150.04192992346</v>
      </c>
      <c r="H392" s="696">
        <v>370547.77160537947</v>
      </c>
      <c r="I392" s="696">
        <v>489242.78898345621</v>
      </c>
      <c r="J392" s="696">
        <v>271244.41519777931</v>
      </c>
      <c r="K392" s="696">
        <v>583744.24782959349</v>
      </c>
      <c r="L392" s="695">
        <v>479532.53842259274</v>
      </c>
      <c r="M392" s="683">
        <v>358440.28409240145</v>
      </c>
      <c r="N392" s="688">
        <f t="shared" si="27"/>
        <v>5292682.3832480237</v>
      </c>
      <c r="O392" s="84"/>
      <c r="P392" s="215"/>
    </row>
    <row r="393" spans="1:16" x14ac:dyDescent="0.2">
      <c r="A393" s="657" t="s">
        <v>278</v>
      </c>
      <c r="B393" s="696">
        <v>94503.444888026279</v>
      </c>
      <c r="C393" s="696">
        <v>58398.007778425788</v>
      </c>
      <c r="D393" s="696">
        <v>120666.36727670614</v>
      </c>
      <c r="E393" s="689">
        <v>481165.81251960975</v>
      </c>
      <c r="F393" s="696">
        <v>271077.86100249999</v>
      </c>
      <c r="G393" s="696">
        <v>238796.78065256838</v>
      </c>
      <c r="H393" s="696">
        <v>422574.64893288951</v>
      </c>
      <c r="I393" s="696">
        <v>484808.13787172287</v>
      </c>
      <c r="J393" s="696">
        <v>280350.27562219807</v>
      </c>
      <c r="K393" s="696">
        <v>562389.20981245593</v>
      </c>
      <c r="L393" s="695">
        <v>279821.2339470149</v>
      </c>
      <c r="M393" s="683">
        <v>212854.48184433513</v>
      </c>
      <c r="N393" s="688">
        <f t="shared" si="27"/>
        <v>3507406.2621484525</v>
      </c>
      <c r="O393" s="84"/>
      <c r="P393" s="215"/>
    </row>
    <row r="394" spans="1:16" ht="13.5" thickBot="1" x14ac:dyDescent="0.25">
      <c r="A394" s="657" t="s">
        <v>279</v>
      </c>
      <c r="B394" s="696">
        <v>3539.3654974634064</v>
      </c>
      <c r="C394" s="696">
        <v>0</v>
      </c>
      <c r="D394" s="696">
        <v>0</v>
      </c>
      <c r="E394" s="689">
        <v>0</v>
      </c>
      <c r="F394" s="696">
        <v>1389.7930591034742</v>
      </c>
      <c r="G394" s="696">
        <v>1702.2623875844201</v>
      </c>
      <c r="H394" s="696">
        <v>28898.556366556404</v>
      </c>
      <c r="I394" s="696">
        <v>31338.514127581631</v>
      </c>
      <c r="J394" s="696">
        <v>51516.566769895289</v>
      </c>
      <c r="K394" s="696">
        <v>184152.56726126283</v>
      </c>
      <c r="L394" s="695">
        <v>70047.190384999325</v>
      </c>
      <c r="M394" s="683">
        <v>60669.771443883532</v>
      </c>
      <c r="N394" s="688">
        <f t="shared" si="27"/>
        <v>433254.58729833033</v>
      </c>
      <c r="O394" s="84"/>
      <c r="P394" s="215"/>
    </row>
    <row r="395" spans="1:16" ht="13.5" thickBot="1" x14ac:dyDescent="0.25">
      <c r="A395" s="663" t="s">
        <v>266</v>
      </c>
      <c r="B395" s="697">
        <v>1697756.6492549332</v>
      </c>
      <c r="C395" s="697">
        <v>1391274.2764253751</v>
      </c>
      <c r="D395" s="697">
        <v>2741988.0365006481</v>
      </c>
      <c r="E395" s="697">
        <v>7363163.7933106497</v>
      </c>
      <c r="F395" s="697">
        <v>9811102.8429383077</v>
      </c>
      <c r="G395" s="697">
        <v>8187050.8563692514</v>
      </c>
      <c r="H395" s="697">
        <v>6932057.9119162718</v>
      </c>
      <c r="I395" s="697">
        <v>8282178.9228386637</v>
      </c>
      <c r="J395" s="697">
        <v>5310736.9389854381</v>
      </c>
      <c r="K395" s="697">
        <v>7306803.8323838906</v>
      </c>
      <c r="L395" s="697">
        <v>4309666.1996556586</v>
      </c>
      <c r="M395" s="697">
        <v>3310888.4701500023</v>
      </c>
      <c r="N395" s="685">
        <f>SUM(B395:M395)</f>
        <v>66644668.730729096</v>
      </c>
      <c r="O395" s="84"/>
      <c r="P395" s="215"/>
    </row>
    <row r="396" spans="1:16" ht="13.5" thickBot="1" x14ac:dyDescent="0.25">
      <c r="A396" s="663" t="s">
        <v>284</v>
      </c>
      <c r="B396" s="686">
        <f>B395/$N$395</f>
        <v>2.547475561945613E-2</v>
      </c>
      <c r="C396" s="686">
        <f t="shared" ref="C396:L396" si="28">C395/$N$395</f>
        <v>2.0876002580891732E-2</v>
      </c>
      <c r="D396" s="686">
        <f t="shared" si="28"/>
        <v>4.1143396594547833E-2</v>
      </c>
      <c r="E396" s="686">
        <f t="shared" si="28"/>
        <v>0.11048391317032054</v>
      </c>
      <c r="F396" s="686">
        <f t="shared" si="28"/>
        <v>0.14721511907545157</v>
      </c>
      <c r="G396" s="686">
        <f t="shared" si="28"/>
        <v>0.12284629832054812</v>
      </c>
      <c r="H396" s="686">
        <f t="shared" si="28"/>
        <v>0.10401519047119187</v>
      </c>
      <c r="I396" s="686">
        <f t="shared" si="28"/>
        <v>0.12427369031275334</v>
      </c>
      <c r="J396" s="686">
        <f t="shared" si="28"/>
        <v>7.9687348442572692E-2</v>
      </c>
      <c r="K396" s="686">
        <f t="shared" si="28"/>
        <v>0.10963823470870981</v>
      </c>
      <c r="L396" s="686">
        <f t="shared" si="28"/>
        <v>6.4666330881895745E-2</v>
      </c>
      <c r="M396" s="686">
        <f>M395/$N$395</f>
        <v>4.9679719821660535E-2</v>
      </c>
      <c r="N396" s="691">
        <f>SUM(B396:M396)</f>
        <v>0.99999999999999989</v>
      </c>
    </row>
    <row r="397" spans="1:16" x14ac:dyDescent="0.2"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</row>
    <row r="398" spans="1:16" x14ac:dyDescent="0.2"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</row>
    <row r="401" s="22" customFormat="1" x14ac:dyDescent="0.2"/>
    <row r="402" s="22" customFormat="1" x14ac:dyDescent="0.2"/>
    <row r="403" s="22" customFormat="1" x14ac:dyDescent="0.2"/>
    <row r="404" s="22" customFormat="1" x14ac:dyDescent="0.2"/>
    <row r="405" s="22" customFormat="1" x14ac:dyDescent="0.2"/>
    <row r="406" s="22" customFormat="1" x14ac:dyDescent="0.2"/>
    <row r="407" s="22" customFormat="1" x14ac:dyDescent="0.2"/>
    <row r="408" s="22" customFormat="1" x14ac:dyDescent="0.2"/>
    <row r="409" s="22" customFormat="1" x14ac:dyDescent="0.2"/>
    <row r="410" s="22" customFormat="1" x14ac:dyDescent="0.2"/>
    <row r="411" s="22" customFormat="1" x14ac:dyDescent="0.2"/>
    <row r="412" s="22" customFormat="1" x14ac:dyDescent="0.2"/>
    <row r="413" s="22" customFormat="1" x14ac:dyDescent="0.2"/>
    <row r="414" s="22" customFormat="1" x14ac:dyDescent="0.2"/>
    <row r="415" s="22" customFormat="1" x14ac:dyDescent="0.2"/>
    <row r="416" s="22" customFormat="1" x14ac:dyDescent="0.2"/>
    <row r="419" spans="1:7" ht="15.75" x14ac:dyDescent="0.25">
      <c r="A419" s="836" t="s">
        <v>287</v>
      </c>
      <c r="B419" s="836"/>
      <c r="C419" s="836"/>
      <c r="D419" s="836"/>
      <c r="E419" s="836"/>
    </row>
    <row r="420" spans="1:7" ht="16.5" thickBot="1" x14ac:dyDescent="0.3">
      <c r="A420" s="110"/>
      <c r="B420" s="110"/>
      <c r="C420" s="110"/>
      <c r="D420" s="110"/>
      <c r="E420" s="110"/>
    </row>
    <row r="421" spans="1:7" ht="15.75" thickBot="1" x14ac:dyDescent="0.3">
      <c r="A421" s="197"/>
      <c r="B421" s="177" t="s">
        <v>41</v>
      </c>
      <c r="C421" s="177" t="s">
        <v>42</v>
      </c>
      <c r="D421" s="177" t="s">
        <v>43</v>
      </c>
    </row>
    <row r="422" spans="1:7" x14ac:dyDescent="0.2">
      <c r="A422" s="198" t="s">
        <v>269</v>
      </c>
      <c r="B422" s="204">
        <f>B388</f>
        <v>512055.24831078295</v>
      </c>
      <c r="C422" s="204">
        <f t="shared" ref="C422:D422" si="29">C388</f>
        <v>578698.55558007408</v>
      </c>
      <c r="D422" s="204">
        <f t="shared" si="29"/>
        <v>1127360.8452400246</v>
      </c>
      <c r="E422" s="84"/>
      <c r="F422" s="84"/>
      <c r="G422" s="84"/>
    </row>
    <row r="423" spans="1:7" x14ac:dyDescent="0.2">
      <c r="A423" s="199" t="s">
        <v>271</v>
      </c>
      <c r="B423" s="204">
        <f t="shared" ref="B423:D423" si="30">B389</f>
        <v>499672.9992420983</v>
      </c>
      <c r="C423" s="204">
        <f t="shared" si="30"/>
        <v>445835.29461760615</v>
      </c>
      <c r="D423" s="204">
        <f t="shared" si="30"/>
        <v>905496.17999058112</v>
      </c>
      <c r="E423" s="84"/>
      <c r="F423" s="84"/>
      <c r="G423" s="84"/>
    </row>
    <row r="424" spans="1:7" x14ac:dyDescent="0.2">
      <c r="A424" s="199" t="s">
        <v>273</v>
      </c>
      <c r="B424" s="204">
        <f t="shared" ref="B424:D424" si="31">B390</f>
        <v>97414.006189531967</v>
      </c>
      <c r="C424" s="204">
        <f t="shared" si="31"/>
        <v>60995.331131155006</v>
      </c>
      <c r="D424" s="204">
        <f t="shared" si="31"/>
        <v>132413.90906973925</v>
      </c>
      <c r="E424" s="84"/>
      <c r="F424" s="84"/>
      <c r="G424" s="84"/>
    </row>
    <row r="425" spans="1:7" x14ac:dyDescent="0.2">
      <c r="A425" s="199" t="s">
        <v>275</v>
      </c>
      <c r="B425" s="204">
        <f t="shared" ref="B425:D425" si="32">B391</f>
        <v>314616.93550310133</v>
      </c>
      <c r="C425" s="204">
        <f t="shared" si="32"/>
        <v>132385.73467485161</v>
      </c>
      <c r="D425" s="204">
        <f t="shared" si="32"/>
        <v>245705.38731703412</v>
      </c>
      <c r="E425" s="84"/>
      <c r="F425" s="84"/>
      <c r="G425" s="84"/>
    </row>
    <row r="426" spans="1:7" x14ac:dyDescent="0.2">
      <c r="A426" s="199" t="s">
        <v>276</v>
      </c>
      <c r="B426" s="204">
        <f t="shared" ref="B426:D426" si="33">B392</f>
        <v>175954.64962392885</v>
      </c>
      <c r="C426" s="204">
        <f t="shared" si="33"/>
        <v>114961.35264326242</v>
      </c>
      <c r="D426" s="204">
        <f t="shared" si="33"/>
        <v>210345.34760656246</v>
      </c>
      <c r="E426" s="84"/>
      <c r="F426" s="84"/>
      <c r="G426" s="84"/>
    </row>
    <row r="427" spans="1:7" x14ac:dyDescent="0.2">
      <c r="A427" s="199" t="s">
        <v>278</v>
      </c>
      <c r="B427" s="204">
        <f t="shared" ref="B427:D427" si="34">B393</f>
        <v>94503.444888026279</v>
      </c>
      <c r="C427" s="204">
        <f t="shared" si="34"/>
        <v>58398.007778425788</v>
      </c>
      <c r="D427" s="204">
        <f t="shared" si="34"/>
        <v>120666.36727670614</v>
      </c>
      <c r="E427" s="84"/>
      <c r="F427" s="84"/>
      <c r="G427" s="84"/>
    </row>
    <row r="428" spans="1:7" x14ac:dyDescent="0.2">
      <c r="A428" s="199" t="s">
        <v>279</v>
      </c>
      <c r="B428" s="204">
        <f t="shared" ref="B428:D428" si="35">B394</f>
        <v>3539.3654974634064</v>
      </c>
      <c r="C428" s="204">
        <f t="shared" si="35"/>
        <v>0</v>
      </c>
      <c r="D428" s="204">
        <f t="shared" si="35"/>
        <v>0</v>
      </c>
      <c r="E428" s="84"/>
      <c r="F428" s="84"/>
      <c r="G428" s="84"/>
    </row>
    <row r="429" spans="1:7" ht="13.5" thickBot="1" x14ac:dyDescent="0.25">
      <c r="A429" s="200" t="s">
        <v>266</v>
      </c>
      <c r="B429" s="217">
        <f t="shared" ref="B429:D429" si="36">B395</f>
        <v>1697756.6492549332</v>
      </c>
      <c r="C429" s="217">
        <f t="shared" si="36"/>
        <v>1391274.2764253751</v>
      </c>
      <c r="D429" s="217">
        <f t="shared" si="36"/>
        <v>2741988.0365006481</v>
      </c>
      <c r="E429" s="84"/>
      <c r="F429" s="84"/>
      <c r="G429" s="84"/>
    </row>
    <row r="430" spans="1:7" x14ac:dyDescent="0.2">
      <c r="B430" s="84"/>
      <c r="C430" s="84"/>
      <c r="D430" s="84"/>
    </row>
    <row r="431" spans="1:7" x14ac:dyDescent="0.2">
      <c r="B431" s="84"/>
      <c r="C431" s="84"/>
      <c r="D431" s="84"/>
    </row>
    <row r="432" spans="1:7" ht="13.5" thickBot="1" x14ac:dyDescent="0.25"/>
    <row r="433" spans="1:7" ht="15.75" thickBot="1" x14ac:dyDescent="0.3">
      <c r="A433" s="197"/>
      <c r="B433" s="177" t="s">
        <v>44</v>
      </c>
      <c r="C433" s="177" t="s">
        <v>45</v>
      </c>
      <c r="D433" s="177" t="s">
        <v>46</v>
      </c>
    </row>
    <row r="434" spans="1:7" x14ac:dyDescent="0.2">
      <c r="A434" s="198" t="s">
        <v>269</v>
      </c>
      <c r="B434" s="204">
        <f t="shared" ref="B434:B441" si="37">E388</f>
        <v>2763680.7717186185</v>
      </c>
      <c r="C434" s="204">
        <f t="shared" ref="C434:C441" si="38">F388</f>
        <v>3655733.2278736597</v>
      </c>
      <c r="D434" s="204">
        <f t="shared" ref="D434:D441" si="39">G388</f>
        <v>3068580.5375324353</v>
      </c>
      <c r="E434" s="84"/>
      <c r="F434" s="84"/>
      <c r="G434" s="84"/>
    </row>
    <row r="435" spans="1:7" x14ac:dyDescent="0.2">
      <c r="A435" s="199" t="s">
        <v>271</v>
      </c>
      <c r="B435" s="204">
        <f t="shared" si="37"/>
        <v>1749779.1309272393</v>
      </c>
      <c r="C435" s="204">
        <f t="shared" si="38"/>
        <v>3473382.6448504375</v>
      </c>
      <c r="D435" s="204">
        <f t="shared" si="39"/>
        <v>2873412.5603671693</v>
      </c>
      <c r="E435" s="84"/>
      <c r="F435" s="84"/>
      <c r="G435" s="84"/>
    </row>
    <row r="436" spans="1:7" x14ac:dyDescent="0.2">
      <c r="A436" s="199" t="s">
        <v>273</v>
      </c>
      <c r="B436" s="204">
        <f t="shared" si="37"/>
        <v>516242.22255304438</v>
      </c>
      <c r="C436" s="204">
        <f t="shared" si="38"/>
        <v>496140.74353514757</v>
      </c>
      <c r="D436" s="204">
        <f t="shared" si="39"/>
        <v>384209.1397739221</v>
      </c>
      <c r="E436" s="84"/>
      <c r="F436" s="84"/>
      <c r="G436" s="84"/>
    </row>
    <row r="437" spans="1:7" x14ac:dyDescent="0.2">
      <c r="A437" s="199" t="s">
        <v>275</v>
      </c>
      <c r="B437" s="204">
        <f t="shared" si="37"/>
        <v>1149009.1007128723</v>
      </c>
      <c r="C437" s="204">
        <f t="shared" si="38"/>
        <v>1078146.3821835825</v>
      </c>
      <c r="D437" s="204">
        <f t="shared" si="39"/>
        <v>920199.53372564772</v>
      </c>
      <c r="E437" s="84"/>
      <c r="F437" s="84"/>
      <c r="G437" s="84"/>
    </row>
    <row r="438" spans="1:7" x14ac:dyDescent="0.2">
      <c r="A438" s="199" t="s">
        <v>276</v>
      </c>
      <c r="B438" s="204">
        <f t="shared" si="37"/>
        <v>703286.75487926602</v>
      </c>
      <c r="C438" s="204">
        <f t="shared" si="38"/>
        <v>835232.19043387787</v>
      </c>
      <c r="D438" s="204">
        <f t="shared" si="39"/>
        <v>700150.04192992346</v>
      </c>
      <c r="E438" s="84"/>
      <c r="F438" s="84"/>
      <c r="G438" s="84"/>
    </row>
    <row r="439" spans="1:7" x14ac:dyDescent="0.2">
      <c r="A439" s="199" t="s">
        <v>278</v>
      </c>
      <c r="B439" s="204">
        <f t="shared" si="37"/>
        <v>481165.81251960975</v>
      </c>
      <c r="C439" s="204">
        <f t="shared" si="38"/>
        <v>271077.86100249999</v>
      </c>
      <c r="D439" s="204">
        <f t="shared" si="39"/>
        <v>238796.78065256838</v>
      </c>
      <c r="E439" s="84"/>
      <c r="F439" s="84"/>
      <c r="G439" s="84"/>
    </row>
    <row r="440" spans="1:7" x14ac:dyDescent="0.2">
      <c r="A440" s="199" t="s">
        <v>279</v>
      </c>
      <c r="B440" s="204">
        <f t="shared" si="37"/>
        <v>0</v>
      </c>
      <c r="C440" s="204">
        <f t="shared" si="38"/>
        <v>1389.7930591034742</v>
      </c>
      <c r="D440" s="204">
        <f t="shared" si="39"/>
        <v>1702.2623875844201</v>
      </c>
      <c r="E440" s="84"/>
      <c r="F440" s="84"/>
      <c r="G440" s="84"/>
    </row>
    <row r="441" spans="1:7" ht="13.5" thickBot="1" x14ac:dyDescent="0.25">
      <c r="A441" s="200" t="s">
        <v>266</v>
      </c>
      <c r="B441" s="217">
        <f t="shared" si="37"/>
        <v>7363163.7933106497</v>
      </c>
      <c r="C441" s="217">
        <f t="shared" si="38"/>
        <v>9811102.8429383077</v>
      </c>
      <c r="D441" s="217">
        <f t="shared" si="39"/>
        <v>8187050.8563692514</v>
      </c>
      <c r="E441" s="84"/>
      <c r="F441" s="84"/>
      <c r="G441" s="84"/>
    </row>
    <row r="442" spans="1:7" x14ac:dyDescent="0.2">
      <c r="B442" s="84"/>
      <c r="C442" s="84"/>
      <c r="D442" s="84"/>
    </row>
    <row r="443" spans="1:7" x14ac:dyDescent="0.2">
      <c r="B443" s="84"/>
      <c r="C443" s="84"/>
      <c r="D443" s="84"/>
    </row>
    <row r="444" spans="1:7" ht="13.5" thickBot="1" x14ac:dyDescent="0.25"/>
    <row r="445" spans="1:7" ht="15.75" thickBot="1" x14ac:dyDescent="0.3">
      <c r="A445" s="197"/>
      <c r="B445" s="177" t="s">
        <v>47</v>
      </c>
      <c r="C445" s="177" t="s">
        <v>48</v>
      </c>
      <c r="D445" s="177" t="s">
        <v>49</v>
      </c>
    </row>
    <row r="446" spans="1:7" x14ac:dyDescent="0.2">
      <c r="A446" s="198" t="s">
        <v>269</v>
      </c>
      <c r="B446" s="204">
        <f t="shared" ref="B446:B453" si="40">H388</f>
        <v>2456238.9650769499</v>
      </c>
      <c r="C446" s="204">
        <f t="shared" ref="C446:C453" si="41">I388</f>
        <v>2845975.4367009047</v>
      </c>
      <c r="D446" s="204">
        <f t="shared" ref="D446:D453" si="42">J388</f>
        <v>2069935.5381587949</v>
      </c>
      <c r="E446" s="84"/>
      <c r="F446" s="84"/>
      <c r="G446" s="84"/>
    </row>
    <row r="447" spans="1:7" x14ac:dyDescent="0.2">
      <c r="A447" s="199" t="s">
        <v>271</v>
      </c>
      <c r="B447" s="204">
        <f t="shared" si="40"/>
        <v>1939042.1149194282</v>
      </c>
      <c r="C447" s="204">
        <f t="shared" si="41"/>
        <v>2360392.0214577848</v>
      </c>
      <c r="D447" s="204">
        <f t="shared" si="42"/>
        <v>1576997.7237619339</v>
      </c>
      <c r="E447" s="84"/>
      <c r="F447" s="84"/>
      <c r="G447" s="84"/>
    </row>
    <row r="448" spans="1:7" x14ac:dyDescent="0.2">
      <c r="A448" s="199" t="s">
        <v>273</v>
      </c>
      <c r="B448" s="204">
        <f t="shared" si="40"/>
        <v>767799.68108521961</v>
      </c>
      <c r="C448" s="204">
        <f t="shared" si="41"/>
        <v>881938.46241437073</v>
      </c>
      <c r="D448" s="204">
        <f t="shared" si="42"/>
        <v>508902.13353545131</v>
      </c>
      <c r="E448" s="84"/>
      <c r="F448" s="84"/>
      <c r="G448" s="84"/>
    </row>
    <row r="449" spans="1:7" x14ac:dyDescent="0.2">
      <c r="A449" s="199" t="s">
        <v>275</v>
      </c>
      <c r="B449" s="204">
        <f t="shared" si="40"/>
        <v>946956.17392984719</v>
      </c>
      <c r="C449" s="204">
        <f t="shared" si="41"/>
        <v>1188483.5612828422</v>
      </c>
      <c r="D449" s="204">
        <f t="shared" si="42"/>
        <v>551790.285939386</v>
      </c>
      <c r="E449" s="84"/>
      <c r="F449" s="84"/>
      <c r="G449" s="84"/>
    </row>
    <row r="450" spans="1:7" x14ac:dyDescent="0.2">
      <c r="A450" s="199" t="s">
        <v>276</v>
      </c>
      <c r="B450" s="204">
        <f t="shared" si="40"/>
        <v>370547.77160537947</v>
      </c>
      <c r="C450" s="204">
        <f t="shared" si="41"/>
        <v>489242.78898345621</v>
      </c>
      <c r="D450" s="204">
        <f t="shared" si="42"/>
        <v>271244.41519777931</v>
      </c>
      <c r="E450" s="84"/>
      <c r="F450" s="84"/>
      <c r="G450" s="84"/>
    </row>
    <row r="451" spans="1:7" x14ac:dyDescent="0.2">
      <c r="A451" s="199" t="s">
        <v>278</v>
      </c>
      <c r="B451" s="204">
        <f t="shared" si="40"/>
        <v>422574.64893288951</v>
      </c>
      <c r="C451" s="204">
        <f t="shared" si="41"/>
        <v>484808.13787172287</v>
      </c>
      <c r="D451" s="204">
        <f t="shared" si="42"/>
        <v>280350.27562219807</v>
      </c>
      <c r="E451" s="84"/>
      <c r="F451" s="84"/>
      <c r="G451" s="84"/>
    </row>
    <row r="452" spans="1:7" x14ac:dyDescent="0.2">
      <c r="A452" s="199" t="s">
        <v>279</v>
      </c>
      <c r="B452" s="204">
        <f t="shared" si="40"/>
        <v>28898.556366556404</v>
      </c>
      <c r="C452" s="204">
        <f t="shared" si="41"/>
        <v>31338.514127581631</v>
      </c>
      <c r="D452" s="204">
        <f t="shared" si="42"/>
        <v>51516.566769895289</v>
      </c>
      <c r="E452" s="84"/>
      <c r="F452" s="84"/>
      <c r="G452" s="84"/>
    </row>
    <row r="453" spans="1:7" ht="13.5" thickBot="1" x14ac:dyDescent="0.25">
      <c r="A453" s="200" t="s">
        <v>266</v>
      </c>
      <c r="B453" s="217">
        <f t="shared" si="40"/>
        <v>6932057.9119162718</v>
      </c>
      <c r="C453" s="217">
        <f t="shared" si="41"/>
        <v>8282178.9228386637</v>
      </c>
      <c r="D453" s="217">
        <f t="shared" si="42"/>
        <v>5310736.9389854381</v>
      </c>
      <c r="E453" s="84"/>
      <c r="F453" s="84"/>
      <c r="G453" s="84"/>
    </row>
    <row r="454" spans="1:7" x14ac:dyDescent="0.2">
      <c r="B454" s="84"/>
      <c r="C454" s="84"/>
      <c r="D454" s="84"/>
    </row>
    <row r="455" spans="1:7" x14ac:dyDescent="0.2">
      <c r="B455" s="84"/>
      <c r="C455" s="84"/>
      <c r="D455" s="84"/>
    </row>
    <row r="456" spans="1:7" ht="13.5" thickBot="1" x14ac:dyDescent="0.25"/>
    <row r="457" spans="1:7" ht="15.75" thickBot="1" x14ac:dyDescent="0.3">
      <c r="A457" s="197"/>
      <c r="B457" s="177" t="s">
        <v>50</v>
      </c>
      <c r="C457" s="177" t="s">
        <v>51</v>
      </c>
      <c r="D457" s="177" t="s">
        <v>52</v>
      </c>
    </row>
    <row r="458" spans="1:7" x14ac:dyDescent="0.2">
      <c r="A458" s="198" t="s">
        <v>269</v>
      </c>
      <c r="B458" s="204">
        <f t="shared" ref="B458:B465" si="43">K388</f>
        <v>2692220.1885041227</v>
      </c>
      <c r="C458" s="218">
        <f t="shared" ref="C458:C465" si="44">L388</f>
        <v>1474714.4474540777</v>
      </c>
      <c r="D458" s="204">
        <f t="shared" ref="D458:D465" si="45">M388</f>
        <v>1114871.7330830633</v>
      </c>
      <c r="E458" s="215"/>
      <c r="F458" s="215"/>
      <c r="G458" s="215"/>
    </row>
    <row r="459" spans="1:7" x14ac:dyDescent="0.2">
      <c r="A459" s="199" t="s">
        <v>271</v>
      </c>
      <c r="B459" s="204">
        <f t="shared" si="43"/>
        <v>1625583.3510188952</v>
      </c>
      <c r="C459" s="218">
        <f t="shared" si="44"/>
        <v>917098.94829774997</v>
      </c>
      <c r="D459" s="204">
        <f t="shared" si="45"/>
        <v>681578.20340266055</v>
      </c>
      <c r="E459" s="215"/>
      <c r="F459" s="215"/>
      <c r="G459" s="215"/>
    </row>
    <row r="460" spans="1:7" x14ac:dyDescent="0.2">
      <c r="A460" s="199" t="s">
        <v>273</v>
      </c>
      <c r="B460" s="204">
        <f t="shared" si="43"/>
        <v>476503.0388488475</v>
      </c>
      <c r="C460" s="218">
        <f t="shared" si="44"/>
        <v>266312.48052793497</v>
      </c>
      <c r="D460" s="204">
        <f t="shared" si="45"/>
        <v>240681.25177349721</v>
      </c>
      <c r="E460" s="215"/>
      <c r="F460" s="215"/>
      <c r="G460" s="215"/>
    </row>
    <row r="461" spans="1:7" x14ac:dyDescent="0.2">
      <c r="A461" s="199" t="s">
        <v>275</v>
      </c>
      <c r="B461" s="204">
        <f t="shared" si="43"/>
        <v>1182211.2291087138</v>
      </c>
      <c r="C461" s="218">
        <f t="shared" si="44"/>
        <v>822139.36062128819</v>
      </c>
      <c r="D461" s="204">
        <f t="shared" si="45"/>
        <v>641792.74451016122</v>
      </c>
      <c r="E461" s="215"/>
      <c r="F461" s="215"/>
      <c r="G461" s="215"/>
    </row>
    <row r="462" spans="1:7" x14ac:dyDescent="0.2">
      <c r="A462" s="199" t="s">
        <v>276</v>
      </c>
      <c r="B462" s="204">
        <f t="shared" si="43"/>
        <v>583744.24782959349</v>
      </c>
      <c r="C462" s="218">
        <f t="shared" si="44"/>
        <v>479532.53842259274</v>
      </c>
      <c r="D462" s="204">
        <f t="shared" si="45"/>
        <v>358440.28409240145</v>
      </c>
      <c r="E462" s="215"/>
      <c r="F462" s="215"/>
      <c r="G462" s="215"/>
    </row>
    <row r="463" spans="1:7" x14ac:dyDescent="0.2">
      <c r="A463" s="199" t="s">
        <v>278</v>
      </c>
      <c r="B463" s="204">
        <f t="shared" si="43"/>
        <v>562389.20981245593</v>
      </c>
      <c r="C463" s="218">
        <f t="shared" si="44"/>
        <v>279821.2339470149</v>
      </c>
      <c r="D463" s="204">
        <f t="shared" si="45"/>
        <v>212854.48184433513</v>
      </c>
      <c r="E463" s="215"/>
      <c r="F463" s="215"/>
      <c r="G463" s="215"/>
    </row>
    <row r="464" spans="1:7" x14ac:dyDescent="0.2">
      <c r="A464" s="199" t="s">
        <v>279</v>
      </c>
      <c r="B464" s="204">
        <f t="shared" si="43"/>
        <v>184152.56726126283</v>
      </c>
      <c r="C464" s="218">
        <f t="shared" si="44"/>
        <v>70047.190384999325</v>
      </c>
      <c r="D464" s="204">
        <f t="shared" si="45"/>
        <v>60669.771443883532</v>
      </c>
      <c r="E464" s="215"/>
      <c r="F464" s="215"/>
      <c r="G464" s="215"/>
    </row>
    <row r="465" spans="1:7" ht="13.5" thickBot="1" x14ac:dyDescent="0.25">
      <c r="A465" s="200" t="s">
        <v>266</v>
      </c>
      <c r="B465" s="217">
        <f t="shared" si="43"/>
        <v>7306803.8323838906</v>
      </c>
      <c r="C465" s="219">
        <f t="shared" si="44"/>
        <v>4309666.1996556586</v>
      </c>
      <c r="D465" s="217">
        <f t="shared" si="45"/>
        <v>3310888.4701500023</v>
      </c>
      <c r="E465" s="215"/>
      <c r="F465" s="215"/>
      <c r="G465" s="215"/>
    </row>
    <row r="466" spans="1:7" x14ac:dyDescent="0.2">
      <c r="B466" s="84"/>
      <c r="C466" s="84"/>
      <c r="D466" s="84"/>
    </row>
    <row r="467" spans="1:7" x14ac:dyDescent="0.2">
      <c r="A467" s="837" t="s">
        <v>584</v>
      </c>
      <c r="B467" s="838"/>
      <c r="C467" s="838"/>
      <c r="D467" s="838"/>
      <c r="E467" s="838"/>
      <c r="F467" s="838"/>
      <c r="G467" s="838"/>
    </row>
    <row r="470" spans="1:7" ht="16.5" thickBot="1" x14ac:dyDescent="0.3">
      <c r="A470" s="836" t="s">
        <v>287</v>
      </c>
      <c r="B470" s="836"/>
      <c r="C470" s="836"/>
      <c r="D470" s="836"/>
      <c r="E470" s="836"/>
    </row>
    <row r="471" spans="1:7" ht="15.75" x14ac:dyDescent="0.25">
      <c r="A471" s="110"/>
      <c r="B471" s="853" t="s">
        <v>266</v>
      </c>
      <c r="C471" s="855" t="s">
        <v>267</v>
      </c>
      <c r="D471" s="110"/>
      <c r="E471" s="110"/>
    </row>
    <row r="472" spans="1:7" ht="16.5" thickBot="1" x14ac:dyDescent="0.3">
      <c r="A472" s="110"/>
      <c r="B472" s="854"/>
      <c r="C472" s="856"/>
      <c r="D472" s="110"/>
      <c r="E472" s="110"/>
    </row>
    <row r="473" spans="1:7" x14ac:dyDescent="0.2">
      <c r="A473" s="198" t="s">
        <v>269</v>
      </c>
      <c r="B473" s="635">
        <f>F11</f>
        <v>62154292.973540872</v>
      </c>
      <c r="C473" s="561">
        <v>31.260976660019683</v>
      </c>
      <c r="E473" s="21"/>
    </row>
    <row r="474" spans="1:7" x14ac:dyDescent="0.2">
      <c r="A474" s="199" t="s">
        <v>271</v>
      </c>
      <c r="B474" s="635">
        <f t="shared" ref="B474:B480" si="46">F12</f>
        <v>56807042.925874919</v>
      </c>
      <c r="C474" s="562">
        <v>28.571536382635546</v>
      </c>
      <c r="E474" s="21"/>
    </row>
    <row r="475" spans="1:7" x14ac:dyDescent="0.2">
      <c r="A475" s="199" t="s">
        <v>273</v>
      </c>
      <c r="B475" s="635">
        <f t="shared" si="46"/>
        <v>16089926.933527006</v>
      </c>
      <c r="C475" s="562">
        <v>8.0925517171361214</v>
      </c>
      <c r="E475" s="21"/>
    </row>
    <row r="476" spans="1:7" x14ac:dyDescent="0.2">
      <c r="A476" s="199" t="s">
        <v>275</v>
      </c>
      <c r="B476" s="635">
        <f t="shared" si="46"/>
        <v>36899045.093996808</v>
      </c>
      <c r="C476" s="562">
        <v>18.558656727886742</v>
      </c>
      <c r="E476" s="21"/>
    </row>
    <row r="477" spans="1:7" x14ac:dyDescent="0.2">
      <c r="A477" s="199" t="s">
        <v>276</v>
      </c>
      <c r="B477" s="635">
        <f t="shared" si="46"/>
        <v>18933517.014221642</v>
      </c>
      <c r="C477" s="562">
        <v>9.5227570801204688</v>
      </c>
      <c r="E477" s="21"/>
    </row>
    <row r="478" spans="1:7" x14ac:dyDescent="0.2">
      <c r="A478" s="199" t="s">
        <v>278</v>
      </c>
      <c r="B478" s="635">
        <f t="shared" si="46"/>
        <v>8764399.9740996938</v>
      </c>
      <c r="C478" s="562">
        <v>4.4081219481660376</v>
      </c>
      <c r="E478" s="21"/>
    </row>
    <row r="479" spans="1:7" x14ac:dyDescent="0.2">
      <c r="A479" s="199" t="s">
        <v>279</v>
      </c>
      <c r="B479" s="635">
        <f t="shared" si="46"/>
        <v>1019964.3748753608</v>
      </c>
      <c r="C479" s="562">
        <v>0.51299887733585381</v>
      </c>
      <c r="E479" s="21"/>
    </row>
    <row r="480" spans="1:7" ht="13.5" thickBot="1" x14ac:dyDescent="0.25">
      <c r="A480" s="200" t="s">
        <v>266</v>
      </c>
      <c r="B480" s="634">
        <f t="shared" si="46"/>
        <v>200668189.29013631</v>
      </c>
      <c r="C480" s="563">
        <v>100.92759939330045</v>
      </c>
      <c r="E480" s="21"/>
    </row>
    <row r="482" spans="1:16" ht="13.5" thickBot="1" x14ac:dyDescent="0.25"/>
    <row r="483" spans="1:16" ht="18.75" thickBot="1" x14ac:dyDescent="0.3">
      <c r="A483" s="825" t="s">
        <v>288</v>
      </c>
      <c r="B483" s="826"/>
      <c r="C483" s="826"/>
      <c r="D483" s="826"/>
      <c r="E483" s="826"/>
      <c r="F483" s="826"/>
      <c r="G483" s="826"/>
      <c r="H483" s="826"/>
      <c r="I483" s="826"/>
      <c r="J483" s="826"/>
      <c r="K483" s="826"/>
      <c r="L483" s="826"/>
      <c r="M483" s="826"/>
      <c r="N483" s="827"/>
    </row>
    <row r="484" spans="1:16" ht="15.75" thickBot="1" x14ac:dyDescent="0.3">
      <c r="A484" s="669"/>
      <c r="B484" s="671" t="s">
        <v>41</v>
      </c>
      <c r="C484" s="671" t="s">
        <v>42</v>
      </c>
      <c r="D484" s="671" t="s">
        <v>43</v>
      </c>
      <c r="E484" s="671" t="s">
        <v>44</v>
      </c>
      <c r="F484" s="671" t="s">
        <v>45</v>
      </c>
      <c r="G484" s="671" t="s">
        <v>46</v>
      </c>
      <c r="H484" s="681" t="s">
        <v>47</v>
      </c>
      <c r="I484" s="681" t="s">
        <v>48</v>
      </c>
      <c r="J484" s="681" t="s">
        <v>49</v>
      </c>
      <c r="K484" s="681" t="s">
        <v>50</v>
      </c>
      <c r="L484" s="681" t="s">
        <v>51</v>
      </c>
      <c r="M484" s="681" t="s">
        <v>52</v>
      </c>
      <c r="N484" s="654"/>
    </row>
    <row r="485" spans="1:16" x14ac:dyDescent="0.2">
      <c r="A485" s="656" t="s">
        <v>269</v>
      </c>
      <c r="B485" s="693">
        <v>2447260.0960089397</v>
      </c>
      <c r="C485" s="693">
        <v>3866784.232066852</v>
      </c>
      <c r="D485" s="693">
        <v>3891748.0231350027</v>
      </c>
      <c r="E485" s="687">
        <v>5673725.3854855485</v>
      </c>
      <c r="F485" s="693">
        <v>5411677.7390092565</v>
      </c>
      <c r="G485" s="693">
        <v>5426989.914942286</v>
      </c>
      <c r="H485" s="693">
        <v>6249915.6045309277</v>
      </c>
      <c r="I485" s="693">
        <v>9010715.4402541965</v>
      </c>
      <c r="J485" s="693">
        <v>5642671.6603854857</v>
      </c>
      <c r="K485" s="693">
        <v>4957247.5104839299</v>
      </c>
      <c r="L485" s="695">
        <v>4392487.6891742963</v>
      </c>
      <c r="M485" s="683">
        <v>5183069.6780641433</v>
      </c>
      <c r="N485" s="688">
        <f>SUM(B485:M485)</f>
        <v>62154292.973540872</v>
      </c>
      <c r="O485" s="215"/>
      <c r="P485" s="215"/>
    </row>
    <row r="486" spans="1:16" x14ac:dyDescent="0.2">
      <c r="A486" s="657" t="s">
        <v>271</v>
      </c>
      <c r="B486" s="696">
        <v>1568332.1615067718</v>
      </c>
      <c r="C486" s="696">
        <v>3677781.9108187663</v>
      </c>
      <c r="D486" s="696">
        <v>3804271.4840901522</v>
      </c>
      <c r="E486" s="689">
        <v>4149287.0532891802</v>
      </c>
      <c r="F486" s="696">
        <v>5484070.6136368699</v>
      </c>
      <c r="G486" s="696">
        <v>5373031.8384413822</v>
      </c>
      <c r="H486" s="696">
        <v>4871728.8895022329</v>
      </c>
      <c r="I486" s="696">
        <v>7159719.7384256767</v>
      </c>
      <c r="J486" s="696">
        <v>4395257.9167137472</v>
      </c>
      <c r="K486" s="696">
        <v>5608024.8548567686</v>
      </c>
      <c r="L486" s="695">
        <v>4867558.0627764557</v>
      </c>
      <c r="M486" s="683">
        <v>5847978.4018169176</v>
      </c>
      <c r="N486" s="688">
        <f t="shared" ref="N486:N491" si="47">SUM(B486:M486)</f>
        <v>56807042.925874919</v>
      </c>
      <c r="O486" s="215"/>
      <c r="P486" s="215"/>
    </row>
    <row r="487" spans="1:16" x14ac:dyDescent="0.2">
      <c r="A487" s="657" t="s">
        <v>273</v>
      </c>
      <c r="B487" s="696">
        <v>418485.99361298361</v>
      </c>
      <c r="C487" s="696">
        <v>712704.83915088186</v>
      </c>
      <c r="D487" s="696">
        <v>775639.24513407878</v>
      </c>
      <c r="E487" s="689">
        <v>1076393.395778954</v>
      </c>
      <c r="F487" s="696">
        <v>371425.88526825432</v>
      </c>
      <c r="G487" s="696">
        <v>380458.37392735609</v>
      </c>
      <c r="H487" s="696">
        <v>2223442.2746530119</v>
      </c>
      <c r="I487" s="696">
        <v>3137779.7921827752</v>
      </c>
      <c r="J487" s="696">
        <v>1897114.8875964989</v>
      </c>
      <c r="K487" s="696">
        <v>1777472.0987162206</v>
      </c>
      <c r="L487" s="695">
        <v>1448969.3110655146</v>
      </c>
      <c r="M487" s="683">
        <v>1870040.8364404752</v>
      </c>
      <c r="N487" s="688">
        <f t="shared" si="47"/>
        <v>16089926.933527006</v>
      </c>
      <c r="O487" s="215"/>
      <c r="P487" s="215"/>
    </row>
    <row r="488" spans="1:16" x14ac:dyDescent="0.2">
      <c r="A488" s="657" t="s">
        <v>275</v>
      </c>
      <c r="B488" s="696">
        <v>937933.67109685671</v>
      </c>
      <c r="C488" s="696">
        <v>2209864.1134074177</v>
      </c>
      <c r="D488" s="696">
        <v>2217038.2774378043</v>
      </c>
      <c r="E488" s="689">
        <v>2339946.9157530772</v>
      </c>
      <c r="F488" s="696">
        <v>2240589.7558582863</v>
      </c>
      <c r="G488" s="696">
        <v>2230688.0432762885</v>
      </c>
      <c r="H488" s="696">
        <v>4195821.6553034</v>
      </c>
      <c r="I488" s="696">
        <v>6030586.9774697991</v>
      </c>
      <c r="J488" s="696">
        <v>3731061.5900417091</v>
      </c>
      <c r="K488" s="696">
        <v>3692414.5897545442</v>
      </c>
      <c r="L488" s="695">
        <v>3245333.5621317262</v>
      </c>
      <c r="M488" s="683">
        <v>3827765.9424659028</v>
      </c>
      <c r="N488" s="688">
        <f t="shared" si="47"/>
        <v>36899045.093996808</v>
      </c>
      <c r="O488" s="84"/>
      <c r="P488" s="215"/>
    </row>
    <row r="489" spans="1:16" x14ac:dyDescent="0.2">
      <c r="A489" s="657" t="s">
        <v>276</v>
      </c>
      <c r="B489" s="696">
        <v>838746.64021252282</v>
      </c>
      <c r="C489" s="696">
        <v>1299505.2925671523</v>
      </c>
      <c r="D489" s="696">
        <v>1379843.6669316092</v>
      </c>
      <c r="E489" s="689">
        <v>1349429.5829190023</v>
      </c>
      <c r="F489" s="696">
        <v>1247899.2313694272</v>
      </c>
      <c r="G489" s="696">
        <v>1278980.9945991186</v>
      </c>
      <c r="H489" s="696">
        <v>2093295.4677742533</v>
      </c>
      <c r="I489" s="696">
        <v>3182517.4483240335</v>
      </c>
      <c r="J489" s="696">
        <v>1918140.9825235067</v>
      </c>
      <c r="K489" s="696">
        <v>1545040.2544609597</v>
      </c>
      <c r="L489" s="695">
        <v>1264420.1277413224</v>
      </c>
      <c r="M489" s="683">
        <v>1535697.3247987318</v>
      </c>
      <c r="N489" s="688">
        <f t="shared" si="47"/>
        <v>18933517.014221642</v>
      </c>
      <c r="O489" s="84"/>
      <c r="P489" s="215"/>
    </row>
    <row r="490" spans="1:16" x14ac:dyDescent="0.2">
      <c r="A490" s="657" t="s">
        <v>278</v>
      </c>
      <c r="B490" s="696">
        <v>109927.27593847683</v>
      </c>
      <c r="C490" s="696">
        <v>502075.01430577011</v>
      </c>
      <c r="D490" s="696">
        <v>530356.07092089683</v>
      </c>
      <c r="E490" s="689">
        <v>531221.03986155626</v>
      </c>
      <c r="F490" s="696">
        <v>377125.48752933193</v>
      </c>
      <c r="G490" s="696">
        <v>381184.09423344507</v>
      </c>
      <c r="H490" s="696">
        <v>842133.895752877</v>
      </c>
      <c r="I490" s="696">
        <v>1094646.146823369</v>
      </c>
      <c r="J490" s="696">
        <v>735320.27908244869</v>
      </c>
      <c r="K490" s="696">
        <v>1288084.4044568483</v>
      </c>
      <c r="L490" s="695">
        <v>1058831.0698461239</v>
      </c>
      <c r="M490" s="683">
        <v>1313495.1953485492</v>
      </c>
      <c r="N490" s="688">
        <f t="shared" si="47"/>
        <v>8764399.9740996938</v>
      </c>
      <c r="O490" s="84"/>
      <c r="P490" s="215"/>
    </row>
    <row r="491" spans="1:16" ht="13.5" thickBot="1" x14ac:dyDescent="0.25">
      <c r="A491" s="657" t="s">
        <v>279</v>
      </c>
      <c r="B491" s="696">
        <v>0</v>
      </c>
      <c r="C491" s="696">
        <v>60082.936130466725</v>
      </c>
      <c r="D491" s="696">
        <v>64166.311155467229</v>
      </c>
      <c r="E491" s="689">
        <v>22283.069795980966</v>
      </c>
      <c r="F491" s="696">
        <v>0</v>
      </c>
      <c r="G491" s="696">
        <v>0</v>
      </c>
      <c r="H491" s="696">
        <v>219923.66764069963</v>
      </c>
      <c r="I491" s="696">
        <v>336470.55235790549</v>
      </c>
      <c r="J491" s="696">
        <v>189190.54251163304</v>
      </c>
      <c r="K491" s="696">
        <v>46489.573472687203</v>
      </c>
      <c r="L491" s="695">
        <v>33531.620746813249</v>
      </c>
      <c r="M491" s="683">
        <v>47826.101063707247</v>
      </c>
      <c r="N491" s="688">
        <f t="shared" si="47"/>
        <v>1019964.3748753608</v>
      </c>
      <c r="O491" s="84"/>
      <c r="P491" s="215"/>
    </row>
    <row r="492" spans="1:16" ht="13.5" thickBot="1" x14ac:dyDescent="0.25">
      <c r="A492" s="663" t="s">
        <v>266</v>
      </c>
      <c r="B492" s="697">
        <v>6320685.8383765519</v>
      </c>
      <c r="C492" s="697">
        <v>12328798.338447306</v>
      </c>
      <c r="D492" s="697">
        <v>12663063.078805011</v>
      </c>
      <c r="E492" s="690">
        <v>15142286.4428833</v>
      </c>
      <c r="F492" s="697">
        <v>15132788.712671425</v>
      </c>
      <c r="G492" s="697">
        <v>15071333.259419877</v>
      </c>
      <c r="H492" s="697">
        <v>20696261.455157403</v>
      </c>
      <c r="I492" s="697">
        <v>29952436.095837753</v>
      </c>
      <c r="J492" s="697">
        <v>18508757.858855028</v>
      </c>
      <c r="K492" s="697">
        <v>18914773.286201958</v>
      </c>
      <c r="L492" s="697">
        <v>16311131.443482252</v>
      </c>
      <c r="M492" s="697">
        <v>19625873.479998428</v>
      </c>
      <c r="N492" s="685">
        <f>SUM(B492:M492)</f>
        <v>200668189.29013631</v>
      </c>
      <c r="O492" s="84"/>
      <c r="P492" s="215"/>
    </row>
    <row r="493" spans="1:16" ht="13.5" thickBot="1" x14ac:dyDescent="0.25">
      <c r="A493" s="663" t="s">
        <v>284</v>
      </c>
      <c r="B493" s="686">
        <f>B492/$N$395</f>
        <v>9.4841582361443355E-2</v>
      </c>
      <c r="C493" s="686">
        <f t="shared" ref="C493:L493" si="48">C492/$N$395</f>
        <v>0.18499301704477733</v>
      </c>
      <c r="D493" s="686">
        <f t="shared" si="48"/>
        <v>0.19000864315146962</v>
      </c>
      <c r="E493" s="686">
        <f t="shared" si="48"/>
        <v>0.22720926866729799</v>
      </c>
      <c r="F493" s="686">
        <f t="shared" si="48"/>
        <v>0.22706675568924944</v>
      </c>
      <c r="G493" s="686">
        <f t="shared" si="48"/>
        <v>0.22614461961412163</v>
      </c>
      <c r="H493" s="686">
        <f t="shared" si="48"/>
        <v>0.31054639252208621</v>
      </c>
      <c r="I493" s="686">
        <f t="shared" si="48"/>
        <v>0.44943484102017939</v>
      </c>
      <c r="J493" s="686">
        <f t="shared" si="48"/>
        <v>0.27772300787686038</v>
      </c>
      <c r="K493" s="686">
        <f t="shared" si="48"/>
        <v>0.28381524953819109</v>
      </c>
      <c r="L493" s="686">
        <f t="shared" si="48"/>
        <v>0.24474773082578735</v>
      </c>
      <c r="M493" s="686">
        <f>M492/$N$395</f>
        <v>0.29448527322260004</v>
      </c>
      <c r="N493" s="691">
        <f>SUM(B493:M493)</f>
        <v>3.0110163815340636</v>
      </c>
    </row>
    <row r="494" spans="1:16" x14ac:dyDescent="0.2"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</row>
    <row r="495" spans="1:16" x14ac:dyDescent="0.2"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</row>
    <row r="516" spans="1:7" ht="15.75" x14ac:dyDescent="0.25">
      <c r="A516" s="836" t="s">
        <v>287</v>
      </c>
      <c r="B516" s="836"/>
      <c r="C516" s="836"/>
      <c r="D516" s="836"/>
      <c r="E516" s="836"/>
    </row>
    <row r="517" spans="1:7" ht="16.5" thickBot="1" x14ac:dyDescent="0.3">
      <c r="A517" s="110"/>
      <c r="B517" s="110"/>
      <c r="C517" s="110"/>
      <c r="D517" s="110"/>
      <c r="E517" s="110"/>
    </row>
    <row r="518" spans="1:7" ht="15.75" thickBot="1" x14ac:dyDescent="0.3">
      <c r="A518" s="197"/>
      <c r="B518" s="177" t="s">
        <v>41</v>
      </c>
      <c r="C518" s="177" t="s">
        <v>42</v>
      </c>
      <c r="D518" s="177" t="s">
        <v>43</v>
      </c>
    </row>
    <row r="519" spans="1:7" x14ac:dyDescent="0.2">
      <c r="A519" s="198" t="s">
        <v>269</v>
      </c>
      <c r="B519" s="204">
        <f>B485</f>
        <v>2447260.0960089397</v>
      </c>
      <c r="C519" s="204">
        <f>C485</f>
        <v>3866784.232066852</v>
      </c>
      <c r="D519" s="204">
        <f t="shared" ref="D519" si="49">D485</f>
        <v>3891748.0231350027</v>
      </c>
      <c r="E519" s="84"/>
      <c r="F519" s="84"/>
      <c r="G519" s="84"/>
    </row>
    <row r="520" spans="1:7" x14ac:dyDescent="0.2">
      <c r="A520" s="199" t="s">
        <v>271</v>
      </c>
      <c r="B520" s="204">
        <f t="shared" ref="B520:D520" si="50">B486</f>
        <v>1568332.1615067718</v>
      </c>
      <c r="C520" s="204">
        <f t="shared" si="50"/>
        <v>3677781.9108187663</v>
      </c>
      <c r="D520" s="204">
        <f t="shared" si="50"/>
        <v>3804271.4840901522</v>
      </c>
      <c r="E520" s="84"/>
      <c r="F520" s="84"/>
      <c r="G520" s="84"/>
    </row>
    <row r="521" spans="1:7" x14ac:dyDescent="0.2">
      <c r="A521" s="199" t="s">
        <v>273</v>
      </c>
      <c r="B521" s="204">
        <f t="shared" ref="B521:D521" si="51">B487</f>
        <v>418485.99361298361</v>
      </c>
      <c r="C521" s="204">
        <f t="shared" si="51"/>
        <v>712704.83915088186</v>
      </c>
      <c r="D521" s="204">
        <f t="shared" si="51"/>
        <v>775639.24513407878</v>
      </c>
      <c r="E521" s="84"/>
      <c r="F521" s="84"/>
      <c r="G521" s="84"/>
    </row>
    <row r="522" spans="1:7" x14ac:dyDescent="0.2">
      <c r="A522" s="199" t="s">
        <v>275</v>
      </c>
      <c r="B522" s="204">
        <f t="shared" ref="B522:D522" si="52">B488</f>
        <v>937933.67109685671</v>
      </c>
      <c r="C522" s="204">
        <f t="shared" si="52"/>
        <v>2209864.1134074177</v>
      </c>
      <c r="D522" s="204">
        <f t="shared" si="52"/>
        <v>2217038.2774378043</v>
      </c>
      <c r="E522" s="84"/>
      <c r="F522" s="84"/>
      <c r="G522" s="84"/>
    </row>
    <row r="523" spans="1:7" x14ac:dyDescent="0.2">
      <c r="A523" s="199" t="s">
        <v>276</v>
      </c>
      <c r="B523" s="204">
        <f t="shared" ref="B523:D523" si="53">B489</f>
        <v>838746.64021252282</v>
      </c>
      <c r="C523" s="204">
        <f t="shared" si="53"/>
        <v>1299505.2925671523</v>
      </c>
      <c r="D523" s="204">
        <f t="shared" si="53"/>
        <v>1379843.6669316092</v>
      </c>
      <c r="E523" s="84"/>
      <c r="F523" s="84"/>
      <c r="G523" s="84"/>
    </row>
    <row r="524" spans="1:7" x14ac:dyDescent="0.2">
      <c r="A524" s="199" t="s">
        <v>278</v>
      </c>
      <c r="B524" s="204">
        <f t="shared" ref="B524:D524" si="54">B490</f>
        <v>109927.27593847683</v>
      </c>
      <c r="C524" s="204">
        <f t="shared" si="54"/>
        <v>502075.01430577011</v>
      </c>
      <c r="D524" s="204">
        <f t="shared" si="54"/>
        <v>530356.07092089683</v>
      </c>
      <c r="E524" s="84"/>
      <c r="F524" s="84"/>
      <c r="G524" s="84"/>
    </row>
    <row r="525" spans="1:7" x14ac:dyDescent="0.2">
      <c r="A525" s="199" t="s">
        <v>279</v>
      </c>
      <c r="B525" s="204">
        <f t="shared" ref="B525:D525" si="55">B491</f>
        <v>0</v>
      </c>
      <c r="C525" s="204">
        <f t="shared" si="55"/>
        <v>60082.936130466725</v>
      </c>
      <c r="D525" s="204">
        <f t="shared" si="55"/>
        <v>64166.311155467229</v>
      </c>
      <c r="E525" s="84"/>
      <c r="F525" s="84"/>
      <c r="G525" s="84"/>
    </row>
    <row r="526" spans="1:7" ht="13.5" thickBot="1" x14ac:dyDescent="0.25">
      <c r="A526" s="200" t="s">
        <v>266</v>
      </c>
      <c r="B526" s="217">
        <f t="shared" ref="B526:D526" si="56">B492</f>
        <v>6320685.8383765519</v>
      </c>
      <c r="C526" s="217">
        <f t="shared" si="56"/>
        <v>12328798.338447306</v>
      </c>
      <c r="D526" s="217">
        <f t="shared" si="56"/>
        <v>12663063.078805011</v>
      </c>
      <c r="E526" s="84"/>
      <c r="F526" s="84"/>
      <c r="G526" s="84"/>
    </row>
    <row r="527" spans="1:7" x14ac:dyDescent="0.2">
      <c r="B527" s="84"/>
      <c r="C527" s="84"/>
      <c r="D527" s="84"/>
    </row>
    <row r="528" spans="1:7" x14ac:dyDescent="0.2">
      <c r="B528" s="84"/>
      <c r="C528" s="84"/>
      <c r="D528" s="84"/>
    </row>
    <row r="529" spans="1:7" ht="13.5" thickBot="1" x14ac:dyDescent="0.25"/>
    <row r="530" spans="1:7" ht="15.75" thickBot="1" x14ac:dyDescent="0.3">
      <c r="A530" s="197"/>
      <c r="B530" s="177" t="s">
        <v>44</v>
      </c>
      <c r="C530" s="177" t="s">
        <v>45</v>
      </c>
      <c r="D530" s="177" t="s">
        <v>46</v>
      </c>
    </row>
    <row r="531" spans="1:7" x14ac:dyDescent="0.2">
      <c r="A531" s="198" t="s">
        <v>269</v>
      </c>
      <c r="B531" s="204">
        <f t="shared" ref="B531:B538" si="57">E485</f>
        <v>5673725.3854855485</v>
      </c>
      <c r="C531" s="204">
        <f t="shared" ref="C531:C538" si="58">F485</f>
        <v>5411677.7390092565</v>
      </c>
      <c r="D531" s="204">
        <f t="shared" ref="D531:D538" si="59">G485</f>
        <v>5426989.914942286</v>
      </c>
      <c r="E531" s="84"/>
      <c r="F531" s="84"/>
      <c r="G531" s="84"/>
    </row>
    <row r="532" spans="1:7" x14ac:dyDescent="0.2">
      <c r="A532" s="199" t="s">
        <v>271</v>
      </c>
      <c r="B532" s="204">
        <f t="shared" si="57"/>
        <v>4149287.0532891802</v>
      </c>
      <c r="C532" s="204">
        <f t="shared" si="58"/>
        <v>5484070.6136368699</v>
      </c>
      <c r="D532" s="204">
        <f t="shared" si="59"/>
        <v>5373031.8384413822</v>
      </c>
      <c r="E532" s="84"/>
      <c r="F532" s="84"/>
      <c r="G532" s="84"/>
    </row>
    <row r="533" spans="1:7" x14ac:dyDescent="0.2">
      <c r="A533" s="199" t="s">
        <v>273</v>
      </c>
      <c r="B533" s="204">
        <f t="shared" si="57"/>
        <v>1076393.395778954</v>
      </c>
      <c r="C533" s="204">
        <f t="shared" si="58"/>
        <v>371425.88526825432</v>
      </c>
      <c r="D533" s="204">
        <f t="shared" si="59"/>
        <v>380458.37392735609</v>
      </c>
      <c r="E533" s="84"/>
      <c r="F533" s="84"/>
      <c r="G533" s="84"/>
    </row>
    <row r="534" spans="1:7" x14ac:dyDescent="0.2">
      <c r="A534" s="199" t="s">
        <v>275</v>
      </c>
      <c r="B534" s="204">
        <f t="shared" si="57"/>
        <v>2339946.9157530772</v>
      </c>
      <c r="C534" s="204">
        <f t="shared" si="58"/>
        <v>2240589.7558582863</v>
      </c>
      <c r="D534" s="204">
        <f t="shared" si="59"/>
        <v>2230688.0432762885</v>
      </c>
      <c r="E534" s="84"/>
      <c r="F534" s="84"/>
      <c r="G534" s="84"/>
    </row>
    <row r="535" spans="1:7" x14ac:dyDescent="0.2">
      <c r="A535" s="199" t="s">
        <v>276</v>
      </c>
      <c r="B535" s="204">
        <f t="shared" si="57"/>
        <v>1349429.5829190023</v>
      </c>
      <c r="C535" s="204">
        <f t="shared" si="58"/>
        <v>1247899.2313694272</v>
      </c>
      <c r="D535" s="204">
        <f t="shared" si="59"/>
        <v>1278980.9945991186</v>
      </c>
      <c r="E535" s="84"/>
      <c r="F535" s="84"/>
      <c r="G535" s="84"/>
    </row>
    <row r="536" spans="1:7" x14ac:dyDescent="0.2">
      <c r="A536" s="199" t="s">
        <v>278</v>
      </c>
      <c r="B536" s="204">
        <f t="shared" si="57"/>
        <v>531221.03986155626</v>
      </c>
      <c r="C536" s="204">
        <f t="shared" si="58"/>
        <v>377125.48752933193</v>
      </c>
      <c r="D536" s="204">
        <f t="shared" si="59"/>
        <v>381184.09423344507</v>
      </c>
      <c r="E536" s="84"/>
      <c r="F536" s="84"/>
      <c r="G536" s="84"/>
    </row>
    <row r="537" spans="1:7" x14ac:dyDescent="0.2">
      <c r="A537" s="199" t="s">
        <v>279</v>
      </c>
      <c r="B537" s="204">
        <f t="shared" si="57"/>
        <v>22283.069795980966</v>
      </c>
      <c r="C537" s="204">
        <f t="shared" si="58"/>
        <v>0</v>
      </c>
      <c r="D537" s="204">
        <f t="shared" si="59"/>
        <v>0</v>
      </c>
      <c r="E537" s="84"/>
      <c r="F537" s="84"/>
      <c r="G537" s="84"/>
    </row>
    <row r="538" spans="1:7" ht="13.5" thickBot="1" x14ac:dyDescent="0.25">
      <c r="A538" s="200" t="s">
        <v>266</v>
      </c>
      <c r="B538" s="217">
        <f t="shared" si="57"/>
        <v>15142286.4428833</v>
      </c>
      <c r="C538" s="217">
        <f t="shared" si="58"/>
        <v>15132788.712671425</v>
      </c>
      <c r="D538" s="217">
        <f t="shared" si="59"/>
        <v>15071333.259419877</v>
      </c>
      <c r="E538" s="84"/>
      <c r="F538" s="84"/>
      <c r="G538" s="84"/>
    </row>
    <row r="539" spans="1:7" x14ac:dyDescent="0.2">
      <c r="B539" s="84"/>
      <c r="C539" s="84"/>
      <c r="D539" s="84"/>
    </row>
    <row r="540" spans="1:7" x14ac:dyDescent="0.2">
      <c r="B540" s="84"/>
      <c r="C540" s="84"/>
      <c r="D540" s="84"/>
    </row>
    <row r="541" spans="1:7" ht="13.5" thickBot="1" x14ac:dyDescent="0.25"/>
    <row r="542" spans="1:7" ht="15.75" thickBot="1" x14ac:dyDescent="0.3">
      <c r="A542" s="197"/>
      <c r="B542" s="177" t="s">
        <v>47</v>
      </c>
      <c r="C542" s="177" t="s">
        <v>48</v>
      </c>
      <c r="D542" s="177" t="s">
        <v>49</v>
      </c>
    </row>
    <row r="543" spans="1:7" x14ac:dyDescent="0.2">
      <c r="A543" s="198" t="s">
        <v>269</v>
      </c>
      <c r="B543" s="204">
        <f t="shared" ref="B543:B550" si="60">H485</f>
        <v>6249915.6045309277</v>
      </c>
      <c r="C543" s="204">
        <f t="shared" ref="C543:C550" si="61">I485</f>
        <v>9010715.4402541965</v>
      </c>
      <c r="D543" s="204">
        <f t="shared" ref="D543:D550" si="62">J485</f>
        <v>5642671.6603854857</v>
      </c>
      <c r="E543" s="84"/>
      <c r="F543" s="84"/>
      <c r="G543" s="84"/>
    </row>
    <row r="544" spans="1:7" x14ac:dyDescent="0.2">
      <c r="A544" s="199" t="s">
        <v>271</v>
      </c>
      <c r="B544" s="204">
        <f t="shared" si="60"/>
        <v>4871728.8895022329</v>
      </c>
      <c r="C544" s="204">
        <f t="shared" si="61"/>
        <v>7159719.7384256767</v>
      </c>
      <c r="D544" s="204">
        <f t="shared" si="62"/>
        <v>4395257.9167137472</v>
      </c>
      <c r="E544" s="84"/>
      <c r="F544" s="84"/>
      <c r="G544" s="84"/>
    </row>
    <row r="545" spans="1:7" x14ac:dyDescent="0.2">
      <c r="A545" s="199" t="s">
        <v>273</v>
      </c>
      <c r="B545" s="204">
        <f t="shared" si="60"/>
        <v>2223442.2746530119</v>
      </c>
      <c r="C545" s="204">
        <f t="shared" si="61"/>
        <v>3137779.7921827752</v>
      </c>
      <c r="D545" s="204">
        <f t="shared" si="62"/>
        <v>1897114.8875964989</v>
      </c>
      <c r="E545" s="84"/>
      <c r="F545" s="84"/>
      <c r="G545" s="84"/>
    </row>
    <row r="546" spans="1:7" x14ac:dyDescent="0.2">
      <c r="A546" s="199" t="s">
        <v>275</v>
      </c>
      <c r="B546" s="204">
        <f t="shared" si="60"/>
        <v>4195821.6553034</v>
      </c>
      <c r="C546" s="204">
        <f t="shared" si="61"/>
        <v>6030586.9774697991</v>
      </c>
      <c r="D546" s="204">
        <f t="shared" si="62"/>
        <v>3731061.5900417091</v>
      </c>
      <c r="E546" s="84"/>
      <c r="F546" s="84"/>
      <c r="G546" s="84"/>
    </row>
    <row r="547" spans="1:7" x14ac:dyDescent="0.2">
      <c r="A547" s="199" t="s">
        <v>276</v>
      </c>
      <c r="B547" s="204">
        <f t="shared" si="60"/>
        <v>2093295.4677742533</v>
      </c>
      <c r="C547" s="204">
        <f t="shared" si="61"/>
        <v>3182517.4483240335</v>
      </c>
      <c r="D547" s="204">
        <f t="shared" si="62"/>
        <v>1918140.9825235067</v>
      </c>
      <c r="E547" s="84"/>
      <c r="F547" s="84"/>
      <c r="G547" s="84"/>
    </row>
    <row r="548" spans="1:7" x14ac:dyDescent="0.2">
      <c r="A548" s="199" t="s">
        <v>278</v>
      </c>
      <c r="B548" s="204">
        <f t="shared" si="60"/>
        <v>842133.895752877</v>
      </c>
      <c r="C548" s="204">
        <f t="shared" si="61"/>
        <v>1094646.146823369</v>
      </c>
      <c r="D548" s="204">
        <f t="shared" si="62"/>
        <v>735320.27908244869</v>
      </c>
      <c r="E548" s="84"/>
      <c r="F548" s="84"/>
      <c r="G548" s="84"/>
    </row>
    <row r="549" spans="1:7" x14ac:dyDescent="0.2">
      <c r="A549" s="199" t="s">
        <v>279</v>
      </c>
      <c r="B549" s="204">
        <f t="shared" si="60"/>
        <v>219923.66764069963</v>
      </c>
      <c r="C549" s="204">
        <f t="shared" si="61"/>
        <v>336470.55235790549</v>
      </c>
      <c r="D549" s="204">
        <f t="shared" si="62"/>
        <v>189190.54251163304</v>
      </c>
      <c r="E549" s="84"/>
      <c r="F549" s="84"/>
      <c r="G549" s="84"/>
    </row>
    <row r="550" spans="1:7" ht="13.5" thickBot="1" x14ac:dyDescent="0.25">
      <c r="A550" s="200" t="s">
        <v>266</v>
      </c>
      <c r="B550" s="217">
        <f t="shared" si="60"/>
        <v>20696261.455157403</v>
      </c>
      <c r="C550" s="217">
        <f t="shared" si="61"/>
        <v>29952436.095837753</v>
      </c>
      <c r="D550" s="217">
        <f t="shared" si="62"/>
        <v>18508757.858855028</v>
      </c>
      <c r="E550" s="84"/>
      <c r="F550" s="84"/>
      <c r="G550" s="84"/>
    </row>
    <row r="551" spans="1:7" x14ac:dyDescent="0.2">
      <c r="B551" s="84"/>
      <c r="C551" s="84"/>
      <c r="D551" s="84"/>
    </row>
    <row r="552" spans="1:7" x14ac:dyDescent="0.2">
      <c r="B552" s="84"/>
      <c r="C552" s="84"/>
      <c r="D552" s="84"/>
    </row>
    <row r="553" spans="1:7" ht="13.5" thickBot="1" x14ac:dyDescent="0.25"/>
    <row r="554" spans="1:7" ht="15.75" thickBot="1" x14ac:dyDescent="0.3">
      <c r="A554" s="197"/>
      <c r="B554" s="177" t="s">
        <v>50</v>
      </c>
      <c r="C554" s="177" t="s">
        <v>51</v>
      </c>
      <c r="D554" s="177" t="s">
        <v>52</v>
      </c>
    </row>
    <row r="555" spans="1:7" x14ac:dyDescent="0.2">
      <c r="A555" s="198" t="s">
        <v>269</v>
      </c>
      <c r="B555" s="204">
        <f t="shared" ref="B555:B562" si="63">K485</f>
        <v>4957247.5104839299</v>
      </c>
      <c r="C555" s="218">
        <f t="shared" ref="C555:C562" si="64">L485</f>
        <v>4392487.6891742963</v>
      </c>
      <c r="D555" s="204">
        <f t="shared" ref="D555:D562" si="65">M485</f>
        <v>5183069.6780641433</v>
      </c>
      <c r="E555" s="215"/>
      <c r="F555" s="215"/>
      <c r="G555" s="215"/>
    </row>
    <row r="556" spans="1:7" x14ac:dyDescent="0.2">
      <c r="A556" s="199" t="s">
        <v>271</v>
      </c>
      <c r="B556" s="204">
        <f t="shared" si="63"/>
        <v>5608024.8548567686</v>
      </c>
      <c r="C556" s="218">
        <f t="shared" si="64"/>
        <v>4867558.0627764557</v>
      </c>
      <c r="D556" s="204">
        <f t="shared" si="65"/>
        <v>5847978.4018169176</v>
      </c>
      <c r="E556" s="215"/>
      <c r="F556" s="215"/>
      <c r="G556" s="215"/>
    </row>
    <row r="557" spans="1:7" x14ac:dyDescent="0.2">
      <c r="A557" s="199" t="s">
        <v>273</v>
      </c>
      <c r="B557" s="204">
        <f t="shared" si="63"/>
        <v>1777472.0987162206</v>
      </c>
      <c r="C557" s="218">
        <f t="shared" si="64"/>
        <v>1448969.3110655146</v>
      </c>
      <c r="D557" s="204">
        <f t="shared" si="65"/>
        <v>1870040.8364404752</v>
      </c>
      <c r="E557" s="215"/>
      <c r="F557" s="215"/>
      <c r="G557" s="215"/>
    </row>
    <row r="558" spans="1:7" x14ac:dyDescent="0.2">
      <c r="A558" s="199" t="s">
        <v>275</v>
      </c>
      <c r="B558" s="204">
        <f t="shared" si="63"/>
        <v>3692414.5897545442</v>
      </c>
      <c r="C558" s="218">
        <f t="shared" si="64"/>
        <v>3245333.5621317262</v>
      </c>
      <c r="D558" s="204">
        <f t="shared" si="65"/>
        <v>3827765.9424659028</v>
      </c>
      <c r="E558" s="215"/>
      <c r="F558" s="215"/>
      <c r="G558" s="215"/>
    </row>
    <row r="559" spans="1:7" x14ac:dyDescent="0.2">
      <c r="A559" s="199" t="s">
        <v>276</v>
      </c>
      <c r="B559" s="204">
        <f t="shared" si="63"/>
        <v>1545040.2544609597</v>
      </c>
      <c r="C559" s="218">
        <f t="shared" si="64"/>
        <v>1264420.1277413224</v>
      </c>
      <c r="D559" s="204">
        <f t="shared" si="65"/>
        <v>1535697.3247987318</v>
      </c>
      <c r="E559" s="215"/>
      <c r="F559" s="215"/>
      <c r="G559" s="215"/>
    </row>
    <row r="560" spans="1:7" x14ac:dyDescent="0.2">
      <c r="A560" s="199" t="s">
        <v>278</v>
      </c>
      <c r="B560" s="204">
        <f t="shared" si="63"/>
        <v>1288084.4044568483</v>
      </c>
      <c r="C560" s="218">
        <f t="shared" si="64"/>
        <v>1058831.0698461239</v>
      </c>
      <c r="D560" s="204">
        <f t="shared" si="65"/>
        <v>1313495.1953485492</v>
      </c>
      <c r="E560" s="215"/>
      <c r="F560" s="215"/>
      <c r="G560" s="215"/>
    </row>
    <row r="561" spans="1:9" x14ac:dyDescent="0.2">
      <c r="A561" s="199" t="s">
        <v>279</v>
      </c>
      <c r="B561" s="204">
        <f t="shared" si="63"/>
        <v>46489.573472687203</v>
      </c>
      <c r="C561" s="218">
        <f t="shared" si="64"/>
        <v>33531.620746813249</v>
      </c>
      <c r="D561" s="204">
        <f t="shared" si="65"/>
        <v>47826.101063707247</v>
      </c>
      <c r="E561" s="215"/>
      <c r="F561" s="215"/>
      <c r="G561" s="215"/>
    </row>
    <row r="562" spans="1:9" ht="13.5" thickBot="1" x14ac:dyDescent="0.25">
      <c r="A562" s="200" t="s">
        <v>266</v>
      </c>
      <c r="B562" s="217">
        <f t="shared" si="63"/>
        <v>18914773.286201958</v>
      </c>
      <c r="C562" s="219">
        <f t="shared" si="64"/>
        <v>16311131.443482252</v>
      </c>
      <c r="D562" s="217">
        <f t="shared" si="65"/>
        <v>19625873.479998428</v>
      </c>
      <c r="E562" s="215"/>
      <c r="F562" s="215"/>
      <c r="G562" s="215"/>
    </row>
    <row r="563" spans="1:9" x14ac:dyDescent="0.2">
      <c r="B563" s="84"/>
      <c r="C563" s="84"/>
      <c r="D563" s="84"/>
    </row>
    <row r="564" spans="1:9" x14ac:dyDescent="0.2">
      <c r="A564" s="837" t="s">
        <v>563</v>
      </c>
      <c r="B564" s="838"/>
      <c r="C564" s="838"/>
      <c r="D564" s="838"/>
      <c r="E564" s="838"/>
      <c r="F564" s="838"/>
      <c r="G564" s="838"/>
    </row>
    <row r="566" spans="1:9" ht="18" x14ac:dyDescent="0.25">
      <c r="A566" s="851" t="s">
        <v>168</v>
      </c>
      <c r="B566" s="852"/>
      <c r="C566" s="852"/>
      <c r="D566" s="852"/>
      <c r="E566" s="852"/>
      <c r="F566" s="852"/>
      <c r="G566" s="852"/>
    </row>
    <row r="567" spans="1:9" ht="15.75" thickBot="1" x14ac:dyDescent="0.3">
      <c r="A567" s="669"/>
      <c r="B567" s="670" t="s">
        <v>133</v>
      </c>
      <c r="C567" s="670" t="s">
        <v>531</v>
      </c>
      <c r="D567" s="682" t="s">
        <v>226</v>
      </c>
      <c r="E567" s="682" t="s">
        <v>119</v>
      </c>
      <c r="F567" s="682" t="s">
        <v>582</v>
      </c>
      <c r="G567" s="682" t="s">
        <v>562</v>
      </c>
      <c r="H567" s="682" t="s">
        <v>561</v>
      </c>
      <c r="I567" s="654"/>
    </row>
    <row r="568" spans="1:9" x14ac:dyDescent="0.2">
      <c r="A568" s="656" t="s">
        <v>269</v>
      </c>
      <c r="B568" s="683">
        <f>B11</f>
        <v>447582589.33720517</v>
      </c>
      <c r="C568" s="683">
        <f>C11</f>
        <v>10943108.48478983</v>
      </c>
      <c r="D568" s="683">
        <f>D11</f>
        <v>71335359.820838898</v>
      </c>
      <c r="E568" s="683">
        <f>E11</f>
        <v>24360065.495233502</v>
      </c>
      <c r="F568" s="683">
        <f>F11</f>
        <v>62154292.973540872</v>
      </c>
      <c r="G568" s="683">
        <v>34242181.642230608</v>
      </c>
      <c r="H568" s="683"/>
      <c r="I568" s="654"/>
    </row>
    <row r="569" spans="1:9" x14ac:dyDescent="0.2">
      <c r="A569" s="657" t="s">
        <v>271</v>
      </c>
      <c r="B569" s="683">
        <f t="shared" ref="B569:F574" si="66">B12</f>
        <v>278771250.21599871</v>
      </c>
      <c r="C569" s="683">
        <f t="shared" si="66"/>
        <v>12824842.397224853</v>
      </c>
      <c r="D569" s="683">
        <f t="shared" si="66"/>
        <v>41586018.052276157</v>
      </c>
      <c r="E569" s="683">
        <f t="shared" si="66"/>
        <v>19048271.172853585</v>
      </c>
      <c r="F569" s="683">
        <f t="shared" si="66"/>
        <v>56807042.925874919</v>
      </c>
      <c r="G569" s="683">
        <v>169442107.23546419</v>
      </c>
      <c r="H569" s="683">
        <v>91468035.125699967</v>
      </c>
      <c r="I569" s="654"/>
    </row>
    <row r="570" spans="1:9" x14ac:dyDescent="0.2">
      <c r="A570" s="657" t="s">
        <v>273</v>
      </c>
      <c r="B570" s="683">
        <f t="shared" si="66"/>
        <v>50808705.641231693</v>
      </c>
      <c r="C570" s="683">
        <f t="shared" si="66"/>
        <v>9338595.8880427163</v>
      </c>
      <c r="D570" s="683">
        <f t="shared" si="66"/>
        <v>14395369.06788886</v>
      </c>
      <c r="E570" s="683">
        <f t="shared" si="66"/>
        <v>4829552.4004378607</v>
      </c>
      <c r="F570" s="683">
        <f t="shared" si="66"/>
        <v>16089926.933527006</v>
      </c>
      <c r="G570" s="683">
        <v>98926555.063602507</v>
      </c>
      <c r="H570" s="683">
        <v>16721531.349607309</v>
      </c>
      <c r="I570" s="654"/>
    </row>
    <row r="571" spans="1:9" x14ac:dyDescent="0.2">
      <c r="A571" s="657" t="s">
        <v>275</v>
      </c>
      <c r="B571" s="683">
        <f t="shared" si="66"/>
        <v>165206327.1417326</v>
      </c>
      <c r="C571" s="683">
        <f t="shared" si="66"/>
        <v>13022907.312384024</v>
      </c>
      <c r="D571" s="683">
        <f t="shared" si="66"/>
        <v>20922825.368099112</v>
      </c>
      <c r="E571" s="683">
        <f t="shared" si="66"/>
        <v>9173436.4295093268</v>
      </c>
      <c r="F571" s="683">
        <f t="shared" si="66"/>
        <v>36899045.093996808</v>
      </c>
      <c r="G571" s="683">
        <v>182692708.45297864</v>
      </c>
      <c r="H571" s="683">
        <v>89346393.360987797</v>
      </c>
      <c r="I571" s="654"/>
    </row>
    <row r="572" spans="1:9" x14ac:dyDescent="0.2">
      <c r="A572" s="657" t="s">
        <v>276</v>
      </c>
      <c r="B572" s="683">
        <f t="shared" si="66"/>
        <v>87973016.865221232</v>
      </c>
      <c r="C572" s="683">
        <f t="shared" si="66"/>
        <v>5756433.323507918</v>
      </c>
      <c r="D572" s="683">
        <f t="shared" si="66"/>
        <v>14961208.274482589</v>
      </c>
      <c r="E572" s="683">
        <f t="shared" si="66"/>
        <v>5292682.3832480237</v>
      </c>
      <c r="F572" s="683">
        <f t="shared" si="66"/>
        <v>18933517.014221642</v>
      </c>
      <c r="G572" s="683">
        <v>88724269.077902362</v>
      </c>
      <c r="H572" s="683">
        <v>30747771.531383812</v>
      </c>
      <c r="I572" s="654"/>
    </row>
    <row r="573" spans="1:9" x14ac:dyDescent="0.2">
      <c r="A573" s="657" t="s">
        <v>278</v>
      </c>
      <c r="B573" s="683">
        <f t="shared" si="66"/>
        <v>49111147.748098634</v>
      </c>
      <c r="C573" s="683">
        <f t="shared" si="66"/>
        <v>2420606.4360724315</v>
      </c>
      <c r="D573" s="683">
        <f t="shared" si="66"/>
        <v>6436401.6866998421</v>
      </c>
      <c r="E573" s="683">
        <f t="shared" si="66"/>
        <v>3507406.2621484525</v>
      </c>
      <c r="F573" s="683">
        <f t="shared" si="66"/>
        <v>8764399.9740996938</v>
      </c>
      <c r="G573" s="683">
        <v>75598284.004343659</v>
      </c>
      <c r="H573" s="683">
        <v>22476418.427917007</v>
      </c>
      <c r="I573" s="654"/>
    </row>
    <row r="574" spans="1:9" ht="13.5" thickBot="1" x14ac:dyDescent="0.25">
      <c r="A574" s="657" t="s">
        <v>279</v>
      </c>
      <c r="B574" s="683">
        <f t="shared" si="66"/>
        <v>4296640.4198083794</v>
      </c>
      <c r="C574" s="683">
        <f t="shared" si="66"/>
        <v>1706336.5891068061</v>
      </c>
      <c r="D574" s="683">
        <f t="shared" si="66"/>
        <v>645243.91826663655</v>
      </c>
      <c r="E574" s="683">
        <f t="shared" si="66"/>
        <v>433254.58729833033</v>
      </c>
      <c r="F574" s="683">
        <f t="shared" si="66"/>
        <v>1019964.3748753608</v>
      </c>
      <c r="G574" s="683">
        <v>12885553.949949492</v>
      </c>
      <c r="H574" s="683">
        <v>688146.09374533466</v>
      </c>
      <c r="I574" s="654"/>
    </row>
    <row r="575" spans="1:9" ht="13.5" thickBot="1" x14ac:dyDescent="0.25">
      <c r="A575" s="663" t="s">
        <v>266</v>
      </c>
      <c r="B575" s="684">
        <f>SUM(B568:B574)</f>
        <v>1083749677.3692963</v>
      </c>
      <c r="C575" s="675">
        <f t="shared" ref="C575:F575" si="67">C18</f>
        <v>56012830.431128584</v>
      </c>
      <c r="D575" s="675">
        <f t="shared" si="67"/>
        <v>170282426.18855208</v>
      </c>
      <c r="E575" s="675">
        <f t="shared" si="67"/>
        <v>66644668.730729088</v>
      </c>
      <c r="F575" s="675">
        <f t="shared" si="67"/>
        <v>200668189.29013631</v>
      </c>
      <c r="G575" s="684">
        <v>662511659.42647147</v>
      </c>
      <c r="H575" s="684">
        <v>251448295.88934118</v>
      </c>
      <c r="I575" s="685">
        <f>SUM(B575:H575)</f>
        <v>2491317747.325655</v>
      </c>
    </row>
    <row r="576" spans="1:9" ht="13.5" thickBot="1" x14ac:dyDescent="0.25">
      <c r="A576" s="663" t="s">
        <v>284</v>
      </c>
      <c r="B576" s="686">
        <f t="shared" ref="B576:H576" si="68">B575/$I$575</f>
        <v>0.43501061979455041</v>
      </c>
      <c r="C576" s="686">
        <f t="shared" si="68"/>
        <v>2.2483214150927338E-2</v>
      </c>
      <c r="D576" s="686">
        <f t="shared" si="68"/>
        <v>6.8350344459812279E-2</v>
      </c>
      <c r="E576" s="686">
        <f t="shared" si="68"/>
        <v>2.6750770270982046E-2</v>
      </c>
      <c r="F576" s="686">
        <f t="shared" si="68"/>
        <v>8.054700750458138E-2</v>
      </c>
      <c r="G576" s="686">
        <f t="shared" si="68"/>
        <v>0.26592820612210355</v>
      </c>
      <c r="H576" s="686">
        <f t="shared" si="68"/>
        <v>0.10092983769704301</v>
      </c>
      <c r="I576" s="686">
        <f>SUM(B576:H576)</f>
        <v>1.0000000000000002</v>
      </c>
    </row>
    <row r="577" spans="2:5" x14ac:dyDescent="0.2">
      <c r="B577" s="84"/>
      <c r="C577" s="84"/>
      <c r="D577" s="84"/>
      <c r="E577" s="84"/>
    </row>
    <row r="578" spans="2:5" x14ac:dyDescent="0.2">
      <c r="B578" s="84"/>
      <c r="C578" s="84"/>
      <c r="D578" s="84"/>
    </row>
    <row r="623" spans="1:7" x14ac:dyDescent="0.2">
      <c r="A623" s="837" t="s">
        <v>559</v>
      </c>
      <c r="B623" s="838"/>
      <c r="C623" s="838"/>
      <c r="D623" s="838"/>
      <c r="E623" s="838"/>
      <c r="F623" s="838"/>
      <c r="G623" s="838"/>
    </row>
    <row r="624" spans="1:7" ht="13.5" thickBot="1" x14ac:dyDescent="0.25">
      <c r="A624" s="534"/>
      <c r="B624" s="535"/>
      <c r="C624" s="535"/>
      <c r="D624" s="535"/>
      <c r="E624" s="535"/>
      <c r="F624" s="535"/>
      <c r="G624" s="535"/>
    </row>
    <row r="625" spans="1:16" ht="18.75" thickBot="1" x14ac:dyDescent="0.3">
      <c r="A625" s="825" t="s">
        <v>288</v>
      </c>
      <c r="B625" s="826"/>
      <c r="C625" s="826"/>
      <c r="D625" s="826"/>
      <c r="E625" s="826"/>
      <c r="F625" s="826"/>
      <c r="G625" s="826"/>
      <c r="H625" s="826"/>
      <c r="I625" s="826"/>
      <c r="J625" s="826"/>
      <c r="K625" s="826"/>
      <c r="L625" s="826"/>
      <c r="M625" s="826"/>
      <c r="N625" s="827"/>
    </row>
    <row r="626" spans="1:16" ht="15.75" thickBot="1" x14ac:dyDescent="0.3">
      <c r="A626" s="669"/>
      <c r="B626" s="671" t="s">
        <v>41</v>
      </c>
      <c r="C626" s="671" t="s">
        <v>42</v>
      </c>
      <c r="D626" s="671" t="s">
        <v>43</v>
      </c>
      <c r="E626" s="671" t="s">
        <v>44</v>
      </c>
      <c r="F626" s="671" t="s">
        <v>45</v>
      </c>
      <c r="G626" s="671" t="s">
        <v>46</v>
      </c>
      <c r="H626" s="681" t="s">
        <v>47</v>
      </c>
      <c r="I626" s="681" t="s">
        <v>48</v>
      </c>
      <c r="J626" s="681" t="s">
        <v>49</v>
      </c>
      <c r="K626" s="681" t="s">
        <v>50</v>
      </c>
      <c r="L626" s="681" t="s">
        <v>51</v>
      </c>
      <c r="M626" s="681" t="s">
        <v>52</v>
      </c>
      <c r="N626" s="681" t="s">
        <v>13</v>
      </c>
    </row>
    <row r="627" spans="1:16" x14ac:dyDescent="0.2">
      <c r="A627" s="657" t="s">
        <v>271</v>
      </c>
      <c r="B627" s="696">
        <v>3859539.4109728471</v>
      </c>
      <c r="C627" s="696">
        <v>4659053.1996994009</v>
      </c>
      <c r="D627" s="696">
        <v>5171158.8267689385</v>
      </c>
      <c r="E627" s="696">
        <v>6945902.5115329642</v>
      </c>
      <c r="F627" s="696">
        <v>7830046.137543316</v>
      </c>
      <c r="G627" s="696">
        <v>7640305.4596455842</v>
      </c>
      <c r="H627" s="696">
        <v>10351084.056771234</v>
      </c>
      <c r="I627" s="696">
        <v>13219061.363143001</v>
      </c>
      <c r="J627" s="696">
        <v>10221454.64339862</v>
      </c>
      <c r="K627" s="695">
        <v>8055451.2796927337</v>
      </c>
      <c r="L627" s="695">
        <v>7047682.986484291</v>
      </c>
      <c r="M627" s="683">
        <v>6467295.2500470243</v>
      </c>
      <c r="N627" s="688">
        <f t="shared" ref="N627:N632" si="69">SUM(B627:M627)</f>
        <v>91468035.125699967</v>
      </c>
      <c r="O627" s="215"/>
      <c r="P627" s="215"/>
    </row>
    <row r="628" spans="1:16" x14ac:dyDescent="0.2">
      <c r="A628" s="657" t="s">
        <v>273</v>
      </c>
      <c r="B628" s="696">
        <v>387369.16587065783</v>
      </c>
      <c r="C628" s="696">
        <v>601111.601029529</v>
      </c>
      <c r="D628" s="696">
        <v>662685.22037599329</v>
      </c>
      <c r="E628" s="696">
        <v>1588630.8810806186</v>
      </c>
      <c r="F628" s="696">
        <v>1562472.5722476516</v>
      </c>
      <c r="G628" s="696">
        <v>1546451.1037884131</v>
      </c>
      <c r="H628" s="696">
        <v>958623.59628808859</v>
      </c>
      <c r="I628" s="696">
        <v>1340038.0822997401</v>
      </c>
      <c r="J628" s="696">
        <v>846036.33741059306</v>
      </c>
      <c r="K628" s="695">
        <v>3099411.2728958782</v>
      </c>
      <c r="L628" s="695">
        <v>2057264.5171793513</v>
      </c>
      <c r="M628" s="683">
        <v>2071436.9991407939</v>
      </c>
      <c r="N628" s="688">
        <f>SUM(B628:M628)</f>
        <v>16721531.349607309</v>
      </c>
      <c r="O628" s="215"/>
      <c r="P628" s="215"/>
    </row>
    <row r="629" spans="1:16" x14ac:dyDescent="0.2">
      <c r="A629" s="657" t="s">
        <v>275</v>
      </c>
      <c r="B629" s="696">
        <v>3027904.7585713766</v>
      </c>
      <c r="C629" s="696">
        <v>4057359.7206874718</v>
      </c>
      <c r="D629" s="696">
        <v>4390836.0133043006</v>
      </c>
      <c r="E629" s="696">
        <v>6805959.3477362609</v>
      </c>
      <c r="F629" s="696">
        <v>7255577.7681102026</v>
      </c>
      <c r="G629" s="696">
        <v>7019162.6708105048</v>
      </c>
      <c r="H629" s="696">
        <v>8838945.1681923848</v>
      </c>
      <c r="I629" s="696">
        <v>12234859.708749374</v>
      </c>
      <c r="J629" s="696">
        <v>8627128.9612699673</v>
      </c>
      <c r="K629" s="695">
        <v>10540561.595735734</v>
      </c>
      <c r="L629" s="695">
        <v>8346213.7053546235</v>
      </c>
      <c r="M629" s="683">
        <v>8201883.9424655875</v>
      </c>
      <c r="N629" s="688">
        <f t="shared" si="69"/>
        <v>89346393.360987797</v>
      </c>
      <c r="O629" s="84"/>
      <c r="P629" s="215"/>
    </row>
    <row r="630" spans="1:16" x14ac:dyDescent="0.2">
      <c r="A630" s="657" t="s">
        <v>276</v>
      </c>
      <c r="B630" s="696">
        <v>863696.29285212501</v>
      </c>
      <c r="C630" s="696">
        <v>1130390.2008177619</v>
      </c>
      <c r="D630" s="696">
        <v>1240389.4114224846</v>
      </c>
      <c r="E630" s="696">
        <v>1517677.3516825303</v>
      </c>
      <c r="F630" s="696">
        <v>1718318.7948997759</v>
      </c>
      <c r="G630" s="696">
        <v>1603334.5423820475</v>
      </c>
      <c r="H630" s="696">
        <v>3788065.0969847427</v>
      </c>
      <c r="I630" s="696">
        <v>5057679.3239095667</v>
      </c>
      <c r="J630" s="696">
        <v>3687388.9666392929</v>
      </c>
      <c r="K630" s="695">
        <v>4018819.1605436313</v>
      </c>
      <c r="L630" s="695">
        <v>3142436.5820440245</v>
      </c>
      <c r="M630" s="683">
        <v>2979575.8072058302</v>
      </c>
      <c r="N630" s="688">
        <f>SUM(B630:M630)</f>
        <v>30747771.531383812</v>
      </c>
      <c r="O630" s="84"/>
      <c r="P630" s="215"/>
    </row>
    <row r="631" spans="1:16" x14ac:dyDescent="0.2">
      <c r="A631" s="657" t="s">
        <v>278</v>
      </c>
      <c r="B631" s="696">
        <v>727195.6993921625</v>
      </c>
      <c r="C631" s="696">
        <v>946747.8128463598</v>
      </c>
      <c r="D631" s="696">
        <v>1056122.8458369938</v>
      </c>
      <c r="E631" s="696">
        <v>1623008.6224184437</v>
      </c>
      <c r="F631" s="696">
        <v>2028068.7095058996</v>
      </c>
      <c r="G631" s="696">
        <v>1907580.8519959897</v>
      </c>
      <c r="H631" s="696">
        <v>2037677.2327147671</v>
      </c>
      <c r="I631" s="696">
        <v>2682445.8187117511</v>
      </c>
      <c r="J631" s="696">
        <v>2005035.0147965183</v>
      </c>
      <c r="K631" s="695">
        <v>2910343.2579138619</v>
      </c>
      <c r="L631" s="695">
        <v>2310651.0051746988</v>
      </c>
      <c r="M631" s="683">
        <v>2241541.5566095598</v>
      </c>
      <c r="N631" s="688">
        <f>SUM(B631:M631)</f>
        <v>22476418.427917007</v>
      </c>
      <c r="O631" s="84"/>
      <c r="P631" s="215"/>
    </row>
    <row r="632" spans="1:16" x14ac:dyDescent="0.2">
      <c r="A632" s="657" t="s">
        <v>279</v>
      </c>
      <c r="B632" s="696">
        <v>11483.345454545453</v>
      </c>
      <c r="C632" s="696">
        <v>14141.343133462284</v>
      </c>
      <c r="D632" s="696">
        <v>15551.90251450677</v>
      </c>
      <c r="E632" s="696">
        <v>0</v>
      </c>
      <c r="F632" s="696">
        <v>0</v>
      </c>
      <c r="G632" s="696">
        <v>0</v>
      </c>
      <c r="H632" s="696">
        <v>155510.09526186471</v>
      </c>
      <c r="I632" s="696">
        <v>224033.60013742038</v>
      </c>
      <c r="J632" s="696">
        <v>136327.14135568534</v>
      </c>
      <c r="K632" s="695">
        <v>50607.728021192292</v>
      </c>
      <c r="L632" s="695">
        <v>41927.600411788218</v>
      </c>
      <c r="M632" s="683">
        <v>38563.337454869325</v>
      </c>
      <c r="N632" s="688">
        <f t="shared" si="69"/>
        <v>688146.09374533466</v>
      </c>
      <c r="O632" s="84"/>
      <c r="P632" s="215"/>
    </row>
    <row r="633" spans="1:16" ht="13.5" thickBot="1" x14ac:dyDescent="0.25">
      <c r="A633" s="663" t="s">
        <v>266</v>
      </c>
      <c r="B633" s="697">
        <v>8877188.6731137149</v>
      </c>
      <c r="C633" s="697">
        <v>11408803.878213985</v>
      </c>
      <c r="D633" s="697">
        <v>12536744.220223214</v>
      </c>
      <c r="E633" s="697">
        <v>18481178.714450818</v>
      </c>
      <c r="F633" s="697">
        <v>20394483.982306845</v>
      </c>
      <c r="G633" s="697">
        <v>19716834.628622539</v>
      </c>
      <c r="H633" s="697">
        <v>26129905.246213082</v>
      </c>
      <c r="I633" s="697">
        <v>34758117.896950848</v>
      </c>
      <c r="J633" s="697">
        <v>25523371.064870674</v>
      </c>
      <c r="K633" s="697">
        <v>28675194.294803035</v>
      </c>
      <c r="L633" s="697">
        <v>22946176.39664878</v>
      </c>
      <c r="M633" s="697">
        <v>22000296.892923664</v>
      </c>
      <c r="N633" s="697">
        <f t="shared" ref="N633" si="70">SUM(N627:N632)</f>
        <v>251448295.88934121</v>
      </c>
      <c r="O633" s="84"/>
      <c r="P633" s="215"/>
    </row>
    <row r="634" spans="1:16" ht="13.5" thickBot="1" x14ac:dyDescent="0.25">
      <c r="A634" s="663" t="s">
        <v>284</v>
      </c>
      <c r="B634" s="686">
        <f>B633/$N$633</f>
        <v>3.5304230803061151E-2</v>
      </c>
      <c r="C634" s="686">
        <f t="shared" ref="C634:M634" si="71">C633/$N$633</f>
        <v>4.5372365073553078E-2</v>
      </c>
      <c r="D634" s="686">
        <f t="shared" si="71"/>
        <v>4.9858139526785486E-2</v>
      </c>
      <c r="E634" s="686">
        <f t="shared" si="71"/>
        <v>7.3498922110747253E-2</v>
      </c>
      <c r="F634" s="686">
        <f t="shared" si="71"/>
        <v>8.1108062037859932E-2</v>
      </c>
      <c r="G634" s="686">
        <f t="shared" si="71"/>
        <v>7.8413077165174483E-2</v>
      </c>
      <c r="H634" s="686">
        <f t="shared" si="71"/>
        <v>0.10391760721143435</v>
      </c>
      <c r="I634" s="686">
        <f t="shared" si="71"/>
        <v>0.13823167014918805</v>
      </c>
      <c r="J634" s="686">
        <f t="shared" si="71"/>
        <v>0.10150544458691875</v>
      </c>
      <c r="K634" s="686">
        <f t="shared" si="71"/>
        <v>0.11404012182060115</v>
      </c>
      <c r="L634" s="686">
        <f t="shared" si="71"/>
        <v>9.1256042581203511E-2</v>
      </c>
      <c r="M634" s="686">
        <f t="shared" si="71"/>
        <v>8.7494316933472802E-2</v>
      </c>
      <c r="N634" s="691">
        <v>0.99999999999999989</v>
      </c>
    </row>
    <row r="654" spans="1:14" x14ac:dyDescent="0.2">
      <c r="A654" s="837" t="s">
        <v>560</v>
      </c>
      <c r="B654" s="838"/>
      <c r="C654" s="838"/>
      <c r="D654" s="838"/>
      <c r="E654" s="838"/>
      <c r="F654" s="838"/>
      <c r="G654" s="838"/>
    </row>
    <row r="655" spans="1:14" ht="13.5" thickBot="1" x14ac:dyDescent="0.25">
      <c r="A655" s="534"/>
      <c r="B655" s="535"/>
      <c r="C655" s="535"/>
      <c r="D655" s="535"/>
      <c r="E655" s="535"/>
      <c r="F655" s="535"/>
      <c r="G655" s="535"/>
    </row>
    <row r="656" spans="1:14" ht="18.75" thickBot="1" x14ac:dyDescent="0.3">
      <c r="A656" s="825" t="s">
        <v>288</v>
      </c>
      <c r="B656" s="826"/>
      <c r="C656" s="826"/>
      <c r="D656" s="826"/>
      <c r="E656" s="826"/>
      <c r="F656" s="826"/>
      <c r="G656" s="826"/>
      <c r="H656" s="826"/>
      <c r="I656" s="826"/>
      <c r="J656" s="826"/>
      <c r="K656" s="826"/>
      <c r="L656" s="826"/>
      <c r="M656" s="826"/>
      <c r="N656" s="827"/>
    </row>
    <row r="657" spans="1:16" ht="15.75" thickBot="1" x14ac:dyDescent="0.3">
      <c r="A657" s="669"/>
      <c r="B657" s="671" t="s">
        <v>41</v>
      </c>
      <c r="C657" s="671" t="s">
        <v>42</v>
      </c>
      <c r="D657" s="671" t="s">
        <v>43</v>
      </c>
      <c r="E657" s="671" t="s">
        <v>44</v>
      </c>
      <c r="F657" s="671" t="s">
        <v>45</v>
      </c>
      <c r="G657" s="671" t="s">
        <v>46</v>
      </c>
      <c r="H657" s="681" t="s">
        <v>47</v>
      </c>
      <c r="I657" s="681" t="s">
        <v>48</v>
      </c>
      <c r="J657" s="681" t="s">
        <v>49</v>
      </c>
      <c r="K657" s="681" t="s">
        <v>50</v>
      </c>
      <c r="L657" s="681" t="s">
        <v>51</v>
      </c>
      <c r="M657" s="681" t="s">
        <v>52</v>
      </c>
      <c r="N657" s="681" t="s">
        <v>13</v>
      </c>
    </row>
    <row r="658" spans="1:16" x14ac:dyDescent="0.2">
      <c r="A658" s="656" t="s">
        <v>269</v>
      </c>
      <c r="B658" s="693">
        <v>57445.958802663474</v>
      </c>
      <c r="C658" s="693">
        <v>88233.223899304343</v>
      </c>
      <c r="D658" s="693">
        <v>92274.354358473545</v>
      </c>
      <c r="E658" s="687">
        <v>2262880.9639598872</v>
      </c>
      <c r="F658" s="693">
        <v>3170273.2507842709</v>
      </c>
      <c r="G658" s="693">
        <v>2865827.3136882517</v>
      </c>
      <c r="H658" s="693">
        <v>6591053.8297288381</v>
      </c>
      <c r="I658" s="693">
        <v>7465181.2225232366</v>
      </c>
      <c r="J658" s="693">
        <v>5661895.7219009129</v>
      </c>
      <c r="K658" s="693">
        <v>2875680.6301129912</v>
      </c>
      <c r="L658" s="695">
        <v>1477472.0428790804</v>
      </c>
      <c r="M658" s="683">
        <v>1633963.1295926969</v>
      </c>
      <c r="N658" s="688">
        <f>SUM(B658:M658)</f>
        <v>34242181.642230608</v>
      </c>
      <c r="O658" s="215"/>
      <c r="P658" s="215"/>
    </row>
    <row r="659" spans="1:16" x14ac:dyDescent="0.2">
      <c r="A659" s="657" t="s">
        <v>271</v>
      </c>
      <c r="B659" s="696">
        <v>5476669.2208478451</v>
      </c>
      <c r="C659" s="696">
        <v>6115869.8547830954</v>
      </c>
      <c r="D659" s="696">
        <v>7758899.5777330492</v>
      </c>
      <c r="E659" s="689">
        <v>9783837.8844337296</v>
      </c>
      <c r="F659" s="696">
        <v>12560338.262965906</v>
      </c>
      <c r="G659" s="696">
        <v>10942525.461880209</v>
      </c>
      <c r="H659" s="696">
        <v>24269653.766070388</v>
      </c>
      <c r="I659" s="696">
        <v>33139507.749044105</v>
      </c>
      <c r="J659" s="696">
        <v>23173143.929297298</v>
      </c>
      <c r="K659" s="696">
        <v>15205808.254347576</v>
      </c>
      <c r="L659" s="695">
        <v>10679735.46644211</v>
      </c>
      <c r="M659" s="683">
        <v>10336117.807618894</v>
      </c>
      <c r="N659" s="688">
        <f t="shared" ref="N659:N664" si="72">SUM(B659:M659)</f>
        <v>169442107.23546419</v>
      </c>
      <c r="O659" s="215"/>
      <c r="P659" s="215"/>
    </row>
    <row r="660" spans="1:16" x14ac:dyDescent="0.2">
      <c r="A660" s="657" t="s">
        <v>273</v>
      </c>
      <c r="B660" s="696">
        <v>2046575.8566122546</v>
      </c>
      <c r="C660" s="696">
        <v>2435611.2507117223</v>
      </c>
      <c r="D660" s="696">
        <v>3084622.2851872351</v>
      </c>
      <c r="E660" s="689">
        <v>12555522.956007363</v>
      </c>
      <c r="F660" s="696">
        <v>16328793.031438295</v>
      </c>
      <c r="G660" s="696">
        <v>13136627.770120056</v>
      </c>
      <c r="H660" s="696">
        <v>12205112.695187118</v>
      </c>
      <c r="I660" s="696">
        <v>16345991.221872687</v>
      </c>
      <c r="J660" s="696">
        <v>10781957.250266088</v>
      </c>
      <c r="K660" s="696">
        <v>4555629.8430443117</v>
      </c>
      <c r="L660" s="695">
        <v>2755112.6291255024</v>
      </c>
      <c r="M660" s="683">
        <v>2694998.2740298603</v>
      </c>
      <c r="N660" s="688">
        <f>SUM(B660:M660)</f>
        <v>98926555.063602507</v>
      </c>
      <c r="O660" s="215"/>
      <c r="P660" s="215"/>
    </row>
    <row r="661" spans="1:16" x14ac:dyDescent="0.2">
      <c r="A661" s="657" t="s">
        <v>275</v>
      </c>
      <c r="B661" s="696">
        <v>4371097.284454288</v>
      </c>
      <c r="C661" s="696">
        <v>4640323.7532719914</v>
      </c>
      <c r="D661" s="696">
        <v>6042292.4166732151</v>
      </c>
      <c r="E661" s="689">
        <v>9106231.7307594568</v>
      </c>
      <c r="F661" s="696">
        <v>12089083.758753994</v>
      </c>
      <c r="G661" s="696">
        <v>10734385.461367898</v>
      </c>
      <c r="H661" s="696">
        <v>29029337.553531121</v>
      </c>
      <c r="I661" s="696">
        <v>40739376.885977075</v>
      </c>
      <c r="J661" s="696">
        <v>28608167.369588915</v>
      </c>
      <c r="K661" s="696">
        <v>16699419.158320647</v>
      </c>
      <c r="L661" s="695">
        <v>10454889.790160259</v>
      </c>
      <c r="M661" s="683">
        <v>10178103.290119754</v>
      </c>
      <c r="N661" s="688">
        <f>SUM(B661:M661)</f>
        <v>182692708.45297864</v>
      </c>
      <c r="O661" s="84"/>
      <c r="P661" s="215"/>
    </row>
    <row r="662" spans="1:16" x14ac:dyDescent="0.2">
      <c r="A662" s="657" t="s">
        <v>276</v>
      </c>
      <c r="B662" s="696">
        <v>2590249.2537105149</v>
      </c>
      <c r="C662" s="696">
        <v>2901435.0658714864</v>
      </c>
      <c r="D662" s="696">
        <v>3805495.8274488058</v>
      </c>
      <c r="E662" s="689">
        <v>2727977.6842556931</v>
      </c>
      <c r="F662" s="696">
        <v>3681807.6612056792</v>
      </c>
      <c r="G662" s="696">
        <v>3120057.1992621315</v>
      </c>
      <c r="H662" s="696">
        <v>14034262.044918649</v>
      </c>
      <c r="I662" s="696">
        <v>19631374.601383548</v>
      </c>
      <c r="J662" s="696">
        <v>13959309.886013737</v>
      </c>
      <c r="K662" s="696">
        <v>9993413.6019488759</v>
      </c>
      <c r="L662" s="695">
        <v>6239952.5266264901</v>
      </c>
      <c r="M662" s="683">
        <v>6038933.7252567504</v>
      </c>
      <c r="N662" s="688">
        <f t="shared" si="72"/>
        <v>88724269.077902362</v>
      </c>
      <c r="O662" s="84"/>
      <c r="P662" s="215"/>
    </row>
    <row r="663" spans="1:16" x14ac:dyDescent="0.2">
      <c r="A663" s="657" t="s">
        <v>278</v>
      </c>
      <c r="B663" s="696">
        <v>1415995.6815031799</v>
      </c>
      <c r="C663" s="696">
        <v>1355449.0263263162</v>
      </c>
      <c r="D663" s="696">
        <v>1986050.2043456277</v>
      </c>
      <c r="E663" s="689">
        <v>5363656.7876359625</v>
      </c>
      <c r="F663" s="696">
        <v>7068422.1605781075</v>
      </c>
      <c r="G663" s="696">
        <v>5971392.5899029411</v>
      </c>
      <c r="H663" s="696">
        <v>11287673.21085047</v>
      </c>
      <c r="I663" s="696">
        <v>16002095.523602663</v>
      </c>
      <c r="J663" s="696">
        <v>11024351.338769399</v>
      </c>
      <c r="K663" s="696">
        <v>6905688.4761291835</v>
      </c>
      <c r="L663" s="695">
        <v>3602767.2545474982</v>
      </c>
      <c r="M663" s="683">
        <v>3614741.7501523215</v>
      </c>
      <c r="N663" s="688">
        <f>SUM(B663:M663)</f>
        <v>75598284.004343659</v>
      </c>
      <c r="O663" s="84"/>
      <c r="P663" s="215"/>
    </row>
    <row r="664" spans="1:16" x14ac:dyDescent="0.2">
      <c r="A664" s="657" t="s">
        <v>279</v>
      </c>
      <c r="B664" s="696">
        <v>72953.833885381478</v>
      </c>
      <c r="C664" s="696">
        <v>103215.88139797554</v>
      </c>
      <c r="D664" s="696">
        <v>131283.4233567499</v>
      </c>
      <c r="E664" s="689">
        <v>24154.269364372987</v>
      </c>
      <c r="F664" s="696">
        <v>27696.882299905024</v>
      </c>
      <c r="G664" s="696">
        <v>28416.393523552324</v>
      </c>
      <c r="H664" s="696">
        <v>2697896.3567688251</v>
      </c>
      <c r="I664" s="696">
        <v>3227726.1403303929</v>
      </c>
      <c r="J664" s="696">
        <v>2311346.7805919107</v>
      </c>
      <c r="K664" s="696">
        <v>2124449.4532563551</v>
      </c>
      <c r="L664" s="695">
        <v>1044599.2251587888</v>
      </c>
      <c r="M664" s="683">
        <v>1091815.3100152812</v>
      </c>
      <c r="N664" s="688">
        <f t="shared" si="72"/>
        <v>12885553.949949492</v>
      </c>
      <c r="O664" s="84"/>
      <c r="P664" s="215"/>
    </row>
    <row r="665" spans="1:16" ht="13.5" thickBot="1" x14ac:dyDescent="0.25">
      <c r="A665" s="663" t="s">
        <v>266</v>
      </c>
      <c r="B665" s="697">
        <v>16030987.089816129</v>
      </c>
      <c r="C665" s="697">
        <v>17640138.05626189</v>
      </c>
      <c r="D665" s="697">
        <v>22900918.089103155</v>
      </c>
      <c r="E665" s="690">
        <v>41824262.276416458</v>
      </c>
      <c r="F665" s="697">
        <v>54926415.00802616</v>
      </c>
      <c r="G665" s="697">
        <v>46799232.189745046</v>
      </c>
      <c r="H665" s="697">
        <v>100114989.45705543</v>
      </c>
      <c r="I665" s="697">
        <v>136551253.34473372</v>
      </c>
      <c r="J665" s="697">
        <v>95520172.276428252</v>
      </c>
      <c r="K665" s="697">
        <v>58360089.417159937</v>
      </c>
      <c r="L665" s="697">
        <v>36254528.934939727</v>
      </c>
      <c r="M665" s="697">
        <v>35588673.286785558</v>
      </c>
      <c r="N665" s="697">
        <f t="shared" ref="N665" si="73">SUM(N658:N664)</f>
        <v>662511659.42647135</v>
      </c>
      <c r="O665" s="84"/>
      <c r="P665" s="215"/>
    </row>
    <row r="666" spans="1:16" ht="13.5" thickBot="1" x14ac:dyDescent="0.25">
      <c r="A666" s="663" t="s">
        <v>284</v>
      </c>
      <c r="B666" s="686">
        <f>B665/$N$665</f>
        <v>2.4197290510621305E-2</v>
      </c>
      <c r="C666" s="686">
        <f t="shared" ref="C666:M666" si="74">C665/$N$665</f>
        <v>2.6626154883874424E-2</v>
      </c>
      <c r="D666" s="686">
        <f t="shared" si="74"/>
        <v>3.4566815184699111E-2</v>
      </c>
      <c r="E666" s="686">
        <f t="shared" si="74"/>
        <v>6.3129850895942322E-2</v>
      </c>
      <c r="F666" s="686">
        <f t="shared" si="74"/>
        <v>8.290633715876837E-2</v>
      </c>
      <c r="G666" s="686">
        <f t="shared" si="74"/>
        <v>7.0639107287951128E-2</v>
      </c>
      <c r="H666" s="686">
        <f t="shared" si="74"/>
        <v>0.15111430573723611</v>
      </c>
      <c r="I666" s="686">
        <f t="shared" si="74"/>
        <v>0.20611147200480145</v>
      </c>
      <c r="J666" s="686">
        <f t="shared" si="74"/>
        <v>0.14417885469233696</v>
      </c>
      <c r="K666" s="686">
        <f t="shared" si="74"/>
        <v>8.8089150714240394E-2</v>
      </c>
      <c r="L666" s="686">
        <f t="shared" si="74"/>
        <v>5.4722854185426488E-2</v>
      </c>
      <c r="M666" s="686">
        <f t="shared" si="74"/>
        <v>5.3717806744102072E-2</v>
      </c>
      <c r="N666" s="691">
        <v>0.99999999999999989</v>
      </c>
    </row>
  </sheetData>
  <mergeCells count="39">
    <mergeCell ref="A319:E319"/>
    <mergeCell ref="A185:N185"/>
    <mergeCell ref="A218:E218"/>
    <mergeCell ref="A270:G270"/>
    <mergeCell ref="A273:E273"/>
    <mergeCell ref="B274:B275"/>
    <mergeCell ref="C274:C275"/>
    <mergeCell ref="A169:G169"/>
    <mergeCell ref="A172:E172"/>
    <mergeCell ref="B173:B174"/>
    <mergeCell ref="C173:C174"/>
    <mergeCell ref="A286:N286"/>
    <mergeCell ref="A4:K4"/>
    <mergeCell ref="A7:G7"/>
    <mergeCell ref="A68:G68"/>
    <mergeCell ref="A71:E71"/>
    <mergeCell ref="A84:N84"/>
    <mergeCell ref="A623:G623"/>
    <mergeCell ref="A625:N625"/>
    <mergeCell ref="A654:G654"/>
    <mergeCell ref="A656:N656"/>
    <mergeCell ref="A564:G564"/>
    <mergeCell ref="A566:G566"/>
    <mergeCell ref="A516:E516"/>
    <mergeCell ref="A9:F9"/>
    <mergeCell ref="A467:G467"/>
    <mergeCell ref="A470:E470"/>
    <mergeCell ref="B471:B472"/>
    <mergeCell ref="C471:C472"/>
    <mergeCell ref="A483:N483"/>
    <mergeCell ref="A419:E419"/>
    <mergeCell ref="A370:G370"/>
    <mergeCell ref="A373:E373"/>
    <mergeCell ref="B374:B375"/>
    <mergeCell ref="C374:C375"/>
    <mergeCell ref="A386:N386"/>
    <mergeCell ref="B72:B73"/>
    <mergeCell ref="C72:C73"/>
    <mergeCell ref="A117:E117"/>
  </mergeCells>
  <pageMargins left="0.75" right="0.75" top="1" bottom="1" header="0" footer="0"/>
  <pageSetup paperSize="9" scale="49" orientation="portrait" r:id="rId1"/>
  <headerFooter alignWithMargins="0"/>
  <rowBreaks count="2" manualBreakCount="2">
    <brk id="128" max="13" man="1"/>
    <brk id="267" max="16383" man="1"/>
  </rowBreaks>
  <colBreaks count="1" manualBreakCount="1">
    <brk id="12" max="342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2B0B-79A3-4287-BB49-443C8EE371BD}">
  <dimension ref="A4:I18"/>
  <sheetViews>
    <sheetView workbookViewId="0">
      <selection activeCell="A427" sqref="A427"/>
    </sheetView>
  </sheetViews>
  <sheetFormatPr baseColWidth="10" defaultRowHeight="12.75" x14ac:dyDescent="0.2"/>
  <cols>
    <col min="1" max="1" width="19.42578125" style="22" bestFit="1" customWidth="1"/>
    <col min="2" max="2" width="12.7109375" style="22" bestFit="1" customWidth="1"/>
    <col min="3" max="4" width="12.7109375" style="22" customWidth="1"/>
    <col min="5" max="5" width="11.42578125" style="22"/>
    <col min="6" max="6" width="18.85546875" style="22" bestFit="1" customWidth="1"/>
    <col min="7" max="8" width="12.7109375" style="22" customWidth="1"/>
    <col min="9" max="256" width="11.42578125" style="22"/>
    <col min="257" max="257" width="19.42578125" style="22" bestFit="1" customWidth="1"/>
    <col min="258" max="258" width="12.7109375" style="22" bestFit="1" customWidth="1"/>
    <col min="259" max="260" width="12.7109375" style="22" customWidth="1"/>
    <col min="261" max="261" width="11.42578125" style="22"/>
    <col min="262" max="262" width="18.85546875" style="22" bestFit="1" customWidth="1"/>
    <col min="263" max="264" width="12.7109375" style="22" customWidth="1"/>
    <col min="265" max="512" width="11.42578125" style="22"/>
    <col min="513" max="513" width="19.42578125" style="22" bestFit="1" customWidth="1"/>
    <col min="514" max="514" width="12.7109375" style="22" bestFit="1" customWidth="1"/>
    <col min="515" max="516" width="12.7109375" style="22" customWidth="1"/>
    <col min="517" max="517" width="11.42578125" style="22"/>
    <col min="518" max="518" width="18.85546875" style="22" bestFit="1" customWidth="1"/>
    <col min="519" max="520" width="12.7109375" style="22" customWidth="1"/>
    <col min="521" max="768" width="11.42578125" style="22"/>
    <col min="769" max="769" width="19.42578125" style="22" bestFit="1" customWidth="1"/>
    <col min="770" max="770" width="12.7109375" style="22" bestFit="1" customWidth="1"/>
    <col min="771" max="772" width="12.7109375" style="22" customWidth="1"/>
    <col min="773" max="773" width="11.42578125" style="22"/>
    <col min="774" max="774" width="18.85546875" style="22" bestFit="1" customWidth="1"/>
    <col min="775" max="776" width="12.7109375" style="22" customWidth="1"/>
    <col min="777" max="1024" width="11.42578125" style="22"/>
    <col min="1025" max="1025" width="19.42578125" style="22" bestFit="1" customWidth="1"/>
    <col min="1026" max="1026" width="12.7109375" style="22" bestFit="1" customWidth="1"/>
    <col min="1027" max="1028" width="12.7109375" style="22" customWidth="1"/>
    <col min="1029" max="1029" width="11.42578125" style="22"/>
    <col min="1030" max="1030" width="18.85546875" style="22" bestFit="1" customWidth="1"/>
    <col min="1031" max="1032" width="12.7109375" style="22" customWidth="1"/>
    <col min="1033" max="1280" width="11.42578125" style="22"/>
    <col min="1281" max="1281" width="19.42578125" style="22" bestFit="1" customWidth="1"/>
    <col min="1282" max="1282" width="12.7109375" style="22" bestFit="1" customWidth="1"/>
    <col min="1283" max="1284" width="12.7109375" style="22" customWidth="1"/>
    <col min="1285" max="1285" width="11.42578125" style="22"/>
    <col min="1286" max="1286" width="18.85546875" style="22" bestFit="1" customWidth="1"/>
    <col min="1287" max="1288" width="12.7109375" style="22" customWidth="1"/>
    <col min="1289" max="1536" width="11.42578125" style="22"/>
    <col min="1537" max="1537" width="19.42578125" style="22" bestFit="1" customWidth="1"/>
    <col min="1538" max="1538" width="12.7109375" style="22" bestFit="1" customWidth="1"/>
    <col min="1539" max="1540" width="12.7109375" style="22" customWidth="1"/>
    <col min="1541" max="1541" width="11.42578125" style="22"/>
    <col min="1542" max="1542" width="18.85546875" style="22" bestFit="1" customWidth="1"/>
    <col min="1543" max="1544" width="12.7109375" style="22" customWidth="1"/>
    <col min="1545" max="1792" width="11.42578125" style="22"/>
    <col min="1793" max="1793" width="19.42578125" style="22" bestFit="1" customWidth="1"/>
    <col min="1794" max="1794" width="12.7109375" style="22" bestFit="1" customWidth="1"/>
    <col min="1795" max="1796" width="12.7109375" style="22" customWidth="1"/>
    <col min="1797" max="1797" width="11.42578125" style="22"/>
    <col min="1798" max="1798" width="18.85546875" style="22" bestFit="1" customWidth="1"/>
    <col min="1799" max="1800" width="12.7109375" style="22" customWidth="1"/>
    <col min="1801" max="2048" width="11.42578125" style="22"/>
    <col min="2049" max="2049" width="19.42578125" style="22" bestFit="1" customWidth="1"/>
    <col min="2050" max="2050" width="12.7109375" style="22" bestFit="1" customWidth="1"/>
    <col min="2051" max="2052" width="12.7109375" style="22" customWidth="1"/>
    <col min="2053" max="2053" width="11.42578125" style="22"/>
    <col min="2054" max="2054" width="18.85546875" style="22" bestFit="1" customWidth="1"/>
    <col min="2055" max="2056" width="12.7109375" style="22" customWidth="1"/>
    <col min="2057" max="2304" width="11.42578125" style="22"/>
    <col min="2305" max="2305" width="19.42578125" style="22" bestFit="1" customWidth="1"/>
    <col min="2306" max="2306" width="12.7109375" style="22" bestFit="1" customWidth="1"/>
    <col min="2307" max="2308" width="12.7109375" style="22" customWidth="1"/>
    <col min="2309" max="2309" width="11.42578125" style="22"/>
    <col min="2310" max="2310" width="18.85546875" style="22" bestFit="1" customWidth="1"/>
    <col min="2311" max="2312" width="12.7109375" style="22" customWidth="1"/>
    <col min="2313" max="2560" width="11.42578125" style="22"/>
    <col min="2561" max="2561" width="19.42578125" style="22" bestFit="1" customWidth="1"/>
    <col min="2562" max="2562" width="12.7109375" style="22" bestFit="1" customWidth="1"/>
    <col min="2563" max="2564" width="12.7109375" style="22" customWidth="1"/>
    <col min="2565" max="2565" width="11.42578125" style="22"/>
    <col min="2566" max="2566" width="18.85546875" style="22" bestFit="1" customWidth="1"/>
    <col min="2567" max="2568" width="12.7109375" style="22" customWidth="1"/>
    <col min="2569" max="2816" width="11.42578125" style="22"/>
    <col min="2817" max="2817" width="19.42578125" style="22" bestFit="1" customWidth="1"/>
    <col min="2818" max="2818" width="12.7109375" style="22" bestFit="1" customWidth="1"/>
    <col min="2819" max="2820" width="12.7109375" style="22" customWidth="1"/>
    <col min="2821" max="2821" width="11.42578125" style="22"/>
    <col min="2822" max="2822" width="18.85546875" style="22" bestFit="1" customWidth="1"/>
    <col min="2823" max="2824" width="12.7109375" style="22" customWidth="1"/>
    <col min="2825" max="3072" width="11.42578125" style="22"/>
    <col min="3073" max="3073" width="19.42578125" style="22" bestFit="1" customWidth="1"/>
    <col min="3074" max="3074" width="12.7109375" style="22" bestFit="1" customWidth="1"/>
    <col min="3075" max="3076" width="12.7109375" style="22" customWidth="1"/>
    <col min="3077" max="3077" width="11.42578125" style="22"/>
    <col min="3078" max="3078" width="18.85546875" style="22" bestFit="1" customWidth="1"/>
    <col min="3079" max="3080" width="12.7109375" style="22" customWidth="1"/>
    <col min="3081" max="3328" width="11.42578125" style="22"/>
    <col min="3329" max="3329" width="19.42578125" style="22" bestFit="1" customWidth="1"/>
    <col min="3330" max="3330" width="12.7109375" style="22" bestFit="1" customWidth="1"/>
    <col min="3331" max="3332" width="12.7109375" style="22" customWidth="1"/>
    <col min="3333" max="3333" width="11.42578125" style="22"/>
    <col min="3334" max="3334" width="18.85546875" style="22" bestFit="1" customWidth="1"/>
    <col min="3335" max="3336" width="12.7109375" style="22" customWidth="1"/>
    <col min="3337" max="3584" width="11.42578125" style="22"/>
    <col min="3585" max="3585" width="19.42578125" style="22" bestFit="1" customWidth="1"/>
    <col min="3586" max="3586" width="12.7109375" style="22" bestFit="1" customWidth="1"/>
    <col min="3587" max="3588" width="12.7109375" style="22" customWidth="1"/>
    <col min="3589" max="3589" width="11.42578125" style="22"/>
    <col min="3590" max="3590" width="18.85546875" style="22" bestFit="1" customWidth="1"/>
    <col min="3591" max="3592" width="12.7109375" style="22" customWidth="1"/>
    <col min="3593" max="3840" width="11.42578125" style="22"/>
    <col min="3841" max="3841" width="19.42578125" style="22" bestFit="1" customWidth="1"/>
    <col min="3842" max="3842" width="12.7109375" style="22" bestFit="1" customWidth="1"/>
    <col min="3843" max="3844" width="12.7109375" style="22" customWidth="1"/>
    <col min="3845" max="3845" width="11.42578125" style="22"/>
    <col min="3846" max="3846" width="18.85546875" style="22" bestFit="1" customWidth="1"/>
    <col min="3847" max="3848" width="12.7109375" style="22" customWidth="1"/>
    <col min="3849" max="4096" width="11.42578125" style="22"/>
    <col min="4097" max="4097" width="19.42578125" style="22" bestFit="1" customWidth="1"/>
    <col min="4098" max="4098" width="12.7109375" style="22" bestFit="1" customWidth="1"/>
    <col min="4099" max="4100" width="12.7109375" style="22" customWidth="1"/>
    <col min="4101" max="4101" width="11.42578125" style="22"/>
    <col min="4102" max="4102" width="18.85546875" style="22" bestFit="1" customWidth="1"/>
    <col min="4103" max="4104" width="12.7109375" style="22" customWidth="1"/>
    <col min="4105" max="4352" width="11.42578125" style="22"/>
    <col min="4353" max="4353" width="19.42578125" style="22" bestFit="1" customWidth="1"/>
    <col min="4354" max="4354" width="12.7109375" style="22" bestFit="1" customWidth="1"/>
    <col min="4355" max="4356" width="12.7109375" style="22" customWidth="1"/>
    <col min="4357" max="4357" width="11.42578125" style="22"/>
    <col min="4358" max="4358" width="18.85546875" style="22" bestFit="1" customWidth="1"/>
    <col min="4359" max="4360" width="12.7109375" style="22" customWidth="1"/>
    <col min="4361" max="4608" width="11.42578125" style="22"/>
    <col min="4609" max="4609" width="19.42578125" style="22" bestFit="1" customWidth="1"/>
    <col min="4610" max="4610" width="12.7109375" style="22" bestFit="1" customWidth="1"/>
    <col min="4611" max="4612" width="12.7109375" style="22" customWidth="1"/>
    <col min="4613" max="4613" width="11.42578125" style="22"/>
    <col min="4614" max="4614" width="18.85546875" style="22" bestFit="1" customWidth="1"/>
    <col min="4615" max="4616" width="12.7109375" style="22" customWidth="1"/>
    <col min="4617" max="4864" width="11.42578125" style="22"/>
    <col min="4865" max="4865" width="19.42578125" style="22" bestFit="1" customWidth="1"/>
    <col min="4866" max="4866" width="12.7109375" style="22" bestFit="1" customWidth="1"/>
    <col min="4867" max="4868" width="12.7109375" style="22" customWidth="1"/>
    <col min="4869" max="4869" width="11.42578125" style="22"/>
    <col min="4870" max="4870" width="18.85546875" style="22" bestFit="1" customWidth="1"/>
    <col min="4871" max="4872" width="12.7109375" style="22" customWidth="1"/>
    <col min="4873" max="5120" width="11.42578125" style="22"/>
    <col min="5121" max="5121" width="19.42578125" style="22" bestFit="1" customWidth="1"/>
    <col min="5122" max="5122" width="12.7109375" style="22" bestFit="1" customWidth="1"/>
    <col min="5123" max="5124" width="12.7109375" style="22" customWidth="1"/>
    <col min="5125" max="5125" width="11.42578125" style="22"/>
    <col min="5126" max="5126" width="18.85546875" style="22" bestFit="1" customWidth="1"/>
    <col min="5127" max="5128" width="12.7109375" style="22" customWidth="1"/>
    <col min="5129" max="5376" width="11.42578125" style="22"/>
    <col min="5377" max="5377" width="19.42578125" style="22" bestFit="1" customWidth="1"/>
    <col min="5378" max="5378" width="12.7109375" style="22" bestFit="1" customWidth="1"/>
    <col min="5379" max="5380" width="12.7109375" style="22" customWidth="1"/>
    <col min="5381" max="5381" width="11.42578125" style="22"/>
    <col min="5382" max="5382" width="18.85546875" style="22" bestFit="1" customWidth="1"/>
    <col min="5383" max="5384" width="12.7109375" style="22" customWidth="1"/>
    <col min="5385" max="5632" width="11.42578125" style="22"/>
    <col min="5633" max="5633" width="19.42578125" style="22" bestFit="1" customWidth="1"/>
    <col min="5634" max="5634" width="12.7109375" style="22" bestFit="1" customWidth="1"/>
    <col min="5635" max="5636" width="12.7109375" style="22" customWidth="1"/>
    <col min="5637" max="5637" width="11.42578125" style="22"/>
    <col min="5638" max="5638" width="18.85546875" style="22" bestFit="1" customWidth="1"/>
    <col min="5639" max="5640" width="12.7109375" style="22" customWidth="1"/>
    <col min="5641" max="5888" width="11.42578125" style="22"/>
    <col min="5889" max="5889" width="19.42578125" style="22" bestFit="1" customWidth="1"/>
    <col min="5890" max="5890" width="12.7109375" style="22" bestFit="1" customWidth="1"/>
    <col min="5891" max="5892" width="12.7109375" style="22" customWidth="1"/>
    <col min="5893" max="5893" width="11.42578125" style="22"/>
    <col min="5894" max="5894" width="18.85546875" style="22" bestFit="1" customWidth="1"/>
    <col min="5895" max="5896" width="12.7109375" style="22" customWidth="1"/>
    <col min="5897" max="6144" width="11.42578125" style="22"/>
    <col min="6145" max="6145" width="19.42578125" style="22" bestFit="1" customWidth="1"/>
    <col min="6146" max="6146" width="12.7109375" style="22" bestFit="1" customWidth="1"/>
    <col min="6147" max="6148" width="12.7109375" style="22" customWidth="1"/>
    <col min="6149" max="6149" width="11.42578125" style="22"/>
    <col min="6150" max="6150" width="18.85546875" style="22" bestFit="1" customWidth="1"/>
    <col min="6151" max="6152" width="12.7109375" style="22" customWidth="1"/>
    <col min="6153" max="6400" width="11.42578125" style="22"/>
    <col min="6401" max="6401" width="19.42578125" style="22" bestFit="1" customWidth="1"/>
    <col min="6402" max="6402" width="12.7109375" style="22" bestFit="1" customWidth="1"/>
    <col min="6403" max="6404" width="12.7109375" style="22" customWidth="1"/>
    <col min="6405" max="6405" width="11.42578125" style="22"/>
    <col min="6406" max="6406" width="18.85546875" style="22" bestFit="1" customWidth="1"/>
    <col min="6407" max="6408" width="12.7109375" style="22" customWidth="1"/>
    <col min="6409" max="6656" width="11.42578125" style="22"/>
    <col min="6657" max="6657" width="19.42578125" style="22" bestFit="1" customWidth="1"/>
    <col min="6658" max="6658" width="12.7109375" style="22" bestFit="1" customWidth="1"/>
    <col min="6659" max="6660" width="12.7109375" style="22" customWidth="1"/>
    <col min="6661" max="6661" width="11.42578125" style="22"/>
    <col min="6662" max="6662" width="18.85546875" style="22" bestFit="1" customWidth="1"/>
    <col min="6663" max="6664" width="12.7109375" style="22" customWidth="1"/>
    <col min="6665" max="6912" width="11.42578125" style="22"/>
    <col min="6913" max="6913" width="19.42578125" style="22" bestFit="1" customWidth="1"/>
    <col min="6914" max="6914" width="12.7109375" style="22" bestFit="1" customWidth="1"/>
    <col min="6915" max="6916" width="12.7109375" style="22" customWidth="1"/>
    <col min="6917" max="6917" width="11.42578125" style="22"/>
    <col min="6918" max="6918" width="18.85546875" style="22" bestFit="1" customWidth="1"/>
    <col min="6919" max="6920" width="12.7109375" style="22" customWidth="1"/>
    <col min="6921" max="7168" width="11.42578125" style="22"/>
    <col min="7169" max="7169" width="19.42578125" style="22" bestFit="1" customWidth="1"/>
    <col min="7170" max="7170" width="12.7109375" style="22" bestFit="1" customWidth="1"/>
    <col min="7171" max="7172" width="12.7109375" style="22" customWidth="1"/>
    <col min="7173" max="7173" width="11.42578125" style="22"/>
    <col min="7174" max="7174" width="18.85546875" style="22" bestFit="1" customWidth="1"/>
    <col min="7175" max="7176" width="12.7109375" style="22" customWidth="1"/>
    <col min="7177" max="7424" width="11.42578125" style="22"/>
    <col min="7425" max="7425" width="19.42578125" style="22" bestFit="1" customWidth="1"/>
    <col min="7426" max="7426" width="12.7109375" style="22" bestFit="1" customWidth="1"/>
    <col min="7427" max="7428" width="12.7109375" style="22" customWidth="1"/>
    <col min="7429" max="7429" width="11.42578125" style="22"/>
    <col min="7430" max="7430" width="18.85546875" style="22" bestFit="1" customWidth="1"/>
    <col min="7431" max="7432" width="12.7109375" style="22" customWidth="1"/>
    <col min="7433" max="7680" width="11.42578125" style="22"/>
    <col min="7681" max="7681" width="19.42578125" style="22" bestFit="1" customWidth="1"/>
    <col min="7682" max="7682" width="12.7109375" style="22" bestFit="1" customWidth="1"/>
    <col min="7683" max="7684" width="12.7109375" style="22" customWidth="1"/>
    <col min="7685" max="7685" width="11.42578125" style="22"/>
    <col min="7686" max="7686" width="18.85546875" style="22" bestFit="1" customWidth="1"/>
    <col min="7687" max="7688" width="12.7109375" style="22" customWidth="1"/>
    <col min="7689" max="7936" width="11.42578125" style="22"/>
    <col min="7937" max="7937" width="19.42578125" style="22" bestFit="1" customWidth="1"/>
    <col min="7938" max="7938" width="12.7109375" style="22" bestFit="1" customWidth="1"/>
    <col min="7939" max="7940" width="12.7109375" style="22" customWidth="1"/>
    <col min="7941" max="7941" width="11.42578125" style="22"/>
    <col min="7942" max="7942" width="18.85546875" style="22" bestFit="1" customWidth="1"/>
    <col min="7943" max="7944" width="12.7109375" style="22" customWidth="1"/>
    <col min="7945" max="8192" width="11.42578125" style="22"/>
    <col min="8193" max="8193" width="19.42578125" style="22" bestFit="1" customWidth="1"/>
    <col min="8194" max="8194" width="12.7109375" style="22" bestFit="1" customWidth="1"/>
    <col min="8195" max="8196" width="12.7109375" style="22" customWidth="1"/>
    <col min="8197" max="8197" width="11.42578125" style="22"/>
    <col min="8198" max="8198" width="18.85546875" style="22" bestFit="1" customWidth="1"/>
    <col min="8199" max="8200" width="12.7109375" style="22" customWidth="1"/>
    <col min="8201" max="8448" width="11.42578125" style="22"/>
    <col min="8449" max="8449" width="19.42578125" style="22" bestFit="1" customWidth="1"/>
    <col min="8450" max="8450" width="12.7109375" style="22" bestFit="1" customWidth="1"/>
    <col min="8451" max="8452" width="12.7109375" style="22" customWidth="1"/>
    <col min="8453" max="8453" width="11.42578125" style="22"/>
    <col min="8454" max="8454" width="18.85546875" style="22" bestFit="1" customWidth="1"/>
    <col min="8455" max="8456" width="12.7109375" style="22" customWidth="1"/>
    <col min="8457" max="8704" width="11.42578125" style="22"/>
    <col min="8705" max="8705" width="19.42578125" style="22" bestFit="1" customWidth="1"/>
    <col min="8706" max="8706" width="12.7109375" style="22" bestFit="1" customWidth="1"/>
    <col min="8707" max="8708" width="12.7109375" style="22" customWidth="1"/>
    <col min="8709" max="8709" width="11.42578125" style="22"/>
    <col min="8710" max="8710" width="18.85546875" style="22" bestFit="1" customWidth="1"/>
    <col min="8711" max="8712" width="12.7109375" style="22" customWidth="1"/>
    <col min="8713" max="8960" width="11.42578125" style="22"/>
    <col min="8961" max="8961" width="19.42578125" style="22" bestFit="1" customWidth="1"/>
    <col min="8962" max="8962" width="12.7109375" style="22" bestFit="1" customWidth="1"/>
    <col min="8963" max="8964" width="12.7109375" style="22" customWidth="1"/>
    <col min="8965" max="8965" width="11.42578125" style="22"/>
    <col min="8966" max="8966" width="18.85546875" style="22" bestFit="1" customWidth="1"/>
    <col min="8967" max="8968" width="12.7109375" style="22" customWidth="1"/>
    <col min="8969" max="9216" width="11.42578125" style="22"/>
    <col min="9217" max="9217" width="19.42578125" style="22" bestFit="1" customWidth="1"/>
    <col min="9218" max="9218" width="12.7109375" style="22" bestFit="1" customWidth="1"/>
    <col min="9219" max="9220" width="12.7109375" style="22" customWidth="1"/>
    <col min="9221" max="9221" width="11.42578125" style="22"/>
    <col min="9222" max="9222" width="18.85546875" style="22" bestFit="1" customWidth="1"/>
    <col min="9223" max="9224" width="12.7109375" style="22" customWidth="1"/>
    <col min="9225" max="9472" width="11.42578125" style="22"/>
    <col min="9473" max="9473" width="19.42578125" style="22" bestFit="1" customWidth="1"/>
    <col min="9474" max="9474" width="12.7109375" style="22" bestFit="1" customWidth="1"/>
    <col min="9475" max="9476" width="12.7109375" style="22" customWidth="1"/>
    <col min="9477" max="9477" width="11.42578125" style="22"/>
    <col min="9478" max="9478" width="18.85546875" style="22" bestFit="1" customWidth="1"/>
    <col min="9479" max="9480" width="12.7109375" style="22" customWidth="1"/>
    <col min="9481" max="9728" width="11.42578125" style="22"/>
    <col min="9729" max="9729" width="19.42578125" style="22" bestFit="1" customWidth="1"/>
    <col min="9730" max="9730" width="12.7109375" style="22" bestFit="1" customWidth="1"/>
    <col min="9731" max="9732" width="12.7109375" style="22" customWidth="1"/>
    <col min="9733" max="9733" width="11.42578125" style="22"/>
    <col min="9734" max="9734" width="18.85546875" style="22" bestFit="1" customWidth="1"/>
    <col min="9735" max="9736" width="12.7109375" style="22" customWidth="1"/>
    <col min="9737" max="9984" width="11.42578125" style="22"/>
    <col min="9985" max="9985" width="19.42578125" style="22" bestFit="1" customWidth="1"/>
    <col min="9986" max="9986" width="12.7109375" style="22" bestFit="1" customWidth="1"/>
    <col min="9987" max="9988" width="12.7109375" style="22" customWidth="1"/>
    <col min="9989" max="9989" width="11.42578125" style="22"/>
    <col min="9990" max="9990" width="18.85546875" style="22" bestFit="1" customWidth="1"/>
    <col min="9991" max="9992" width="12.7109375" style="22" customWidth="1"/>
    <col min="9993" max="10240" width="11.42578125" style="22"/>
    <col min="10241" max="10241" width="19.42578125" style="22" bestFit="1" customWidth="1"/>
    <col min="10242" max="10242" width="12.7109375" style="22" bestFit="1" customWidth="1"/>
    <col min="10243" max="10244" width="12.7109375" style="22" customWidth="1"/>
    <col min="10245" max="10245" width="11.42578125" style="22"/>
    <col min="10246" max="10246" width="18.85546875" style="22" bestFit="1" customWidth="1"/>
    <col min="10247" max="10248" width="12.7109375" style="22" customWidth="1"/>
    <col min="10249" max="10496" width="11.42578125" style="22"/>
    <col min="10497" max="10497" width="19.42578125" style="22" bestFit="1" customWidth="1"/>
    <col min="10498" max="10498" width="12.7109375" style="22" bestFit="1" customWidth="1"/>
    <col min="10499" max="10500" width="12.7109375" style="22" customWidth="1"/>
    <col min="10501" max="10501" width="11.42578125" style="22"/>
    <col min="10502" max="10502" width="18.85546875" style="22" bestFit="1" customWidth="1"/>
    <col min="10503" max="10504" width="12.7109375" style="22" customWidth="1"/>
    <col min="10505" max="10752" width="11.42578125" style="22"/>
    <col min="10753" max="10753" width="19.42578125" style="22" bestFit="1" customWidth="1"/>
    <col min="10754" max="10754" width="12.7109375" style="22" bestFit="1" customWidth="1"/>
    <col min="10755" max="10756" width="12.7109375" style="22" customWidth="1"/>
    <col min="10757" max="10757" width="11.42578125" style="22"/>
    <col min="10758" max="10758" width="18.85546875" style="22" bestFit="1" customWidth="1"/>
    <col min="10759" max="10760" width="12.7109375" style="22" customWidth="1"/>
    <col min="10761" max="11008" width="11.42578125" style="22"/>
    <col min="11009" max="11009" width="19.42578125" style="22" bestFit="1" customWidth="1"/>
    <col min="11010" max="11010" width="12.7109375" style="22" bestFit="1" customWidth="1"/>
    <col min="11011" max="11012" width="12.7109375" style="22" customWidth="1"/>
    <col min="11013" max="11013" width="11.42578125" style="22"/>
    <col min="11014" max="11014" width="18.85546875" style="22" bestFit="1" customWidth="1"/>
    <col min="11015" max="11016" width="12.7109375" style="22" customWidth="1"/>
    <col min="11017" max="11264" width="11.42578125" style="22"/>
    <col min="11265" max="11265" width="19.42578125" style="22" bestFit="1" customWidth="1"/>
    <col min="11266" max="11266" width="12.7109375" style="22" bestFit="1" customWidth="1"/>
    <col min="11267" max="11268" width="12.7109375" style="22" customWidth="1"/>
    <col min="11269" max="11269" width="11.42578125" style="22"/>
    <col min="11270" max="11270" width="18.85546875" style="22" bestFit="1" customWidth="1"/>
    <col min="11271" max="11272" width="12.7109375" style="22" customWidth="1"/>
    <col min="11273" max="11520" width="11.42578125" style="22"/>
    <col min="11521" max="11521" width="19.42578125" style="22" bestFit="1" customWidth="1"/>
    <col min="11522" max="11522" width="12.7109375" style="22" bestFit="1" customWidth="1"/>
    <col min="11523" max="11524" width="12.7109375" style="22" customWidth="1"/>
    <col min="11525" max="11525" width="11.42578125" style="22"/>
    <col min="11526" max="11526" width="18.85546875" style="22" bestFit="1" customWidth="1"/>
    <col min="11527" max="11528" width="12.7109375" style="22" customWidth="1"/>
    <col min="11529" max="11776" width="11.42578125" style="22"/>
    <col min="11777" max="11777" width="19.42578125" style="22" bestFit="1" customWidth="1"/>
    <col min="11778" max="11778" width="12.7109375" style="22" bestFit="1" customWidth="1"/>
    <col min="11779" max="11780" width="12.7109375" style="22" customWidth="1"/>
    <col min="11781" max="11781" width="11.42578125" style="22"/>
    <col min="11782" max="11782" width="18.85546875" style="22" bestFit="1" customWidth="1"/>
    <col min="11783" max="11784" width="12.7109375" style="22" customWidth="1"/>
    <col min="11785" max="12032" width="11.42578125" style="22"/>
    <col min="12033" max="12033" width="19.42578125" style="22" bestFit="1" customWidth="1"/>
    <col min="12034" max="12034" width="12.7109375" style="22" bestFit="1" customWidth="1"/>
    <col min="12035" max="12036" width="12.7109375" style="22" customWidth="1"/>
    <col min="12037" max="12037" width="11.42578125" style="22"/>
    <col min="12038" max="12038" width="18.85546875" style="22" bestFit="1" customWidth="1"/>
    <col min="12039" max="12040" width="12.7109375" style="22" customWidth="1"/>
    <col min="12041" max="12288" width="11.42578125" style="22"/>
    <col min="12289" max="12289" width="19.42578125" style="22" bestFit="1" customWidth="1"/>
    <col min="12290" max="12290" width="12.7109375" style="22" bestFit="1" customWidth="1"/>
    <col min="12291" max="12292" width="12.7109375" style="22" customWidth="1"/>
    <col min="12293" max="12293" width="11.42578125" style="22"/>
    <col min="12294" max="12294" width="18.85546875" style="22" bestFit="1" customWidth="1"/>
    <col min="12295" max="12296" width="12.7109375" style="22" customWidth="1"/>
    <col min="12297" max="12544" width="11.42578125" style="22"/>
    <col min="12545" max="12545" width="19.42578125" style="22" bestFit="1" customWidth="1"/>
    <col min="12546" max="12546" width="12.7109375" style="22" bestFit="1" customWidth="1"/>
    <col min="12547" max="12548" width="12.7109375" style="22" customWidth="1"/>
    <col min="12549" max="12549" width="11.42578125" style="22"/>
    <col min="12550" max="12550" width="18.85546875" style="22" bestFit="1" customWidth="1"/>
    <col min="12551" max="12552" width="12.7109375" style="22" customWidth="1"/>
    <col min="12553" max="12800" width="11.42578125" style="22"/>
    <col min="12801" max="12801" width="19.42578125" style="22" bestFit="1" customWidth="1"/>
    <col min="12802" max="12802" width="12.7109375" style="22" bestFit="1" customWidth="1"/>
    <col min="12803" max="12804" width="12.7109375" style="22" customWidth="1"/>
    <col min="12805" max="12805" width="11.42578125" style="22"/>
    <col min="12806" max="12806" width="18.85546875" style="22" bestFit="1" customWidth="1"/>
    <col min="12807" max="12808" width="12.7109375" style="22" customWidth="1"/>
    <col min="12809" max="13056" width="11.42578125" style="22"/>
    <col min="13057" max="13057" width="19.42578125" style="22" bestFit="1" customWidth="1"/>
    <col min="13058" max="13058" width="12.7109375" style="22" bestFit="1" customWidth="1"/>
    <col min="13059" max="13060" width="12.7109375" style="22" customWidth="1"/>
    <col min="13061" max="13061" width="11.42578125" style="22"/>
    <col min="13062" max="13062" width="18.85546875" style="22" bestFit="1" customWidth="1"/>
    <col min="13063" max="13064" width="12.7109375" style="22" customWidth="1"/>
    <col min="13065" max="13312" width="11.42578125" style="22"/>
    <col min="13313" max="13313" width="19.42578125" style="22" bestFit="1" customWidth="1"/>
    <col min="13314" max="13314" width="12.7109375" style="22" bestFit="1" customWidth="1"/>
    <col min="13315" max="13316" width="12.7109375" style="22" customWidth="1"/>
    <col min="13317" max="13317" width="11.42578125" style="22"/>
    <col min="13318" max="13318" width="18.85546875" style="22" bestFit="1" customWidth="1"/>
    <col min="13319" max="13320" width="12.7109375" style="22" customWidth="1"/>
    <col min="13321" max="13568" width="11.42578125" style="22"/>
    <col min="13569" max="13569" width="19.42578125" style="22" bestFit="1" customWidth="1"/>
    <col min="13570" max="13570" width="12.7109375" style="22" bestFit="1" customWidth="1"/>
    <col min="13571" max="13572" width="12.7109375" style="22" customWidth="1"/>
    <col min="13573" max="13573" width="11.42578125" style="22"/>
    <col min="13574" max="13574" width="18.85546875" style="22" bestFit="1" customWidth="1"/>
    <col min="13575" max="13576" width="12.7109375" style="22" customWidth="1"/>
    <col min="13577" max="13824" width="11.42578125" style="22"/>
    <col min="13825" max="13825" width="19.42578125" style="22" bestFit="1" customWidth="1"/>
    <col min="13826" max="13826" width="12.7109375" style="22" bestFit="1" customWidth="1"/>
    <col min="13827" max="13828" width="12.7109375" style="22" customWidth="1"/>
    <col min="13829" max="13829" width="11.42578125" style="22"/>
    <col min="13830" max="13830" width="18.85546875" style="22" bestFit="1" customWidth="1"/>
    <col min="13831" max="13832" width="12.7109375" style="22" customWidth="1"/>
    <col min="13833" max="14080" width="11.42578125" style="22"/>
    <col min="14081" max="14081" width="19.42578125" style="22" bestFit="1" customWidth="1"/>
    <col min="14082" max="14082" width="12.7109375" style="22" bestFit="1" customWidth="1"/>
    <col min="14083" max="14084" width="12.7109375" style="22" customWidth="1"/>
    <col min="14085" max="14085" width="11.42578125" style="22"/>
    <col min="14086" max="14086" width="18.85546875" style="22" bestFit="1" customWidth="1"/>
    <col min="14087" max="14088" width="12.7109375" style="22" customWidth="1"/>
    <col min="14089" max="14336" width="11.42578125" style="22"/>
    <col min="14337" max="14337" width="19.42578125" style="22" bestFit="1" customWidth="1"/>
    <col min="14338" max="14338" width="12.7109375" style="22" bestFit="1" customWidth="1"/>
    <col min="14339" max="14340" width="12.7109375" style="22" customWidth="1"/>
    <col min="14341" max="14341" width="11.42578125" style="22"/>
    <col min="14342" max="14342" width="18.85546875" style="22" bestFit="1" customWidth="1"/>
    <col min="14343" max="14344" width="12.7109375" style="22" customWidth="1"/>
    <col min="14345" max="14592" width="11.42578125" style="22"/>
    <col min="14593" max="14593" width="19.42578125" style="22" bestFit="1" customWidth="1"/>
    <col min="14594" max="14594" width="12.7109375" style="22" bestFit="1" customWidth="1"/>
    <col min="14595" max="14596" width="12.7109375" style="22" customWidth="1"/>
    <col min="14597" max="14597" width="11.42578125" style="22"/>
    <col min="14598" max="14598" width="18.85546875" style="22" bestFit="1" customWidth="1"/>
    <col min="14599" max="14600" width="12.7109375" style="22" customWidth="1"/>
    <col min="14601" max="14848" width="11.42578125" style="22"/>
    <col min="14849" max="14849" width="19.42578125" style="22" bestFit="1" customWidth="1"/>
    <col min="14850" max="14850" width="12.7109375" style="22" bestFit="1" customWidth="1"/>
    <col min="14851" max="14852" width="12.7109375" style="22" customWidth="1"/>
    <col min="14853" max="14853" width="11.42578125" style="22"/>
    <col min="14854" max="14854" width="18.85546875" style="22" bestFit="1" customWidth="1"/>
    <col min="14855" max="14856" width="12.7109375" style="22" customWidth="1"/>
    <col min="14857" max="15104" width="11.42578125" style="22"/>
    <col min="15105" max="15105" width="19.42578125" style="22" bestFit="1" customWidth="1"/>
    <col min="15106" max="15106" width="12.7109375" style="22" bestFit="1" customWidth="1"/>
    <col min="15107" max="15108" width="12.7109375" style="22" customWidth="1"/>
    <col min="15109" max="15109" width="11.42578125" style="22"/>
    <col min="15110" max="15110" width="18.85546875" style="22" bestFit="1" customWidth="1"/>
    <col min="15111" max="15112" width="12.7109375" style="22" customWidth="1"/>
    <col min="15113" max="15360" width="11.42578125" style="22"/>
    <col min="15361" max="15361" width="19.42578125" style="22" bestFit="1" customWidth="1"/>
    <col min="15362" max="15362" width="12.7109375" style="22" bestFit="1" customWidth="1"/>
    <col min="15363" max="15364" width="12.7109375" style="22" customWidth="1"/>
    <col min="15365" max="15365" width="11.42578125" style="22"/>
    <col min="15366" max="15366" width="18.85546875" style="22" bestFit="1" customWidth="1"/>
    <col min="15367" max="15368" width="12.7109375" style="22" customWidth="1"/>
    <col min="15369" max="15616" width="11.42578125" style="22"/>
    <col min="15617" max="15617" width="19.42578125" style="22" bestFit="1" customWidth="1"/>
    <col min="15618" max="15618" width="12.7109375" style="22" bestFit="1" customWidth="1"/>
    <col min="15619" max="15620" width="12.7109375" style="22" customWidth="1"/>
    <col min="15621" max="15621" width="11.42578125" style="22"/>
    <col min="15622" max="15622" width="18.85546875" style="22" bestFit="1" customWidth="1"/>
    <col min="15623" max="15624" width="12.7109375" style="22" customWidth="1"/>
    <col min="15625" max="15872" width="11.42578125" style="22"/>
    <col min="15873" max="15873" width="19.42578125" style="22" bestFit="1" customWidth="1"/>
    <col min="15874" max="15874" width="12.7109375" style="22" bestFit="1" customWidth="1"/>
    <col min="15875" max="15876" width="12.7109375" style="22" customWidth="1"/>
    <col min="15877" max="15877" width="11.42578125" style="22"/>
    <col min="15878" max="15878" width="18.85546875" style="22" bestFit="1" customWidth="1"/>
    <col min="15879" max="15880" width="12.7109375" style="22" customWidth="1"/>
    <col min="15881" max="16128" width="11.42578125" style="22"/>
    <col min="16129" max="16129" width="19.42578125" style="22" bestFit="1" customWidth="1"/>
    <col min="16130" max="16130" width="12.7109375" style="22" bestFit="1" customWidth="1"/>
    <col min="16131" max="16132" width="12.7109375" style="22" customWidth="1"/>
    <col min="16133" max="16133" width="11.42578125" style="22"/>
    <col min="16134" max="16134" width="18.85546875" style="22" bestFit="1" customWidth="1"/>
    <col min="16135" max="16136" width="12.7109375" style="22" customWidth="1"/>
    <col min="16137" max="16384" width="11.42578125" style="22"/>
  </cols>
  <sheetData>
    <row r="4" spans="1:9" ht="15" x14ac:dyDescent="0.2">
      <c r="A4" s="843" t="s">
        <v>290</v>
      </c>
      <c r="B4" s="843"/>
      <c r="C4" s="843"/>
      <c r="D4" s="843"/>
      <c r="E4" s="843"/>
      <c r="F4" s="843"/>
      <c r="G4" s="220"/>
      <c r="H4" s="220"/>
      <c r="I4" s="220"/>
    </row>
    <row r="7" spans="1:9" ht="15.75" x14ac:dyDescent="0.25">
      <c r="A7" s="836" t="s">
        <v>291</v>
      </c>
      <c r="B7" s="836"/>
      <c r="C7" s="836"/>
      <c r="D7" s="836"/>
      <c r="E7" s="836"/>
      <c r="F7" s="836"/>
    </row>
    <row r="8" spans="1:9" ht="13.5" thickBot="1" x14ac:dyDescent="0.25">
      <c r="C8" s="221"/>
      <c r="D8" s="16"/>
      <c r="E8" s="16"/>
    </row>
    <row r="9" spans="1:9" ht="24.75" thickBot="1" x14ac:dyDescent="0.3">
      <c r="A9" s="197"/>
      <c r="B9" s="222" t="s">
        <v>590</v>
      </c>
      <c r="C9" s="222" t="s">
        <v>604</v>
      </c>
      <c r="D9" s="222" t="s">
        <v>292</v>
      </c>
    </row>
    <row r="10" spans="1:9" x14ac:dyDescent="0.2">
      <c r="A10" s="198" t="s">
        <v>293</v>
      </c>
      <c r="B10" s="164">
        <v>75433</v>
      </c>
      <c r="C10" s="164">
        <v>76747</v>
      </c>
      <c r="D10" s="223">
        <f>(C10-B10)/B10</f>
        <v>1.7419431813662456E-2</v>
      </c>
    </row>
    <row r="11" spans="1:9" x14ac:dyDescent="0.2">
      <c r="A11" s="199" t="s">
        <v>294</v>
      </c>
      <c r="B11" s="224">
        <v>1528</v>
      </c>
      <c r="C11" s="224">
        <v>1560</v>
      </c>
      <c r="D11" s="225">
        <f>(C11-B11)/B11</f>
        <v>2.0942408376963352E-2</v>
      </c>
    </row>
    <row r="12" spans="1:9" ht="13.5" thickBot="1" x14ac:dyDescent="0.25">
      <c r="A12" s="200" t="s">
        <v>295</v>
      </c>
      <c r="B12" s="226">
        <v>76961</v>
      </c>
      <c r="C12" s="226">
        <f>SUM(C10:C11)</f>
        <v>78307</v>
      </c>
      <c r="D12" s="227">
        <f>(C12-B12)/B12</f>
        <v>1.7489377736775769E-2</v>
      </c>
    </row>
    <row r="14" spans="1:9" ht="13.5" thickBot="1" x14ac:dyDescent="0.25"/>
    <row r="15" spans="1:9" ht="18.75" thickBot="1" x14ac:dyDescent="0.3">
      <c r="A15" s="825" t="s">
        <v>168</v>
      </c>
      <c r="B15" s="826"/>
      <c r="C15" s="827"/>
      <c r="F15" s="825" t="s">
        <v>168</v>
      </c>
      <c r="G15" s="826"/>
      <c r="H15" s="827"/>
    </row>
    <row r="16" spans="1:9" ht="15.75" thickBot="1" x14ac:dyDescent="0.3">
      <c r="A16" s="669"/>
      <c r="B16" s="670" t="s">
        <v>13</v>
      </c>
      <c r="C16" s="654"/>
      <c r="F16" s="669"/>
      <c r="G16" s="671" t="s">
        <v>13</v>
      </c>
      <c r="H16" s="654"/>
    </row>
    <row r="17" spans="1:8" ht="13.5" thickBot="1" x14ac:dyDescent="0.25">
      <c r="A17" s="663" t="s">
        <v>592</v>
      </c>
      <c r="B17" s="699">
        <v>75433</v>
      </c>
      <c r="C17" s="654" t="s">
        <v>591</v>
      </c>
      <c r="F17" s="663" t="s">
        <v>592</v>
      </c>
      <c r="G17" s="700">
        <v>1528</v>
      </c>
      <c r="H17" s="654" t="s">
        <v>593</v>
      </c>
    </row>
    <row r="18" spans="1:8" ht="13.5" thickBot="1" x14ac:dyDescent="0.25">
      <c r="A18" s="663" t="s">
        <v>605</v>
      </c>
      <c r="B18" s="699">
        <v>76747</v>
      </c>
      <c r="C18" s="654" t="s">
        <v>602</v>
      </c>
      <c r="F18" s="663" t="s">
        <v>605</v>
      </c>
      <c r="G18" s="700">
        <v>1560</v>
      </c>
      <c r="H18" s="654" t="s">
        <v>603</v>
      </c>
    </row>
  </sheetData>
  <mergeCells count="4">
    <mergeCell ref="A4:F4"/>
    <mergeCell ref="A7:F7"/>
    <mergeCell ref="A15:C15"/>
    <mergeCell ref="F15:H15"/>
  </mergeCells>
  <pageMargins left="0.75" right="0.75" top="1" bottom="1" header="0" footer="0"/>
  <pageSetup paperSize="9" orientation="landscape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E927-6CA8-487B-BCB1-E3EBAFC6A7CA}">
  <dimension ref="A3:P83"/>
  <sheetViews>
    <sheetView zoomScale="90" zoomScaleNormal="90" workbookViewId="0">
      <selection activeCell="A427" sqref="A427"/>
    </sheetView>
  </sheetViews>
  <sheetFormatPr baseColWidth="10" defaultRowHeight="12.75" x14ac:dyDescent="0.2"/>
  <cols>
    <col min="1" max="1" width="24" style="22" bestFit="1" customWidth="1"/>
    <col min="2" max="2" width="21.140625" style="22" customWidth="1"/>
    <col min="3" max="3" width="20.85546875" style="22" customWidth="1"/>
    <col min="4" max="5" width="10.7109375" style="22" customWidth="1"/>
    <col min="6" max="7" width="10.85546875" style="22" customWidth="1"/>
    <col min="8" max="13" width="10.7109375" style="22" customWidth="1"/>
    <col min="14" max="17" width="11.42578125" style="22"/>
    <col min="18" max="18" width="14.42578125" style="22" bestFit="1" customWidth="1"/>
    <col min="19" max="256" width="11.42578125" style="22"/>
    <col min="257" max="257" width="24" style="22" bestFit="1" customWidth="1"/>
    <col min="258" max="258" width="13.7109375" style="22" customWidth="1"/>
    <col min="259" max="259" width="13" style="22" customWidth="1"/>
    <col min="260" max="262" width="10.7109375" style="22" customWidth="1"/>
    <col min="263" max="263" width="10.85546875" style="22" customWidth="1"/>
    <col min="264" max="269" width="10.7109375" style="22" customWidth="1"/>
    <col min="270" max="512" width="11.42578125" style="22"/>
    <col min="513" max="513" width="24" style="22" bestFit="1" customWidth="1"/>
    <col min="514" max="514" width="13.7109375" style="22" customWidth="1"/>
    <col min="515" max="515" width="13" style="22" customWidth="1"/>
    <col min="516" max="518" width="10.7109375" style="22" customWidth="1"/>
    <col min="519" max="519" width="10.85546875" style="22" customWidth="1"/>
    <col min="520" max="525" width="10.7109375" style="22" customWidth="1"/>
    <col min="526" max="768" width="11.42578125" style="22"/>
    <col min="769" max="769" width="24" style="22" bestFit="1" customWidth="1"/>
    <col min="770" max="770" width="13.7109375" style="22" customWidth="1"/>
    <col min="771" max="771" width="13" style="22" customWidth="1"/>
    <col min="772" max="774" width="10.7109375" style="22" customWidth="1"/>
    <col min="775" max="775" width="10.85546875" style="22" customWidth="1"/>
    <col min="776" max="781" width="10.7109375" style="22" customWidth="1"/>
    <col min="782" max="1024" width="11.42578125" style="22"/>
    <col min="1025" max="1025" width="24" style="22" bestFit="1" customWidth="1"/>
    <col min="1026" max="1026" width="13.7109375" style="22" customWidth="1"/>
    <col min="1027" max="1027" width="13" style="22" customWidth="1"/>
    <col min="1028" max="1030" width="10.7109375" style="22" customWidth="1"/>
    <col min="1031" max="1031" width="10.85546875" style="22" customWidth="1"/>
    <col min="1032" max="1037" width="10.7109375" style="22" customWidth="1"/>
    <col min="1038" max="1280" width="11.42578125" style="22"/>
    <col min="1281" max="1281" width="24" style="22" bestFit="1" customWidth="1"/>
    <col min="1282" max="1282" width="13.7109375" style="22" customWidth="1"/>
    <col min="1283" max="1283" width="13" style="22" customWidth="1"/>
    <col min="1284" max="1286" width="10.7109375" style="22" customWidth="1"/>
    <col min="1287" max="1287" width="10.85546875" style="22" customWidth="1"/>
    <col min="1288" max="1293" width="10.7109375" style="22" customWidth="1"/>
    <col min="1294" max="1536" width="11.42578125" style="22"/>
    <col min="1537" max="1537" width="24" style="22" bestFit="1" customWidth="1"/>
    <col min="1538" max="1538" width="13.7109375" style="22" customWidth="1"/>
    <col min="1539" max="1539" width="13" style="22" customWidth="1"/>
    <col min="1540" max="1542" width="10.7109375" style="22" customWidth="1"/>
    <col min="1543" max="1543" width="10.85546875" style="22" customWidth="1"/>
    <col min="1544" max="1549" width="10.7109375" style="22" customWidth="1"/>
    <col min="1550" max="1792" width="11.42578125" style="22"/>
    <col min="1793" max="1793" width="24" style="22" bestFit="1" customWidth="1"/>
    <col min="1794" max="1794" width="13.7109375" style="22" customWidth="1"/>
    <col min="1795" max="1795" width="13" style="22" customWidth="1"/>
    <col min="1796" max="1798" width="10.7109375" style="22" customWidth="1"/>
    <col min="1799" max="1799" width="10.85546875" style="22" customWidth="1"/>
    <col min="1800" max="1805" width="10.7109375" style="22" customWidth="1"/>
    <col min="1806" max="2048" width="11.42578125" style="22"/>
    <col min="2049" max="2049" width="24" style="22" bestFit="1" customWidth="1"/>
    <col min="2050" max="2050" width="13.7109375" style="22" customWidth="1"/>
    <col min="2051" max="2051" width="13" style="22" customWidth="1"/>
    <col min="2052" max="2054" width="10.7109375" style="22" customWidth="1"/>
    <col min="2055" max="2055" width="10.85546875" style="22" customWidth="1"/>
    <col min="2056" max="2061" width="10.7109375" style="22" customWidth="1"/>
    <col min="2062" max="2304" width="11.42578125" style="22"/>
    <col min="2305" max="2305" width="24" style="22" bestFit="1" customWidth="1"/>
    <col min="2306" max="2306" width="13.7109375" style="22" customWidth="1"/>
    <col min="2307" max="2307" width="13" style="22" customWidth="1"/>
    <col min="2308" max="2310" width="10.7109375" style="22" customWidth="1"/>
    <col min="2311" max="2311" width="10.85546875" style="22" customWidth="1"/>
    <col min="2312" max="2317" width="10.7109375" style="22" customWidth="1"/>
    <col min="2318" max="2560" width="11.42578125" style="22"/>
    <col min="2561" max="2561" width="24" style="22" bestFit="1" customWidth="1"/>
    <col min="2562" max="2562" width="13.7109375" style="22" customWidth="1"/>
    <col min="2563" max="2563" width="13" style="22" customWidth="1"/>
    <col min="2564" max="2566" width="10.7109375" style="22" customWidth="1"/>
    <col min="2567" max="2567" width="10.85546875" style="22" customWidth="1"/>
    <col min="2568" max="2573" width="10.7109375" style="22" customWidth="1"/>
    <col min="2574" max="2816" width="11.42578125" style="22"/>
    <col min="2817" max="2817" width="24" style="22" bestFit="1" customWidth="1"/>
    <col min="2818" max="2818" width="13.7109375" style="22" customWidth="1"/>
    <col min="2819" max="2819" width="13" style="22" customWidth="1"/>
    <col min="2820" max="2822" width="10.7109375" style="22" customWidth="1"/>
    <col min="2823" max="2823" width="10.85546875" style="22" customWidth="1"/>
    <col min="2824" max="2829" width="10.7109375" style="22" customWidth="1"/>
    <col min="2830" max="3072" width="11.42578125" style="22"/>
    <col min="3073" max="3073" width="24" style="22" bestFit="1" customWidth="1"/>
    <col min="3074" max="3074" width="13.7109375" style="22" customWidth="1"/>
    <col min="3075" max="3075" width="13" style="22" customWidth="1"/>
    <col min="3076" max="3078" width="10.7109375" style="22" customWidth="1"/>
    <col min="3079" max="3079" width="10.85546875" style="22" customWidth="1"/>
    <col min="3080" max="3085" width="10.7109375" style="22" customWidth="1"/>
    <col min="3086" max="3328" width="11.42578125" style="22"/>
    <col min="3329" max="3329" width="24" style="22" bestFit="1" customWidth="1"/>
    <col min="3330" max="3330" width="13.7109375" style="22" customWidth="1"/>
    <col min="3331" max="3331" width="13" style="22" customWidth="1"/>
    <col min="3332" max="3334" width="10.7109375" style="22" customWidth="1"/>
    <col min="3335" max="3335" width="10.85546875" style="22" customWidth="1"/>
    <col min="3336" max="3341" width="10.7109375" style="22" customWidth="1"/>
    <col min="3342" max="3584" width="11.42578125" style="22"/>
    <col min="3585" max="3585" width="24" style="22" bestFit="1" customWidth="1"/>
    <col min="3586" max="3586" width="13.7109375" style="22" customWidth="1"/>
    <col min="3587" max="3587" width="13" style="22" customWidth="1"/>
    <col min="3588" max="3590" width="10.7109375" style="22" customWidth="1"/>
    <col min="3591" max="3591" width="10.85546875" style="22" customWidth="1"/>
    <col min="3592" max="3597" width="10.7109375" style="22" customWidth="1"/>
    <col min="3598" max="3840" width="11.42578125" style="22"/>
    <col min="3841" max="3841" width="24" style="22" bestFit="1" customWidth="1"/>
    <col min="3842" max="3842" width="13.7109375" style="22" customWidth="1"/>
    <col min="3843" max="3843" width="13" style="22" customWidth="1"/>
    <col min="3844" max="3846" width="10.7109375" style="22" customWidth="1"/>
    <col min="3847" max="3847" width="10.85546875" style="22" customWidth="1"/>
    <col min="3848" max="3853" width="10.7109375" style="22" customWidth="1"/>
    <col min="3854" max="4096" width="11.42578125" style="22"/>
    <col min="4097" max="4097" width="24" style="22" bestFit="1" customWidth="1"/>
    <col min="4098" max="4098" width="13.7109375" style="22" customWidth="1"/>
    <col min="4099" max="4099" width="13" style="22" customWidth="1"/>
    <col min="4100" max="4102" width="10.7109375" style="22" customWidth="1"/>
    <col min="4103" max="4103" width="10.85546875" style="22" customWidth="1"/>
    <col min="4104" max="4109" width="10.7109375" style="22" customWidth="1"/>
    <col min="4110" max="4352" width="11.42578125" style="22"/>
    <col min="4353" max="4353" width="24" style="22" bestFit="1" customWidth="1"/>
    <col min="4354" max="4354" width="13.7109375" style="22" customWidth="1"/>
    <col min="4355" max="4355" width="13" style="22" customWidth="1"/>
    <col min="4356" max="4358" width="10.7109375" style="22" customWidth="1"/>
    <col min="4359" max="4359" width="10.85546875" style="22" customWidth="1"/>
    <col min="4360" max="4365" width="10.7109375" style="22" customWidth="1"/>
    <col min="4366" max="4608" width="11.42578125" style="22"/>
    <col min="4609" max="4609" width="24" style="22" bestFit="1" customWidth="1"/>
    <col min="4610" max="4610" width="13.7109375" style="22" customWidth="1"/>
    <col min="4611" max="4611" width="13" style="22" customWidth="1"/>
    <col min="4612" max="4614" width="10.7109375" style="22" customWidth="1"/>
    <col min="4615" max="4615" width="10.85546875" style="22" customWidth="1"/>
    <col min="4616" max="4621" width="10.7109375" style="22" customWidth="1"/>
    <col min="4622" max="4864" width="11.42578125" style="22"/>
    <col min="4865" max="4865" width="24" style="22" bestFit="1" customWidth="1"/>
    <col min="4866" max="4866" width="13.7109375" style="22" customWidth="1"/>
    <col min="4867" max="4867" width="13" style="22" customWidth="1"/>
    <col min="4868" max="4870" width="10.7109375" style="22" customWidth="1"/>
    <col min="4871" max="4871" width="10.85546875" style="22" customWidth="1"/>
    <col min="4872" max="4877" width="10.7109375" style="22" customWidth="1"/>
    <col min="4878" max="5120" width="11.42578125" style="22"/>
    <col min="5121" max="5121" width="24" style="22" bestFit="1" customWidth="1"/>
    <col min="5122" max="5122" width="13.7109375" style="22" customWidth="1"/>
    <col min="5123" max="5123" width="13" style="22" customWidth="1"/>
    <col min="5124" max="5126" width="10.7109375" style="22" customWidth="1"/>
    <col min="5127" max="5127" width="10.85546875" style="22" customWidth="1"/>
    <col min="5128" max="5133" width="10.7109375" style="22" customWidth="1"/>
    <col min="5134" max="5376" width="11.42578125" style="22"/>
    <col min="5377" max="5377" width="24" style="22" bestFit="1" customWidth="1"/>
    <col min="5378" max="5378" width="13.7109375" style="22" customWidth="1"/>
    <col min="5379" max="5379" width="13" style="22" customWidth="1"/>
    <col min="5380" max="5382" width="10.7109375" style="22" customWidth="1"/>
    <col min="5383" max="5383" width="10.85546875" style="22" customWidth="1"/>
    <col min="5384" max="5389" width="10.7109375" style="22" customWidth="1"/>
    <col min="5390" max="5632" width="11.42578125" style="22"/>
    <col min="5633" max="5633" width="24" style="22" bestFit="1" customWidth="1"/>
    <col min="5634" max="5634" width="13.7109375" style="22" customWidth="1"/>
    <col min="5635" max="5635" width="13" style="22" customWidth="1"/>
    <col min="5636" max="5638" width="10.7109375" style="22" customWidth="1"/>
    <col min="5639" max="5639" width="10.85546875" style="22" customWidth="1"/>
    <col min="5640" max="5645" width="10.7109375" style="22" customWidth="1"/>
    <col min="5646" max="5888" width="11.42578125" style="22"/>
    <col min="5889" max="5889" width="24" style="22" bestFit="1" customWidth="1"/>
    <col min="5890" max="5890" width="13.7109375" style="22" customWidth="1"/>
    <col min="5891" max="5891" width="13" style="22" customWidth="1"/>
    <col min="5892" max="5894" width="10.7109375" style="22" customWidth="1"/>
    <col min="5895" max="5895" width="10.85546875" style="22" customWidth="1"/>
    <col min="5896" max="5901" width="10.7109375" style="22" customWidth="1"/>
    <col min="5902" max="6144" width="11.42578125" style="22"/>
    <col min="6145" max="6145" width="24" style="22" bestFit="1" customWidth="1"/>
    <col min="6146" max="6146" width="13.7109375" style="22" customWidth="1"/>
    <col min="6147" max="6147" width="13" style="22" customWidth="1"/>
    <col min="6148" max="6150" width="10.7109375" style="22" customWidth="1"/>
    <col min="6151" max="6151" width="10.85546875" style="22" customWidth="1"/>
    <col min="6152" max="6157" width="10.7109375" style="22" customWidth="1"/>
    <col min="6158" max="6400" width="11.42578125" style="22"/>
    <col min="6401" max="6401" width="24" style="22" bestFit="1" customWidth="1"/>
    <col min="6402" max="6402" width="13.7109375" style="22" customWidth="1"/>
    <col min="6403" max="6403" width="13" style="22" customWidth="1"/>
    <col min="6404" max="6406" width="10.7109375" style="22" customWidth="1"/>
    <col min="6407" max="6407" width="10.85546875" style="22" customWidth="1"/>
    <col min="6408" max="6413" width="10.7109375" style="22" customWidth="1"/>
    <col min="6414" max="6656" width="11.42578125" style="22"/>
    <col min="6657" max="6657" width="24" style="22" bestFit="1" customWidth="1"/>
    <col min="6658" max="6658" width="13.7109375" style="22" customWidth="1"/>
    <col min="6659" max="6659" width="13" style="22" customWidth="1"/>
    <col min="6660" max="6662" width="10.7109375" style="22" customWidth="1"/>
    <col min="6663" max="6663" width="10.85546875" style="22" customWidth="1"/>
    <col min="6664" max="6669" width="10.7109375" style="22" customWidth="1"/>
    <col min="6670" max="6912" width="11.42578125" style="22"/>
    <col min="6913" max="6913" width="24" style="22" bestFit="1" customWidth="1"/>
    <col min="6914" max="6914" width="13.7109375" style="22" customWidth="1"/>
    <col min="6915" max="6915" width="13" style="22" customWidth="1"/>
    <col min="6916" max="6918" width="10.7109375" style="22" customWidth="1"/>
    <col min="6919" max="6919" width="10.85546875" style="22" customWidth="1"/>
    <col min="6920" max="6925" width="10.7109375" style="22" customWidth="1"/>
    <col min="6926" max="7168" width="11.42578125" style="22"/>
    <col min="7169" max="7169" width="24" style="22" bestFit="1" customWidth="1"/>
    <col min="7170" max="7170" width="13.7109375" style="22" customWidth="1"/>
    <col min="7171" max="7171" width="13" style="22" customWidth="1"/>
    <col min="7172" max="7174" width="10.7109375" style="22" customWidth="1"/>
    <col min="7175" max="7175" width="10.85546875" style="22" customWidth="1"/>
    <col min="7176" max="7181" width="10.7109375" style="22" customWidth="1"/>
    <col min="7182" max="7424" width="11.42578125" style="22"/>
    <col min="7425" max="7425" width="24" style="22" bestFit="1" customWidth="1"/>
    <col min="7426" max="7426" width="13.7109375" style="22" customWidth="1"/>
    <col min="7427" max="7427" width="13" style="22" customWidth="1"/>
    <col min="7428" max="7430" width="10.7109375" style="22" customWidth="1"/>
    <col min="7431" max="7431" width="10.85546875" style="22" customWidth="1"/>
    <col min="7432" max="7437" width="10.7109375" style="22" customWidth="1"/>
    <col min="7438" max="7680" width="11.42578125" style="22"/>
    <col min="7681" max="7681" width="24" style="22" bestFit="1" customWidth="1"/>
    <col min="7682" max="7682" width="13.7109375" style="22" customWidth="1"/>
    <col min="7683" max="7683" width="13" style="22" customWidth="1"/>
    <col min="7684" max="7686" width="10.7109375" style="22" customWidth="1"/>
    <col min="7687" max="7687" width="10.85546875" style="22" customWidth="1"/>
    <col min="7688" max="7693" width="10.7109375" style="22" customWidth="1"/>
    <col min="7694" max="7936" width="11.42578125" style="22"/>
    <col min="7937" max="7937" width="24" style="22" bestFit="1" customWidth="1"/>
    <col min="7938" max="7938" width="13.7109375" style="22" customWidth="1"/>
    <col min="7939" max="7939" width="13" style="22" customWidth="1"/>
    <col min="7940" max="7942" width="10.7109375" style="22" customWidth="1"/>
    <col min="7943" max="7943" width="10.85546875" style="22" customWidth="1"/>
    <col min="7944" max="7949" width="10.7109375" style="22" customWidth="1"/>
    <col min="7950" max="8192" width="11.42578125" style="22"/>
    <col min="8193" max="8193" width="24" style="22" bestFit="1" customWidth="1"/>
    <col min="8194" max="8194" width="13.7109375" style="22" customWidth="1"/>
    <col min="8195" max="8195" width="13" style="22" customWidth="1"/>
    <col min="8196" max="8198" width="10.7109375" style="22" customWidth="1"/>
    <col min="8199" max="8199" width="10.85546875" style="22" customWidth="1"/>
    <col min="8200" max="8205" width="10.7109375" style="22" customWidth="1"/>
    <col min="8206" max="8448" width="11.42578125" style="22"/>
    <col min="8449" max="8449" width="24" style="22" bestFit="1" customWidth="1"/>
    <col min="8450" max="8450" width="13.7109375" style="22" customWidth="1"/>
    <col min="8451" max="8451" width="13" style="22" customWidth="1"/>
    <col min="8452" max="8454" width="10.7109375" style="22" customWidth="1"/>
    <col min="8455" max="8455" width="10.85546875" style="22" customWidth="1"/>
    <col min="8456" max="8461" width="10.7109375" style="22" customWidth="1"/>
    <col min="8462" max="8704" width="11.42578125" style="22"/>
    <col min="8705" max="8705" width="24" style="22" bestFit="1" customWidth="1"/>
    <col min="8706" max="8706" width="13.7109375" style="22" customWidth="1"/>
    <col min="8707" max="8707" width="13" style="22" customWidth="1"/>
    <col min="8708" max="8710" width="10.7109375" style="22" customWidth="1"/>
    <col min="8711" max="8711" width="10.85546875" style="22" customWidth="1"/>
    <col min="8712" max="8717" width="10.7109375" style="22" customWidth="1"/>
    <col min="8718" max="8960" width="11.42578125" style="22"/>
    <col min="8961" max="8961" width="24" style="22" bestFit="1" customWidth="1"/>
    <col min="8962" max="8962" width="13.7109375" style="22" customWidth="1"/>
    <col min="8963" max="8963" width="13" style="22" customWidth="1"/>
    <col min="8964" max="8966" width="10.7109375" style="22" customWidth="1"/>
    <col min="8967" max="8967" width="10.85546875" style="22" customWidth="1"/>
    <col min="8968" max="8973" width="10.7109375" style="22" customWidth="1"/>
    <col min="8974" max="9216" width="11.42578125" style="22"/>
    <col min="9217" max="9217" width="24" style="22" bestFit="1" customWidth="1"/>
    <col min="9218" max="9218" width="13.7109375" style="22" customWidth="1"/>
    <col min="9219" max="9219" width="13" style="22" customWidth="1"/>
    <col min="9220" max="9222" width="10.7109375" style="22" customWidth="1"/>
    <col min="9223" max="9223" width="10.85546875" style="22" customWidth="1"/>
    <col min="9224" max="9229" width="10.7109375" style="22" customWidth="1"/>
    <col min="9230" max="9472" width="11.42578125" style="22"/>
    <col min="9473" max="9473" width="24" style="22" bestFit="1" customWidth="1"/>
    <col min="9474" max="9474" width="13.7109375" style="22" customWidth="1"/>
    <col min="9475" max="9475" width="13" style="22" customWidth="1"/>
    <col min="9476" max="9478" width="10.7109375" style="22" customWidth="1"/>
    <col min="9479" max="9479" width="10.85546875" style="22" customWidth="1"/>
    <col min="9480" max="9485" width="10.7109375" style="22" customWidth="1"/>
    <col min="9486" max="9728" width="11.42578125" style="22"/>
    <col min="9729" max="9729" width="24" style="22" bestFit="1" customWidth="1"/>
    <col min="9730" max="9730" width="13.7109375" style="22" customWidth="1"/>
    <col min="9731" max="9731" width="13" style="22" customWidth="1"/>
    <col min="9732" max="9734" width="10.7109375" style="22" customWidth="1"/>
    <col min="9735" max="9735" width="10.85546875" style="22" customWidth="1"/>
    <col min="9736" max="9741" width="10.7109375" style="22" customWidth="1"/>
    <col min="9742" max="9984" width="11.42578125" style="22"/>
    <col min="9985" max="9985" width="24" style="22" bestFit="1" customWidth="1"/>
    <col min="9986" max="9986" width="13.7109375" style="22" customWidth="1"/>
    <col min="9987" max="9987" width="13" style="22" customWidth="1"/>
    <col min="9988" max="9990" width="10.7109375" style="22" customWidth="1"/>
    <col min="9991" max="9991" width="10.85546875" style="22" customWidth="1"/>
    <col min="9992" max="9997" width="10.7109375" style="22" customWidth="1"/>
    <col min="9998" max="10240" width="11.42578125" style="22"/>
    <col min="10241" max="10241" width="24" style="22" bestFit="1" customWidth="1"/>
    <col min="10242" max="10242" width="13.7109375" style="22" customWidth="1"/>
    <col min="10243" max="10243" width="13" style="22" customWidth="1"/>
    <col min="10244" max="10246" width="10.7109375" style="22" customWidth="1"/>
    <col min="10247" max="10247" width="10.85546875" style="22" customWidth="1"/>
    <col min="10248" max="10253" width="10.7109375" style="22" customWidth="1"/>
    <col min="10254" max="10496" width="11.42578125" style="22"/>
    <col min="10497" max="10497" width="24" style="22" bestFit="1" customWidth="1"/>
    <col min="10498" max="10498" width="13.7109375" style="22" customWidth="1"/>
    <col min="10499" max="10499" width="13" style="22" customWidth="1"/>
    <col min="10500" max="10502" width="10.7109375" style="22" customWidth="1"/>
    <col min="10503" max="10503" width="10.85546875" style="22" customWidth="1"/>
    <col min="10504" max="10509" width="10.7109375" style="22" customWidth="1"/>
    <col min="10510" max="10752" width="11.42578125" style="22"/>
    <col min="10753" max="10753" width="24" style="22" bestFit="1" customWidth="1"/>
    <col min="10754" max="10754" width="13.7109375" style="22" customWidth="1"/>
    <col min="10755" max="10755" width="13" style="22" customWidth="1"/>
    <col min="10756" max="10758" width="10.7109375" style="22" customWidth="1"/>
    <col min="10759" max="10759" width="10.85546875" style="22" customWidth="1"/>
    <col min="10760" max="10765" width="10.7109375" style="22" customWidth="1"/>
    <col min="10766" max="11008" width="11.42578125" style="22"/>
    <col min="11009" max="11009" width="24" style="22" bestFit="1" customWidth="1"/>
    <col min="11010" max="11010" width="13.7109375" style="22" customWidth="1"/>
    <col min="11011" max="11011" width="13" style="22" customWidth="1"/>
    <col min="11012" max="11014" width="10.7109375" style="22" customWidth="1"/>
    <col min="11015" max="11015" width="10.85546875" style="22" customWidth="1"/>
    <col min="11016" max="11021" width="10.7109375" style="22" customWidth="1"/>
    <col min="11022" max="11264" width="11.42578125" style="22"/>
    <col min="11265" max="11265" width="24" style="22" bestFit="1" customWidth="1"/>
    <col min="11266" max="11266" width="13.7109375" style="22" customWidth="1"/>
    <col min="11267" max="11267" width="13" style="22" customWidth="1"/>
    <col min="11268" max="11270" width="10.7109375" style="22" customWidth="1"/>
    <col min="11271" max="11271" width="10.85546875" style="22" customWidth="1"/>
    <col min="11272" max="11277" width="10.7109375" style="22" customWidth="1"/>
    <col min="11278" max="11520" width="11.42578125" style="22"/>
    <col min="11521" max="11521" width="24" style="22" bestFit="1" customWidth="1"/>
    <col min="11522" max="11522" width="13.7109375" style="22" customWidth="1"/>
    <col min="11523" max="11523" width="13" style="22" customWidth="1"/>
    <col min="11524" max="11526" width="10.7109375" style="22" customWidth="1"/>
    <col min="11527" max="11527" width="10.85546875" style="22" customWidth="1"/>
    <col min="11528" max="11533" width="10.7109375" style="22" customWidth="1"/>
    <col min="11534" max="11776" width="11.42578125" style="22"/>
    <col min="11777" max="11777" width="24" style="22" bestFit="1" customWidth="1"/>
    <col min="11778" max="11778" width="13.7109375" style="22" customWidth="1"/>
    <col min="11779" max="11779" width="13" style="22" customWidth="1"/>
    <col min="11780" max="11782" width="10.7109375" style="22" customWidth="1"/>
    <col min="11783" max="11783" width="10.85546875" style="22" customWidth="1"/>
    <col min="11784" max="11789" width="10.7109375" style="22" customWidth="1"/>
    <col min="11790" max="12032" width="11.42578125" style="22"/>
    <col min="12033" max="12033" width="24" style="22" bestFit="1" customWidth="1"/>
    <col min="12034" max="12034" width="13.7109375" style="22" customWidth="1"/>
    <col min="12035" max="12035" width="13" style="22" customWidth="1"/>
    <col min="12036" max="12038" width="10.7109375" style="22" customWidth="1"/>
    <col min="12039" max="12039" width="10.85546875" style="22" customWidth="1"/>
    <col min="12040" max="12045" width="10.7109375" style="22" customWidth="1"/>
    <col min="12046" max="12288" width="11.42578125" style="22"/>
    <col min="12289" max="12289" width="24" style="22" bestFit="1" customWidth="1"/>
    <col min="12290" max="12290" width="13.7109375" style="22" customWidth="1"/>
    <col min="12291" max="12291" width="13" style="22" customWidth="1"/>
    <col min="12292" max="12294" width="10.7109375" style="22" customWidth="1"/>
    <col min="12295" max="12295" width="10.85546875" style="22" customWidth="1"/>
    <col min="12296" max="12301" width="10.7109375" style="22" customWidth="1"/>
    <col min="12302" max="12544" width="11.42578125" style="22"/>
    <col min="12545" max="12545" width="24" style="22" bestFit="1" customWidth="1"/>
    <col min="12546" max="12546" width="13.7109375" style="22" customWidth="1"/>
    <col min="12547" max="12547" width="13" style="22" customWidth="1"/>
    <col min="12548" max="12550" width="10.7109375" style="22" customWidth="1"/>
    <col min="12551" max="12551" width="10.85546875" style="22" customWidth="1"/>
    <col min="12552" max="12557" width="10.7109375" style="22" customWidth="1"/>
    <col min="12558" max="12800" width="11.42578125" style="22"/>
    <col min="12801" max="12801" width="24" style="22" bestFit="1" customWidth="1"/>
    <col min="12802" max="12802" width="13.7109375" style="22" customWidth="1"/>
    <col min="12803" max="12803" width="13" style="22" customWidth="1"/>
    <col min="12804" max="12806" width="10.7109375" style="22" customWidth="1"/>
    <col min="12807" max="12807" width="10.85546875" style="22" customWidth="1"/>
    <col min="12808" max="12813" width="10.7109375" style="22" customWidth="1"/>
    <col min="12814" max="13056" width="11.42578125" style="22"/>
    <col min="13057" max="13057" width="24" style="22" bestFit="1" customWidth="1"/>
    <col min="13058" max="13058" width="13.7109375" style="22" customWidth="1"/>
    <col min="13059" max="13059" width="13" style="22" customWidth="1"/>
    <col min="13060" max="13062" width="10.7109375" style="22" customWidth="1"/>
    <col min="13063" max="13063" width="10.85546875" style="22" customWidth="1"/>
    <col min="13064" max="13069" width="10.7109375" style="22" customWidth="1"/>
    <col min="13070" max="13312" width="11.42578125" style="22"/>
    <col min="13313" max="13313" width="24" style="22" bestFit="1" customWidth="1"/>
    <col min="13314" max="13314" width="13.7109375" style="22" customWidth="1"/>
    <col min="13315" max="13315" width="13" style="22" customWidth="1"/>
    <col min="13316" max="13318" width="10.7109375" style="22" customWidth="1"/>
    <col min="13319" max="13319" width="10.85546875" style="22" customWidth="1"/>
    <col min="13320" max="13325" width="10.7109375" style="22" customWidth="1"/>
    <col min="13326" max="13568" width="11.42578125" style="22"/>
    <col min="13569" max="13569" width="24" style="22" bestFit="1" customWidth="1"/>
    <col min="13570" max="13570" width="13.7109375" style="22" customWidth="1"/>
    <col min="13571" max="13571" width="13" style="22" customWidth="1"/>
    <col min="13572" max="13574" width="10.7109375" style="22" customWidth="1"/>
    <col min="13575" max="13575" width="10.85546875" style="22" customWidth="1"/>
    <col min="13576" max="13581" width="10.7109375" style="22" customWidth="1"/>
    <col min="13582" max="13824" width="11.42578125" style="22"/>
    <col min="13825" max="13825" width="24" style="22" bestFit="1" customWidth="1"/>
    <col min="13826" max="13826" width="13.7109375" style="22" customWidth="1"/>
    <col min="13827" max="13827" width="13" style="22" customWidth="1"/>
    <col min="13828" max="13830" width="10.7109375" style="22" customWidth="1"/>
    <col min="13831" max="13831" width="10.85546875" style="22" customWidth="1"/>
    <col min="13832" max="13837" width="10.7109375" style="22" customWidth="1"/>
    <col min="13838" max="14080" width="11.42578125" style="22"/>
    <col min="14081" max="14081" width="24" style="22" bestFit="1" customWidth="1"/>
    <col min="14082" max="14082" width="13.7109375" style="22" customWidth="1"/>
    <col min="14083" max="14083" width="13" style="22" customWidth="1"/>
    <col min="14084" max="14086" width="10.7109375" style="22" customWidth="1"/>
    <col min="14087" max="14087" width="10.85546875" style="22" customWidth="1"/>
    <col min="14088" max="14093" width="10.7109375" style="22" customWidth="1"/>
    <col min="14094" max="14336" width="11.42578125" style="22"/>
    <col min="14337" max="14337" width="24" style="22" bestFit="1" customWidth="1"/>
    <col min="14338" max="14338" width="13.7109375" style="22" customWidth="1"/>
    <col min="14339" max="14339" width="13" style="22" customWidth="1"/>
    <col min="14340" max="14342" width="10.7109375" style="22" customWidth="1"/>
    <col min="14343" max="14343" width="10.85546875" style="22" customWidth="1"/>
    <col min="14344" max="14349" width="10.7109375" style="22" customWidth="1"/>
    <col min="14350" max="14592" width="11.42578125" style="22"/>
    <col min="14593" max="14593" width="24" style="22" bestFit="1" customWidth="1"/>
    <col min="14594" max="14594" width="13.7109375" style="22" customWidth="1"/>
    <col min="14595" max="14595" width="13" style="22" customWidth="1"/>
    <col min="14596" max="14598" width="10.7109375" style="22" customWidth="1"/>
    <col min="14599" max="14599" width="10.85546875" style="22" customWidth="1"/>
    <col min="14600" max="14605" width="10.7109375" style="22" customWidth="1"/>
    <col min="14606" max="14848" width="11.42578125" style="22"/>
    <col min="14849" max="14849" width="24" style="22" bestFit="1" customWidth="1"/>
    <col min="14850" max="14850" width="13.7109375" style="22" customWidth="1"/>
    <col min="14851" max="14851" width="13" style="22" customWidth="1"/>
    <col min="14852" max="14854" width="10.7109375" style="22" customWidth="1"/>
    <col min="14855" max="14855" width="10.85546875" style="22" customWidth="1"/>
    <col min="14856" max="14861" width="10.7109375" style="22" customWidth="1"/>
    <col min="14862" max="15104" width="11.42578125" style="22"/>
    <col min="15105" max="15105" width="24" style="22" bestFit="1" customWidth="1"/>
    <col min="15106" max="15106" width="13.7109375" style="22" customWidth="1"/>
    <col min="15107" max="15107" width="13" style="22" customWidth="1"/>
    <col min="15108" max="15110" width="10.7109375" style="22" customWidth="1"/>
    <col min="15111" max="15111" width="10.85546875" style="22" customWidth="1"/>
    <col min="15112" max="15117" width="10.7109375" style="22" customWidth="1"/>
    <col min="15118" max="15360" width="11.42578125" style="22"/>
    <col min="15361" max="15361" width="24" style="22" bestFit="1" customWidth="1"/>
    <col min="15362" max="15362" width="13.7109375" style="22" customWidth="1"/>
    <col min="15363" max="15363" width="13" style="22" customWidth="1"/>
    <col min="15364" max="15366" width="10.7109375" style="22" customWidth="1"/>
    <col min="15367" max="15367" width="10.85546875" style="22" customWidth="1"/>
    <col min="15368" max="15373" width="10.7109375" style="22" customWidth="1"/>
    <col min="15374" max="15616" width="11.42578125" style="22"/>
    <col min="15617" max="15617" width="24" style="22" bestFit="1" customWidth="1"/>
    <col min="15618" max="15618" width="13.7109375" style="22" customWidth="1"/>
    <col min="15619" max="15619" width="13" style="22" customWidth="1"/>
    <col min="15620" max="15622" width="10.7109375" style="22" customWidth="1"/>
    <col min="15623" max="15623" width="10.85546875" style="22" customWidth="1"/>
    <col min="15624" max="15629" width="10.7109375" style="22" customWidth="1"/>
    <col min="15630" max="15872" width="11.42578125" style="22"/>
    <col min="15873" max="15873" width="24" style="22" bestFit="1" customWidth="1"/>
    <col min="15874" max="15874" width="13.7109375" style="22" customWidth="1"/>
    <col min="15875" max="15875" width="13" style="22" customWidth="1"/>
    <col min="15876" max="15878" width="10.7109375" style="22" customWidth="1"/>
    <col min="15879" max="15879" width="10.85546875" style="22" customWidth="1"/>
    <col min="15880" max="15885" width="10.7109375" style="22" customWidth="1"/>
    <col min="15886" max="16128" width="11.42578125" style="22"/>
    <col min="16129" max="16129" width="24" style="22" bestFit="1" customWidth="1"/>
    <col min="16130" max="16130" width="13.7109375" style="22" customWidth="1"/>
    <col min="16131" max="16131" width="13" style="22" customWidth="1"/>
    <col min="16132" max="16134" width="10.7109375" style="22" customWidth="1"/>
    <col min="16135" max="16135" width="10.85546875" style="22" customWidth="1"/>
    <col min="16136" max="16141" width="10.7109375" style="22" customWidth="1"/>
    <col min="16142" max="16384" width="11.42578125" style="22"/>
  </cols>
  <sheetData>
    <row r="3" spans="1:16" x14ac:dyDescent="0.2">
      <c r="P3" s="88"/>
    </row>
    <row r="4" spans="1:16" ht="15" x14ac:dyDescent="0.2">
      <c r="A4" s="843" t="s">
        <v>296</v>
      </c>
      <c r="B4" s="843"/>
      <c r="C4" s="843"/>
      <c r="D4" s="843"/>
      <c r="E4" s="843"/>
      <c r="F4" s="843"/>
      <c r="G4" s="843"/>
      <c r="H4" s="843"/>
      <c r="I4" s="843"/>
      <c r="J4" s="843"/>
      <c r="K4" s="843"/>
      <c r="L4" s="843"/>
      <c r="M4" s="843"/>
    </row>
    <row r="7" spans="1:16" ht="15.75" x14ac:dyDescent="0.25">
      <c r="A7" s="836" t="s">
        <v>297</v>
      </c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</row>
    <row r="9" spans="1:16" ht="13.5" thickBot="1" x14ac:dyDescent="0.25"/>
    <row r="10" spans="1:16" ht="15.75" thickBot="1" x14ac:dyDescent="0.3">
      <c r="A10" s="228"/>
      <c r="B10" s="858" t="s">
        <v>298</v>
      </c>
      <c r="C10" s="859"/>
      <c r="D10" s="858" t="s">
        <v>299</v>
      </c>
      <c r="E10" s="859"/>
      <c r="F10" s="858" t="s">
        <v>300</v>
      </c>
      <c r="G10" s="859"/>
      <c r="H10" s="858" t="s">
        <v>301</v>
      </c>
      <c r="I10" s="859"/>
      <c r="J10" s="858" t="s">
        <v>302</v>
      </c>
      <c r="K10" s="859"/>
      <c r="L10" s="229"/>
      <c r="M10" s="229"/>
    </row>
    <row r="11" spans="1:16" ht="15.75" thickBot="1" x14ac:dyDescent="0.3">
      <c r="A11" s="230"/>
      <c r="B11" s="231">
        <v>2024</v>
      </c>
      <c r="C11" s="231">
        <v>2025</v>
      </c>
      <c r="D11" s="231">
        <v>2024</v>
      </c>
      <c r="E11" s="231">
        <v>2025</v>
      </c>
      <c r="F11" s="231">
        <v>2024</v>
      </c>
      <c r="G11" s="231">
        <v>2025</v>
      </c>
      <c r="H11" s="231">
        <v>2024</v>
      </c>
      <c r="I11" s="231">
        <v>2025</v>
      </c>
      <c r="J11" s="231">
        <v>2024</v>
      </c>
      <c r="K11" s="231">
        <v>2025</v>
      </c>
      <c r="L11" s="229"/>
      <c r="M11" s="229"/>
    </row>
    <row r="12" spans="1:16" ht="13.5" customHeight="1" x14ac:dyDescent="0.2">
      <c r="A12" s="198" t="s">
        <v>293</v>
      </c>
      <c r="B12" s="232">
        <v>5657</v>
      </c>
      <c r="C12" s="640">
        <v>5821</v>
      </c>
      <c r="D12" s="233">
        <v>11723</v>
      </c>
      <c r="E12" s="640">
        <v>11983</v>
      </c>
      <c r="F12" s="233">
        <v>13741</v>
      </c>
      <c r="G12" s="640">
        <v>13917</v>
      </c>
      <c r="H12" s="233">
        <v>4273</v>
      </c>
      <c r="I12" s="640">
        <v>4366</v>
      </c>
      <c r="J12" s="234">
        <v>10740</v>
      </c>
      <c r="K12" s="641">
        <v>10806</v>
      </c>
      <c r="L12" s="229"/>
      <c r="M12" s="229"/>
    </row>
    <row r="13" spans="1:16" ht="13.5" customHeight="1" x14ac:dyDescent="0.2">
      <c r="A13" s="199" t="s">
        <v>294</v>
      </c>
      <c r="B13" s="234">
        <v>80</v>
      </c>
      <c r="C13" s="641">
        <v>81</v>
      </c>
      <c r="D13" s="234">
        <v>227</v>
      </c>
      <c r="E13" s="641">
        <v>228</v>
      </c>
      <c r="F13" s="234">
        <v>275</v>
      </c>
      <c r="G13" s="641">
        <v>281</v>
      </c>
      <c r="H13" s="234">
        <v>92</v>
      </c>
      <c r="I13" s="641">
        <v>92</v>
      </c>
      <c r="J13" s="234">
        <v>218</v>
      </c>
      <c r="K13" s="641">
        <v>227</v>
      </c>
      <c r="L13" s="229"/>
      <c r="M13" s="229"/>
    </row>
    <row r="14" spans="1:16" ht="13.5" customHeight="1" x14ac:dyDescent="0.2">
      <c r="A14" s="199" t="s">
        <v>295</v>
      </c>
      <c r="B14" s="234">
        <v>5737</v>
      </c>
      <c r="C14" s="642">
        <f t="shared" ref="C14:K14" si="0">SUM(C12:C13)</f>
        <v>5902</v>
      </c>
      <c r="D14" s="234">
        <v>11950</v>
      </c>
      <c r="E14" s="642">
        <f t="shared" si="0"/>
        <v>12211</v>
      </c>
      <c r="F14" s="234">
        <v>14016</v>
      </c>
      <c r="G14" s="642">
        <f t="shared" si="0"/>
        <v>14198</v>
      </c>
      <c r="H14" s="234">
        <v>4365</v>
      </c>
      <c r="I14" s="642">
        <f t="shared" si="0"/>
        <v>4458</v>
      </c>
      <c r="J14" s="234">
        <v>10958</v>
      </c>
      <c r="K14" s="642">
        <f t="shared" si="0"/>
        <v>11033</v>
      </c>
      <c r="L14" s="229"/>
      <c r="M14" s="229"/>
    </row>
    <row r="15" spans="1:16" ht="13.5" customHeight="1" thickBot="1" x14ac:dyDescent="0.25">
      <c r="A15" s="235" t="s">
        <v>303</v>
      </c>
      <c r="B15" s="236">
        <v>4.5371720116618074E-2</v>
      </c>
      <c r="C15" s="572">
        <f>(C14-B14)/B14</f>
        <v>2.8760676311661147E-2</v>
      </c>
      <c r="D15" s="236">
        <v>2.6367774628532164E-2</v>
      </c>
      <c r="E15" s="572">
        <f>(E14-D14)/D14</f>
        <v>2.184100418410042E-2</v>
      </c>
      <c r="F15" s="236">
        <v>2.4411635725771087E-2</v>
      </c>
      <c r="G15" s="572">
        <f>(G14-F14)/F14</f>
        <v>1.2985159817351597E-2</v>
      </c>
      <c r="H15" s="236">
        <v>1.6771488469601678E-2</v>
      </c>
      <c r="I15" s="572">
        <f>(I14-H14)/H14</f>
        <v>2.1305841924398626E-2</v>
      </c>
      <c r="J15" s="236">
        <v>2.8051411952340746E-2</v>
      </c>
      <c r="K15" s="572">
        <f>(K14-J14)/J14</f>
        <v>6.8443146559591167E-3</v>
      </c>
      <c r="L15" s="229"/>
      <c r="M15" s="229"/>
    </row>
    <row r="17" spans="1:13" ht="13.5" thickBot="1" x14ac:dyDescent="0.25"/>
    <row r="18" spans="1:13" ht="15.75" thickBot="1" x14ac:dyDescent="0.3">
      <c r="A18" s="228"/>
      <c r="B18" s="858" t="s">
        <v>304</v>
      </c>
      <c r="C18" s="859"/>
      <c r="D18" s="858" t="s">
        <v>305</v>
      </c>
      <c r="E18" s="859"/>
      <c r="F18" s="858" t="s">
        <v>306</v>
      </c>
      <c r="G18" s="859"/>
      <c r="H18" s="858" t="s">
        <v>307</v>
      </c>
      <c r="I18" s="859"/>
      <c r="J18" s="858" t="s">
        <v>208</v>
      </c>
      <c r="K18" s="859"/>
    </row>
    <row r="19" spans="1:13" ht="15.75" thickBot="1" x14ac:dyDescent="0.3">
      <c r="A19" s="230"/>
      <c r="B19" s="231">
        <v>2024</v>
      </c>
      <c r="C19" s="231">
        <v>2025</v>
      </c>
      <c r="D19" s="231">
        <v>2024</v>
      </c>
      <c r="E19" s="231">
        <v>2025</v>
      </c>
      <c r="F19" s="231">
        <v>2024</v>
      </c>
      <c r="G19" s="231">
        <v>2025</v>
      </c>
      <c r="H19" s="231">
        <v>2024</v>
      </c>
      <c r="I19" s="231">
        <v>2025</v>
      </c>
      <c r="J19" s="231">
        <v>2024</v>
      </c>
      <c r="K19" s="231">
        <v>2025</v>
      </c>
    </row>
    <row r="20" spans="1:13" ht="12.75" customHeight="1" x14ac:dyDescent="0.2">
      <c r="A20" s="198" t="s">
        <v>293</v>
      </c>
      <c r="B20" s="642">
        <v>6055</v>
      </c>
      <c r="C20" s="641">
        <v>6142</v>
      </c>
      <c r="D20" s="234">
        <v>3081</v>
      </c>
      <c r="E20" s="641">
        <v>3193</v>
      </c>
      <c r="F20" s="233">
        <v>15436</v>
      </c>
      <c r="G20" s="640">
        <v>15693</v>
      </c>
      <c r="H20" s="233">
        <v>4685</v>
      </c>
      <c r="I20" s="640">
        <v>4777</v>
      </c>
      <c r="J20" s="569">
        <f>B12+D12+F12+H12+J12+B20+D20+F20+H20</f>
        <v>75391</v>
      </c>
      <c r="K20" s="569">
        <f>C12+E12+G12+I12+K12+C20+E20+G20+I20</f>
        <v>76698</v>
      </c>
    </row>
    <row r="21" spans="1:13" ht="12.75" customHeight="1" x14ac:dyDescent="0.2">
      <c r="A21" s="199" t="s">
        <v>294</v>
      </c>
      <c r="B21" s="642">
        <v>155</v>
      </c>
      <c r="C21" s="641">
        <v>171</v>
      </c>
      <c r="D21" s="234">
        <v>33</v>
      </c>
      <c r="E21" s="641">
        <v>39</v>
      </c>
      <c r="F21" s="234">
        <v>370</v>
      </c>
      <c r="G21" s="641">
        <v>360</v>
      </c>
      <c r="H21" s="234">
        <v>73</v>
      </c>
      <c r="I21" s="641">
        <v>76</v>
      </c>
      <c r="J21" s="237">
        <f>SUM(B13,D13,F13,H13,J13,B21,D21,F21,H21)</f>
        <v>1523</v>
      </c>
      <c r="K21" s="570">
        <f>SUM(C13,E13,G13,I13,K13,C21,E21,G21,I21)</f>
        <v>1555</v>
      </c>
    </row>
    <row r="22" spans="1:13" ht="12.75" customHeight="1" x14ac:dyDescent="0.2">
      <c r="A22" s="199" t="s">
        <v>308</v>
      </c>
      <c r="B22" s="642"/>
      <c r="C22" s="642"/>
      <c r="D22" s="234"/>
      <c r="E22" s="642"/>
      <c r="F22" s="234"/>
      <c r="G22" s="642"/>
      <c r="H22" s="234"/>
      <c r="I22" s="642"/>
      <c r="J22" s="567">
        <v>47</v>
      </c>
      <c r="K22" s="571">
        <v>54</v>
      </c>
    </row>
    <row r="23" spans="1:13" ht="12.75" customHeight="1" x14ac:dyDescent="0.2">
      <c r="A23" s="199" t="s">
        <v>295</v>
      </c>
      <c r="B23" s="642">
        <v>6210</v>
      </c>
      <c r="C23" s="642">
        <f t="shared" ref="C23:G23" si="1">SUM(C20:C22)</f>
        <v>6313</v>
      </c>
      <c r="D23" s="234">
        <v>3114</v>
      </c>
      <c r="E23" s="642">
        <f t="shared" si="1"/>
        <v>3232</v>
      </c>
      <c r="F23" s="234">
        <v>15806</v>
      </c>
      <c r="G23" s="642">
        <f t="shared" si="1"/>
        <v>16053</v>
      </c>
      <c r="H23" s="234">
        <v>4758</v>
      </c>
      <c r="I23" s="642">
        <f>SUM(I20:I22)</f>
        <v>4853</v>
      </c>
      <c r="J23" s="237">
        <v>76961</v>
      </c>
      <c r="K23" s="570">
        <f>SUM(K20:K22)</f>
        <v>78307</v>
      </c>
      <c r="L23" s="568">
        <f>EMPLEO!C12</f>
        <v>78307</v>
      </c>
      <c r="M23" s="28">
        <f>L23-K23</f>
        <v>0</v>
      </c>
    </row>
    <row r="24" spans="1:13" ht="12.75" customHeight="1" thickBot="1" x14ac:dyDescent="0.25">
      <c r="A24" s="235" t="s">
        <v>303</v>
      </c>
      <c r="B24" s="572">
        <v>1.4374387455080039E-2</v>
      </c>
      <c r="C24" s="572">
        <f>(C23-B23)/B23</f>
        <v>1.6586151368760065E-2</v>
      </c>
      <c r="D24" s="236">
        <v>3.696303696303696E-2</v>
      </c>
      <c r="E24" s="572">
        <f>(E23-D23)/D23</f>
        <v>3.7893384714193963E-2</v>
      </c>
      <c r="F24" s="236">
        <v>1.2037392751952874E-2</v>
      </c>
      <c r="G24" s="572">
        <f>(G23-F23)/F23</f>
        <v>1.5626977097304821E-2</v>
      </c>
      <c r="H24" s="236">
        <v>7.1972904318374255E-3</v>
      </c>
      <c r="I24" s="572">
        <f>(I23-H23)/H23</f>
        <v>1.9966372425388818E-2</v>
      </c>
      <c r="J24" s="236">
        <v>2.2574473173713163E-2</v>
      </c>
      <c r="K24" s="572">
        <f>(K23-J23)/J23</f>
        <v>1.7489377736775769E-2</v>
      </c>
    </row>
    <row r="25" spans="1:13" ht="15.75" x14ac:dyDescent="0.25">
      <c r="A25" s="110"/>
      <c r="B25" s="110"/>
      <c r="C25" s="110"/>
      <c r="D25" s="110"/>
      <c r="E25" s="110"/>
      <c r="F25" s="110"/>
      <c r="G25" s="110"/>
    </row>
    <row r="26" spans="1:13" ht="14.25" x14ac:dyDescent="0.2">
      <c r="J26" s="238"/>
      <c r="K26" s="238"/>
    </row>
    <row r="27" spans="1:13" ht="14.25" x14ac:dyDescent="0.2">
      <c r="F27" s="239"/>
      <c r="G27" s="239"/>
      <c r="J27" s="238"/>
      <c r="K27" s="238"/>
    </row>
    <row r="28" spans="1:13" ht="13.5" thickBot="1" x14ac:dyDescent="0.25">
      <c r="F28" s="239"/>
      <c r="G28" s="239"/>
    </row>
    <row r="29" spans="1:13" ht="18.75" thickBot="1" x14ac:dyDescent="0.3">
      <c r="A29" s="825" t="s">
        <v>168</v>
      </c>
      <c r="B29" s="826"/>
      <c r="C29" s="827"/>
      <c r="F29" s="239"/>
      <c r="G29" s="239"/>
    </row>
    <row r="30" spans="1:13" ht="15" x14ac:dyDescent="0.25">
      <c r="A30" s="701"/>
      <c r="B30" s="704" t="s">
        <v>591</v>
      </c>
      <c r="C30" s="704" t="s">
        <v>602</v>
      </c>
      <c r="F30" s="239"/>
      <c r="G30" s="239"/>
    </row>
    <row r="31" spans="1:13" x14ac:dyDescent="0.2">
      <c r="A31" s="657" t="s">
        <v>169</v>
      </c>
      <c r="B31" s="700">
        <f>+B12</f>
        <v>5657</v>
      </c>
      <c r="C31" s="700">
        <f>+C12</f>
        <v>5821</v>
      </c>
      <c r="F31" s="239"/>
      <c r="G31" s="239"/>
    </row>
    <row r="32" spans="1:13" x14ac:dyDescent="0.2">
      <c r="A32" s="657" t="s">
        <v>6</v>
      </c>
      <c r="B32" s="700">
        <f>+D12</f>
        <v>11723</v>
      </c>
      <c r="C32" s="700">
        <f>+E12</f>
        <v>11983</v>
      </c>
      <c r="F32" s="239"/>
      <c r="G32" s="239"/>
    </row>
    <row r="33" spans="1:7" x14ac:dyDescent="0.2">
      <c r="A33" s="657" t="s">
        <v>18</v>
      </c>
      <c r="B33" s="700">
        <f>+F12</f>
        <v>13741</v>
      </c>
      <c r="C33" s="700">
        <f>+G12</f>
        <v>13917</v>
      </c>
      <c r="F33" s="239"/>
      <c r="G33" s="239"/>
    </row>
    <row r="34" spans="1:7" x14ac:dyDescent="0.2">
      <c r="A34" s="657" t="s">
        <v>7</v>
      </c>
      <c r="B34" s="700">
        <f>+H12</f>
        <v>4273</v>
      </c>
      <c r="C34" s="700">
        <f>+I12</f>
        <v>4366</v>
      </c>
      <c r="F34" s="239"/>
      <c r="G34" s="239"/>
    </row>
    <row r="35" spans="1:7" x14ac:dyDescent="0.2">
      <c r="A35" s="657" t="s">
        <v>8</v>
      </c>
      <c r="B35" s="700">
        <f>+J12</f>
        <v>10740</v>
      </c>
      <c r="C35" s="700">
        <f>+K12</f>
        <v>10806</v>
      </c>
      <c r="F35" s="239"/>
      <c r="G35" s="239"/>
    </row>
    <row r="36" spans="1:7" x14ac:dyDescent="0.2">
      <c r="A36" s="657" t="s">
        <v>9</v>
      </c>
      <c r="B36" s="700">
        <f>+B20</f>
        <v>6055</v>
      </c>
      <c r="C36" s="700">
        <f>+C20</f>
        <v>6142</v>
      </c>
    </row>
    <row r="37" spans="1:7" x14ac:dyDescent="0.2">
      <c r="A37" s="657" t="s">
        <v>10</v>
      </c>
      <c r="B37" s="700">
        <f>+D20</f>
        <v>3081</v>
      </c>
      <c r="C37" s="700">
        <f>+E20</f>
        <v>3193</v>
      </c>
    </row>
    <row r="38" spans="1:7" x14ac:dyDescent="0.2">
      <c r="A38" s="657" t="s">
        <v>11</v>
      </c>
      <c r="B38" s="700">
        <f>+F20</f>
        <v>15436</v>
      </c>
      <c r="C38" s="700">
        <f>+G20</f>
        <v>15693</v>
      </c>
    </row>
    <row r="39" spans="1:7" x14ac:dyDescent="0.2">
      <c r="A39" s="657" t="s">
        <v>12</v>
      </c>
      <c r="B39" s="700">
        <f>+H20</f>
        <v>4685</v>
      </c>
      <c r="C39" s="700">
        <f>+I20</f>
        <v>4777</v>
      </c>
    </row>
    <row r="40" spans="1:7" x14ac:dyDescent="0.2">
      <c r="B40" s="28"/>
      <c r="C40" s="28"/>
    </row>
    <row r="66" spans="1:7" ht="15.75" x14ac:dyDescent="0.25">
      <c r="A66" s="110"/>
      <c r="B66" s="110"/>
      <c r="C66" s="110"/>
      <c r="D66" s="110"/>
      <c r="E66" s="110"/>
      <c r="F66" s="110"/>
      <c r="G66" s="110"/>
    </row>
    <row r="71" spans="1:7" ht="13.5" thickBot="1" x14ac:dyDescent="0.25"/>
    <row r="72" spans="1:7" ht="18.75" thickBot="1" x14ac:dyDescent="0.3">
      <c r="A72" s="825" t="s">
        <v>168</v>
      </c>
      <c r="B72" s="826"/>
      <c r="C72" s="827"/>
    </row>
    <row r="73" spans="1:7" ht="15" x14ac:dyDescent="0.25">
      <c r="A73" s="701"/>
      <c r="B73" s="702" t="s">
        <v>593</v>
      </c>
      <c r="C73" s="702" t="s">
        <v>603</v>
      </c>
    </row>
    <row r="74" spans="1:7" x14ac:dyDescent="0.2">
      <c r="A74" s="657" t="s">
        <v>169</v>
      </c>
      <c r="B74" s="700">
        <f>B13</f>
        <v>80</v>
      </c>
      <c r="C74" s="700">
        <f>C13</f>
        <v>81</v>
      </c>
    </row>
    <row r="75" spans="1:7" x14ac:dyDescent="0.2">
      <c r="A75" s="657" t="s">
        <v>6</v>
      </c>
      <c r="B75" s="700">
        <f>+D13</f>
        <v>227</v>
      </c>
      <c r="C75" s="700">
        <f>+E13</f>
        <v>228</v>
      </c>
    </row>
    <row r="76" spans="1:7" x14ac:dyDescent="0.2">
      <c r="A76" s="657" t="s">
        <v>18</v>
      </c>
      <c r="B76" s="700">
        <f>+F13</f>
        <v>275</v>
      </c>
      <c r="C76" s="700">
        <f>+G13</f>
        <v>281</v>
      </c>
    </row>
    <row r="77" spans="1:7" x14ac:dyDescent="0.2">
      <c r="A77" s="657" t="s">
        <v>7</v>
      </c>
      <c r="B77" s="700">
        <f>+H13</f>
        <v>92</v>
      </c>
      <c r="C77" s="700">
        <f>+I13</f>
        <v>92</v>
      </c>
    </row>
    <row r="78" spans="1:7" x14ac:dyDescent="0.2">
      <c r="A78" s="657" t="s">
        <v>8</v>
      </c>
      <c r="B78" s="700">
        <f>+J13</f>
        <v>218</v>
      </c>
      <c r="C78" s="700">
        <f>+K13</f>
        <v>227</v>
      </c>
    </row>
    <row r="79" spans="1:7" x14ac:dyDescent="0.2">
      <c r="A79" s="657" t="s">
        <v>9</v>
      </c>
      <c r="B79" s="700">
        <f>+B21</f>
        <v>155</v>
      </c>
      <c r="C79" s="700">
        <f>+C21</f>
        <v>171</v>
      </c>
    </row>
    <row r="80" spans="1:7" x14ac:dyDescent="0.2">
      <c r="A80" s="657" t="s">
        <v>10</v>
      </c>
      <c r="B80" s="700">
        <f>+D21</f>
        <v>33</v>
      </c>
      <c r="C80" s="700">
        <f>+E21</f>
        <v>39</v>
      </c>
    </row>
    <row r="81" spans="1:3" x14ac:dyDescent="0.2">
      <c r="A81" s="657" t="s">
        <v>11</v>
      </c>
      <c r="B81" s="700">
        <f>+F21</f>
        <v>370</v>
      </c>
      <c r="C81" s="700">
        <f>+G21</f>
        <v>360</v>
      </c>
    </row>
    <row r="82" spans="1:3" ht="13.5" thickBot="1" x14ac:dyDescent="0.25">
      <c r="A82" s="667" t="s">
        <v>12</v>
      </c>
      <c r="B82" s="703">
        <f>+H21</f>
        <v>73</v>
      </c>
      <c r="C82" s="703">
        <f>+I21</f>
        <v>76</v>
      </c>
    </row>
    <row r="83" spans="1:3" x14ac:dyDescent="0.2">
      <c r="B83" s="28"/>
      <c r="C83" s="28"/>
    </row>
  </sheetData>
  <mergeCells count="14">
    <mergeCell ref="A72:C72"/>
    <mergeCell ref="B18:C18"/>
    <mergeCell ref="D18:E18"/>
    <mergeCell ref="F18:G18"/>
    <mergeCell ref="H18:I18"/>
    <mergeCell ref="J18:K18"/>
    <mergeCell ref="A29:C29"/>
    <mergeCell ref="A4:M4"/>
    <mergeCell ref="A7:M7"/>
    <mergeCell ref="B10:C10"/>
    <mergeCell ref="D10:E10"/>
    <mergeCell ref="F10:G10"/>
    <mergeCell ref="H10:I10"/>
    <mergeCell ref="J10:K10"/>
  </mergeCells>
  <conditionalFormatting sqref="M23">
    <cfRule type="cellIs" dxfId="0" priority="1" operator="equal">
      <formula>0</formula>
    </cfRule>
  </conditionalFormatting>
  <pageMargins left="0.75" right="0.75" top="1" bottom="1" header="0" footer="0"/>
  <pageSetup paperSize="9" scale="6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02A6-303B-4F2F-AD42-F27B156B0CC6}">
  <dimension ref="A6:M516"/>
  <sheetViews>
    <sheetView zoomScale="85" workbookViewId="0">
      <selection activeCell="A427" sqref="A427"/>
    </sheetView>
  </sheetViews>
  <sheetFormatPr baseColWidth="10" defaultRowHeight="12.75" x14ac:dyDescent="0.2"/>
  <cols>
    <col min="1" max="1" width="36.42578125" style="22" customWidth="1"/>
    <col min="2" max="2" width="14.140625" style="22" customWidth="1"/>
    <col min="3" max="256" width="11.42578125" style="22"/>
    <col min="257" max="257" width="36.42578125" style="22" customWidth="1"/>
    <col min="258" max="258" width="14.140625" style="22" customWidth="1"/>
    <col min="259" max="512" width="11.42578125" style="22"/>
    <col min="513" max="513" width="36.42578125" style="22" customWidth="1"/>
    <col min="514" max="514" width="14.140625" style="22" customWidth="1"/>
    <col min="515" max="768" width="11.42578125" style="22"/>
    <col min="769" max="769" width="36.42578125" style="22" customWidth="1"/>
    <col min="770" max="770" width="14.140625" style="22" customWidth="1"/>
    <col min="771" max="1024" width="11.42578125" style="22"/>
    <col min="1025" max="1025" width="36.42578125" style="22" customWidth="1"/>
    <col min="1026" max="1026" width="14.140625" style="22" customWidth="1"/>
    <col min="1027" max="1280" width="11.42578125" style="22"/>
    <col min="1281" max="1281" width="36.42578125" style="22" customWidth="1"/>
    <col min="1282" max="1282" width="14.140625" style="22" customWidth="1"/>
    <col min="1283" max="1536" width="11.42578125" style="22"/>
    <col min="1537" max="1537" width="36.42578125" style="22" customWidth="1"/>
    <col min="1538" max="1538" width="14.140625" style="22" customWidth="1"/>
    <col min="1539" max="1792" width="11.42578125" style="22"/>
    <col min="1793" max="1793" width="36.42578125" style="22" customWidth="1"/>
    <col min="1794" max="1794" width="14.140625" style="22" customWidth="1"/>
    <col min="1795" max="2048" width="11.42578125" style="22"/>
    <col min="2049" max="2049" width="36.42578125" style="22" customWidth="1"/>
    <col min="2050" max="2050" width="14.140625" style="22" customWidth="1"/>
    <col min="2051" max="2304" width="11.42578125" style="22"/>
    <col min="2305" max="2305" width="36.42578125" style="22" customWidth="1"/>
    <col min="2306" max="2306" width="14.140625" style="22" customWidth="1"/>
    <col min="2307" max="2560" width="11.42578125" style="22"/>
    <col min="2561" max="2561" width="36.42578125" style="22" customWidth="1"/>
    <col min="2562" max="2562" width="14.140625" style="22" customWidth="1"/>
    <col min="2563" max="2816" width="11.42578125" style="22"/>
    <col min="2817" max="2817" width="36.42578125" style="22" customWidth="1"/>
    <col min="2818" max="2818" width="14.140625" style="22" customWidth="1"/>
    <col min="2819" max="3072" width="11.42578125" style="22"/>
    <col min="3073" max="3073" width="36.42578125" style="22" customWidth="1"/>
    <col min="3074" max="3074" width="14.140625" style="22" customWidth="1"/>
    <col min="3075" max="3328" width="11.42578125" style="22"/>
    <col min="3329" max="3329" width="36.42578125" style="22" customWidth="1"/>
    <col min="3330" max="3330" width="14.140625" style="22" customWidth="1"/>
    <col min="3331" max="3584" width="11.42578125" style="22"/>
    <col min="3585" max="3585" width="36.42578125" style="22" customWidth="1"/>
    <col min="3586" max="3586" width="14.140625" style="22" customWidth="1"/>
    <col min="3587" max="3840" width="11.42578125" style="22"/>
    <col min="3841" max="3841" width="36.42578125" style="22" customWidth="1"/>
    <col min="3842" max="3842" width="14.140625" style="22" customWidth="1"/>
    <col min="3843" max="4096" width="11.42578125" style="22"/>
    <col min="4097" max="4097" width="36.42578125" style="22" customWidth="1"/>
    <col min="4098" max="4098" width="14.140625" style="22" customWidth="1"/>
    <col min="4099" max="4352" width="11.42578125" style="22"/>
    <col min="4353" max="4353" width="36.42578125" style="22" customWidth="1"/>
    <col min="4354" max="4354" width="14.140625" style="22" customWidth="1"/>
    <col min="4355" max="4608" width="11.42578125" style="22"/>
    <col min="4609" max="4609" width="36.42578125" style="22" customWidth="1"/>
    <col min="4610" max="4610" width="14.140625" style="22" customWidth="1"/>
    <col min="4611" max="4864" width="11.42578125" style="22"/>
    <col min="4865" max="4865" width="36.42578125" style="22" customWidth="1"/>
    <col min="4866" max="4866" width="14.140625" style="22" customWidth="1"/>
    <col min="4867" max="5120" width="11.42578125" style="22"/>
    <col min="5121" max="5121" width="36.42578125" style="22" customWidth="1"/>
    <col min="5122" max="5122" width="14.140625" style="22" customWidth="1"/>
    <col min="5123" max="5376" width="11.42578125" style="22"/>
    <col min="5377" max="5377" width="36.42578125" style="22" customWidth="1"/>
    <col min="5378" max="5378" width="14.140625" style="22" customWidth="1"/>
    <col min="5379" max="5632" width="11.42578125" style="22"/>
    <col min="5633" max="5633" width="36.42578125" style="22" customWidth="1"/>
    <col min="5634" max="5634" width="14.140625" style="22" customWidth="1"/>
    <col min="5635" max="5888" width="11.42578125" style="22"/>
    <col min="5889" max="5889" width="36.42578125" style="22" customWidth="1"/>
    <col min="5890" max="5890" width="14.140625" style="22" customWidth="1"/>
    <col min="5891" max="6144" width="11.42578125" style="22"/>
    <col min="6145" max="6145" width="36.42578125" style="22" customWidth="1"/>
    <col min="6146" max="6146" width="14.140625" style="22" customWidth="1"/>
    <col min="6147" max="6400" width="11.42578125" style="22"/>
    <col min="6401" max="6401" width="36.42578125" style="22" customWidth="1"/>
    <col min="6402" max="6402" width="14.140625" style="22" customWidth="1"/>
    <col min="6403" max="6656" width="11.42578125" style="22"/>
    <col min="6657" max="6657" width="36.42578125" style="22" customWidth="1"/>
    <col min="6658" max="6658" width="14.140625" style="22" customWidth="1"/>
    <col min="6659" max="6912" width="11.42578125" style="22"/>
    <col min="6913" max="6913" width="36.42578125" style="22" customWidth="1"/>
    <col min="6914" max="6914" width="14.140625" style="22" customWidth="1"/>
    <col min="6915" max="7168" width="11.42578125" style="22"/>
    <col min="7169" max="7169" width="36.42578125" style="22" customWidth="1"/>
    <col min="7170" max="7170" width="14.140625" style="22" customWidth="1"/>
    <col min="7171" max="7424" width="11.42578125" style="22"/>
    <col min="7425" max="7425" width="36.42578125" style="22" customWidth="1"/>
    <col min="7426" max="7426" width="14.140625" style="22" customWidth="1"/>
    <col min="7427" max="7680" width="11.42578125" style="22"/>
    <col min="7681" max="7681" width="36.42578125" style="22" customWidth="1"/>
    <col min="7682" max="7682" width="14.140625" style="22" customWidth="1"/>
    <col min="7683" max="7936" width="11.42578125" style="22"/>
    <col min="7937" max="7937" width="36.42578125" style="22" customWidth="1"/>
    <col min="7938" max="7938" width="14.140625" style="22" customWidth="1"/>
    <col min="7939" max="8192" width="11.42578125" style="22"/>
    <col min="8193" max="8193" width="36.42578125" style="22" customWidth="1"/>
    <col min="8194" max="8194" width="14.140625" style="22" customWidth="1"/>
    <col min="8195" max="8448" width="11.42578125" style="22"/>
    <col min="8449" max="8449" width="36.42578125" style="22" customWidth="1"/>
    <col min="8450" max="8450" width="14.140625" style="22" customWidth="1"/>
    <col min="8451" max="8704" width="11.42578125" style="22"/>
    <col min="8705" max="8705" width="36.42578125" style="22" customWidth="1"/>
    <col min="8706" max="8706" width="14.140625" style="22" customWidth="1"/>
    <col min="8707" max="8960" width="11.42578125" style="22"/>
    <col min="8961" max="8961" width="36.42578125" style="22" customWidth="1"/>
    <col min="8962" max="8962" width="14.140625" style="22" customWidth="1"/>
    <col min="8963" max="9216" width="11.42578125" style="22"/>
    <col min="9217" max="9217" width="36.42578125" style="22" customWidth="1"/>
    <col min="9218" max="9218" width="14.140625" style="22" customWidth="1"/>
    <col min="9219" max="9472" width="11.42578125" style="22"/>
    <col min="9473" max="9473" width="36.42578125" style="22" customWidth="1"/>
    <col min="9474" max="9474" width="14.140625" style="22" customWidth="1"/>
    <col min="9475" max="9728" width="11.42578125" style="22"/>
    <col min="9729" max="9729" width="36.42578125" style="22" customWidth="1"/>
    <col min="9730" max="9730" width="14.140625" style="22" customWidth="1"/>
    <col min="9731" max="9984" width="11.42578125" style="22"/>
    <col min="9985" max="9985" width="36.42578125" style="22" customWidth="1"/>
    <col min="9986" max="9986" width="14.140625" style="22" customWidth="1"/>
    <col min="9987" max="10240" width="11.42578125" style="22"/>
    <col min="10241" max="10241" width="36.42578125" style="22" customWidth="1"/>
    <col min="10242" max="10242" width="14.140625" style="22" customWidth="1"/>
    <col min="10243" max="10496" width="11.42578125" style="22"/>
    <col min="10497" max="10497" width="36.42578125" style="22" customWidth="1"/>
    <col min="10498" max="10498" width="14.140625" style="22" customWidth="1"/>
    <col min="10499" max="10752" width="11.42578125" style="22"/>
    <col min="10753" max="10753" width="36.42578125" style="22" customWidth="1"/>
    <col min="10754" max="10754" width="14.140625" style="22" customWidth="1"/>
    <col min="10755" max="11008" width="11.42578125" style="22"/>
    <col min="11009" max="11009" width="36.42578125" style="22" customWidth="1"/>
    <col min="11010" max="11010" width="14.140625" style="22" customWidth="1"/>
    <col min="11011" max="11264" width="11.42578125" style="22"/>
    <col min="11265" max="11265" width="36.42578125" style="22" customWidth="1"/>
    <col min="11266" max="11266" width="14.140625" style="22" customWidth="1"/>
    <col min="11267" max="11520" width="11.42578125" style="22"/>
    <col min="11521" max="11521" width="36.42578125" style="22" customWidth="1"/>
    <col min="11522" max="11522" width="14.140625" style="22" customWidth="1"/>
    <col min="11523" max="11776" width="11.42578125" style="22"/>
    <col min="11777" max="11777" width="36.42578125" style="22" customWidth="1"/>
    <col min="11778" max="11778" width="14.140625" style="22" customWidth="1"/>
    <col min="11779" max="12032" width="11.42578125" style="22"/>
    <col min="12033" max="12033" width="36.42578125" style="22" customWidth="1"/>
    <col min="12034" max="12034" width="14.140625" style="22" customWidth="1"/>
    <col min="12035" max="12288" width="11.42578125" style="22"/>
    <col min="12289" max="12289" width="36.42578125" style="22" customWidth="1"/>
    <col min="12290" max="12290" width="14.140625" style="22" customWidth="1"/>
    <col min="12291" max="12544" width="11.42578125" style="22"/>
    <col min="12545" max="12545" width="36.42578125" style="22" customWidth="1"/>
    <col min="12546" max="12546" width="14.140625" style="22" customWidth="1"/>
    <col min="12547" max="12800" width="11.42578125" style="22"/>
    <col min="12801" max="12801" width="36.42578125" style="22" customWidth="1"/>
    <col min="12802" max="12802" width="14.140625" style="22" customWidth="1"/>
    <col min="12803" max="13056" width="11.42578125" style="22"/>
    <col min="13057" max="13057" width="36.42578125" style="22" customWidth="1"/>
    <col min="13058" max="13058" width="14.140625" style="22" customWidth="1"/>
    <col min="13059" max="13312" width="11.42578125" style="22"/>
    <col min="13313" max="13313" width="36.42578125" style="22" customWidth="1"/>
    <col min="13314" max="13314" width="14.140625" style="22" customWidth="1"/>
    <col min="13315" max="13568" width="11.42578125" style="22"/>
    <col min="13569" max="13569" width="36.42578125" style="22" customWidth="1"/>
    <col min="13570" max="13570" width="14.140625" style="22" customWidth="1"/>
    <col min="13571" max="13824" width="11.42578125" style="22"/>
    <col min="13825" max="13825" width="36.42578125" style="22" customWidth="1"/>
    <col min="13826" max="13826" width="14.140625" style="22" customWidth="1"/>
    <col min="13827" max="14080" width="11.42578125" style="22"/>
    <col min="14081" max="14081" width="36.42578125" style="22" customWidth="1"/>
    <col min="14082" max="14082" width="14.140625" style="22" customWidth="1"/>
    <col min="14083" max="14336" width="11.42578125" style="22"/>
    <col min="14337" max="14337" width="36.42578125" style="22" customWidth="1"/>
    <col min="14338" max="14338" width="14.140625" style="22" customWidth="1"/>
    <col min="14339" max="14592" width="11.42578125" style="22"/>
    <col min="14593" max="14593" width="36.42578125" style="22" customWidth="1"/>
    <col min="14594" max="14594" width="14.140625" style="22" customWidth="1"/>
    <col min="14595" max="14848" width="11.42578125" style="22"/>
    <col min="14849" max="14849" width="36.42578125" style="22" customWidth="1"/>
    <col min="14850" max="14850" width="14.140625" style="22" customWidth="1"/>
    <col min="14851" max="15104" width="11.42578125" style="22"/>
    <col min="15105" max="15105" width="36.42578125" style="22" customWidth="1"/>
    <col min="15106" max="15106" width="14.140625" style="22" customWidth="1"/>
    <col min="15107" max="15360" width="11.42578125" style="22"/>
    <col min="15361" max="15361" width="36.42578125" style="22" customWidth="1"/>
    <col min="15362" max="15362" width="14.140625" style="22" customWidth="1"/>
    <col min="15363" max="15616" width="11.42578125" style="22"/>
    <col min="15617" max="15617" width="36.42578125" style="22" customWidth="1"/>
    <col min="15618" max="15618" width="14.140625" style="22" customWidth="1"/>
    <col min="15619" max="15872" width="11.42578125" style="22"/>
    <col min="15873" max="15873" width="36.42578125" style="22" customWidth="1"/>
    <col min="15874" max="15874" width="14.140625" style="22" customWidth="1"/>
    <col min="15875" max="16128" width="11.42578125" style="22"/>
    <col min="16129" max="16129" width="36.42578125" style="22" customWidth="1"/>
    <col min="16130" max="16130" width="14.140625" style="22" customWidth="1"/>
    <col min="16131" max="16384" width="11.42578125" style="22"/>
  </cols>
  <sheetData>
    <row r="6" spans="1:13" ht="15" x14ac:dyDescent="0.2">
      <c r="A6" s="843" t="s">
        <v>309</v>
      </c>
      <c r="B6" s="843"/>
      <c r="C6" s="843"/>
      <c r="D6" s="843"/>
      <c r="E6" s="843"/>
      <c r="F6" s="843"/>
      <c r="G6" s="843"/>
      <c r="H6" s="843"/>
      <c r="I6" s="843"/>
      <c r="J6" s="843"/>
      <c r="K6" s="843"/>
      <c r="L6" s="843"/>
      <c r="M6" s="843"/>
    </row>
    <row r="9" spans="1:13" x14ac:dyDescent="0.2">
      <c r="A9" s="837" t="s">
        <v>310</v>
      </c>
      <c r="B9" s="838"/>
      <c r="C9" s="838"/>
      <c r="D9" s="838"/>
      <c r="E9" s="838"/>
      <c r="F9" s="838"/>
      <c r="G9" s="838"/>
      <c r="H9" s="838"/>
      <c r="I9" s="838"/>
      <c r="J9" s="838"/>
      <c r="K9" s="838"/>
      <c r="L9" s="838"/>
      <c r="M9" s="838"/>
    </row>
    <row r="12" spans="1:13" ht="13.5" thickBot="1" x14ac:dyDescent="0.25"/>
    <row r="13" spans="1:13" ht="18.75" thickBot="1" x14ac:dyDescent="0.3">
      <c r="A13" s="860" t="s">
        <v>168</v>
      </c>
      <c r="B13" s="861"/>
      <c r="C13" s="827"/>
    </row>
    <row r="14" spans="1:13" x14ac:dyDescent="0.2">
      <c r="A14" s="705" t="s">
        <v>311</v>
      </c>
      <c r="B14" s="706">
        <v>7.3999999999999996E-2</v>
      </c>
      <c r="F14" s="240"/>
      <c r="G14" s="159"/>
    </row>
    <row r="15" spans="1:13" x14ac:dyDescent="0.2">
      <c r="A15" s="705" t="s">
        <v>312</v>
      </c>
      <c r="B15" s="706">
        <v>0.17100000000000001</v>
      </c>
      <c r="F15" s="240"/>
      <c r="G15" s="159"/>
    </row>
    <row r="16" spans="1:13" x14ac:dyDescent="0.2">
      <c r="A16" s="705" t="s">
        <v>313</v>
      </c>
      <c r="B16" s="706">
        <v>0.16400000000000001</v>
      </c>
      <c r="F16" s="240"/>
      <c r="G16" s="159"/>
    </row>
    <row r="17" spans="1:12" x14ac:dyDescent="0.2">
      <c r="A17" s="705" t="s">
        <v>314</v>
      </c>
      <c r="B17" s="706">
        <v>0.23699999999999999</v>
      </c>
      <c r="F17" s="240"/>
      <c r="G17" s="159"/>
    </row>
    <row r="18" spans="1:12" x14ac:dyDescent="0.2">
      <c r="A18" s="705" t="s">
        <v>315</v>
      </c>
      <c r="B18" s="706">
        <v>0.35399999999999998</v>
      </c>
      <c r="F18" s="240"/>
      <c r="G18" s="159"/>
    </row>
    <row r="19" spans="1:12" x14ac:dyDescent="0.2">
      <c r="A19" s="705" t="s">
        <v>261</v>
      </c>
      <c r="B19" s="706">
        <v>1</v>
      </c>
      <c r="F19" s="240"/>
      <c r="G19" s="159"/>
    </row>
    <row r="20" spans="1:12" x14ac:dyDescent="0.2">
      <c r="A20" s="705" t="s">
        <v>316</v>
      </c>
      <c r="B20" s="707">
        <v>2450</v>
      </c>
      <c r="F20" s="240"/>
      <c r="G20" s="159"/>
      <c r="H20" s="159"/>
      <c r="I20" s="159"/>
      <c r="J20" s="159"/>
      <c r="K20" s="159"/>
      <c r="L20" s="159"/>
    </row>
    <row r="21" spans="1:12" x14ac:dyDescent="0.2">
      <c r="F21" s="241"/>
    </row>
    <row r="22" spans="1:12" x14ac:dyDescent="0.2">
      <c r="F22" s="241"/>
    </row>
    <row r="23" spans="1:12" x14ac:dyDescent="0.2">
      <c r="F23" s="241"/>
    </row>
    <row r="24" spans="1:12" x14ac:dyDescent="0.2">
      <c r="F24" s="241"/>
    </row>
    <row r="25" spans="1:12" x14ac:dyDescent="0.2">
      <c r="F25" s="241"/>
    </row>
    <row r="26" spans="1:12" x14ac:dyDescent="0.2">
      <c r="F26" s="241"/>
    </row>
    <row r="27" spans="1:12" x14ac:dyDescent="0.2">
      <c r="F27" s="242"/>
    </row>
    <row r="42" spans="1:5" ht="13.5" thickBot="1" x14ac:dyDescent="0.25"/>
    <row r="43" spans="1:5" ht="18.75" thickBot="1" x14ac:dyDescent="0.3">
      <c r="A43" s="860" t="s">
        <v>168</v>
      </c>
      <c r="B43" s="861"/>
      <c r="C43" s="827"/>
      <c r="E43" s="159"/>
    </row>
    <row r="44" spans="1:5" x14ac:dyDescent="0.2">
      <c r="A44" s="705" t="s">
        <v>317</v>
      </c>
      <c r="B44" s="708">
        <v>0.48</v>
      </c>
      <c r="E44" s="159"/>
    </row>
    <row r="45" spans="1:5" x14ac:dyDescent="0.2">
      <c r="A45" s="705" t="s">
        <v>318</v>
      </c>
      <c r="B45" s="708">
        <v>0.52</v>
      </c>
      <c r="E45" s="159"/>
    </row>
    <row r="46" spans="1:5" x14ac:dyDescent="0.2">
      <c r="A46" s="705" t="s">
        <v>261</v>
      </c>
      <c r="B46" s="708">
        <v>1</v>
      </c>
    </row>
    <row r="47" spans="1:5" x14ac:dyDescent="0.2">
      <c r="A47" s="705" t="s">
        <v>316</v>
      </c>
      <c r="B47" s="709">
        <v>2450</v>
      </c>
    </row>
    <row r="71" spans="1:11" ht="13.5" thickBot="1" x14ac:dyDescent="0.25"/>
    <row r="72" spans="1:11" ht="18.75" thickBot="1" x14ac:dyDescent="0.3">
      <c r="A72" s="860" t="s">
        <v>168</v>
      </c>
      <c r="B72" s="861"/>
      <c r="C72" s="827"/>
      <c r="G72" s="159"/>
      <c r="H72" s="159"/>
      <c r="I72" s="159"/>
      <c r="J72" s="159"/>
      <c r="K72" s="159"/>
    </row>
    <row r="73" spans="1:11" x14ac:dyDescent="0.2">
      <c r="A73" s="710" t="s">
        <v>319</v>
      </c>
      <c r="B73" s="708">
        <v>0.01</v>
      </c>
      <c r="F73" s="159"/>
      <c r="G73" s="159"/>
      <c r="H73" s="159"/>
      <c r="I73" s="159"/>
      <c r="J73" s="159"/>
      <c r="K73" s="159"/>
    </row>
    <row r="74" spans="1:11" x14ac:dyDescent="0.2">
      <c r="A74" s="710" t="s">
        <v>525</v>
      </c>
      <c r="B74" s="708">
        <v>0.105</v>
      </c>
      <c r="F74" s="159"/>
      <c r="G74" s="159"/>
      <c r="H74" s="159"/>
      <c r="I74" s="159"/>
      <c r="J74" s="159"/>
      <c r="K74" s="159"/>
    </row>
    <row r="75" spans="1:11" x14ac:dyDescent="0.2">
      <c r="A75" s="710" t="s">
        <v>526</v>
      </c>
      <c r="B75" s="708">
        <v>0.314</v>
      </c>
      <c r="F75" s="159"/>
      <c r="G75" s="159"/>
      <c r="H75" s="159"/>
      <c r="I75" s="159"/>
      <c r="J75" s="159"/>
      <c r="K75" s="159"/>
    </row>
    <row r="76" spans="1:11" x14ac:dyDescent="0.2">
      <c r="A76" s="710" t="s">
        <v>320</v>
      </c>
      <c r="B76" s="708">
        <v>0.53700000000000003</v>
      </c>
      <c r="F76" s="159"/>
      <c r="G76" s="159"/>
      <c r="H76" s="159"/>
      <c r="I76" s="159"/>
      <c r="J76" s="159"/>
      <c r="K76" s="159"/>
    </row>
    <row r="77" spans="1:11" x14ac:dyDescent="0.2">
      <c r="A77" s="710" t="s">
        <v>331</v>
      </c>
      <c r="B77" s="708">
        <v>3.4000000000000002E-2</v>
      </c>
      <c r="F77" s="159"/>
      <c r="G77" s="159"/>
      <c r="H77" s="159"/>
      <c r="I77" s="159"/>
      <c r="J77" s="159"/>
      <c r="K77" s="159"/>
    </row>
    <row r="78" spans="1:11" x14ac:dyDescent="0.2">
      <c r="A78" s="710" t="s">
        <v>261</v>
      </c>
      <c r="B78" s="708">
        <v>1</v>
      </c>
      <c r="F78" s="159"/>
      <c r="G78" s="159"/>
      <c r="H78" s="159"/>
    </row>
    <row r="79" spans="1:11" x14ac:dyDescent="0.2">
      <c r="A79" s="710" t="s">
        <v>316</v>
      </c>
      <c r="B79" s="709">
        <v>2450</v>
      </c>
      <c r="F79" s="159"/>
      <c r="G79" s="159"/>
      <c r="H79" s="159"/>
    </row>
    <row r="103" spans="1:3" ht="13.5" thickBot="1" x14ac:dyDescent="0.25"/>
    <row r="104" spans="1:3" ht="18.75" thickBot="1" x14ac:dyDescent="0.3">
      <c r="A104" s="860" t="s">
        <v>168</v>
      </c>
      <c r="B104" s="861"/>
      <c r="C104" s="827"/>
    </row>
    <row r="105" spans="1:3" x14ac:dyDescent="0.2">
      <c r="A105" s="710" t="s">
        <v>321</v>
      </c>
      <c r="B105" s="708">
        <v>0.58699999999999997</v>
      </c>
    </row>
    <row r="106" spans="1:3" x14ac:dyDescent="0.2">
      <c r="A106" s="710" t="s">
        <v>323</v>
      </c>
      <c r="B106" s="708">
        <v>0.16900000000000001</v>
      </c>
    </row>
    <row r="107" spans="1:3" x14ac:dyDescent="0.2">
      <c r="A107" s="710" t="s">
        <v>322</v>
      </c>
      <c r="B107" s="708">
        <v>0.111</v>
      </c>
    </row>
    <row r="108" spans="1:3" x14ac:dyDescent="0.2">
      <c r="A108" s="710" t="s">
        <v>324</v>
      </c>
      <c r="B108" s="708">
        <v>4.9000000000000002E-2</v>
      </c>
    </row>
    <row r="109" spans="1:3" x14ac:dyDescent="0.2">
      <c r="A109" s="710" t="s">
        <v>325</v>
      </c>
      <c r="B109" s="708">
        <v>3.6999999999999998E-2</v>
      </c>
    </row>
    <row r="110" spans="1:3" x14ac:dyDescent="0.2">
      <c r="A110" s="710" t="s">
        <v>326</v>
      </c>
      <c r="B110" s="708">
        <v>1.6E-2</v>
      </c>
    </row>
    <row r="111" spans="1:3" x14ac:dyDescent="0.2">
      <c r="A111" s="710" t="s">
        <v>331</v>
      </c>
      <c r="B111" s="708">
        <v>3.1E-2</v>
      </c>
    </row>
    <row r="112" spans="1:3" x14ac:dyDescent="0.2">
      <c r="A112" s="710" t="s">
        <v>261</v>
      </c>
      <c r="B112" s="708">
        <v>1</v>
      </c>
    </row>
    <row r="113" spans="1:6" x14ac:dyDescent="0.2">
      <c r="A113" s="710" t="s">
        <v>316</v>
      </c>
      <c r="B113" s="709">
        <v>2450</v>
      </c>
      <c r="F113" s="159"/>
    </row>
    <row r="140" spans="1:8" ht="13.5" thickBot="1" x14ac:dyDescent="0.25"/>
    <row r="141" spans="1:8" ht="18.75" thickBot="1" x14ac:dyDescent="0.3">
      <c r="A141" s="860" t="s">
        <v>168</v>
      </c>
      <c r="B141" s="861"/>
      <c r="C141" s="827"/>
      <c r="F141" s="159"/>
      <c r="G141" s="159"/>
      <c r="H141" s="159"/>
    </row>
    <row r="142" spans="1:8" x14ac:dyDescent="0.2">
      <c r="A142" s="705" t="s">
        <v>327</v>
      </c>
      <c r="B142" s="708">
        <v>3.6999999999999998E-2</v>
      </c>
      <c r="E142" s="159"/>
      <c r="F142" s="159"/>
      <c r="G142" s="159"/>
      <c r="H142" s="159"/>
    </row>
    <row r="143" spans="1:8" x14ac:dyDescent="0.2">
      <c r="A143" s="705" t="s">
        <v>328</v>
      </c>
      <c r="B143" s="708">
        <v>0.19800000000000001</v>
      </c>
      <c r="E143" s="159"/>
      <c r="F143" s="159"/>
      <c r="G143" s="159"/>
      <c r="H143" s="159"/>
    </row>
    <row r="144" spans="1:8" x14ac:dyDescent="0.2">
      <c r="A144" s="705" t="s">
        <v>329</v>
      </c>
      <c r="B144" s="708">
        <v>0.17499999999999999</v>
      </c>
      <c r="E144" s="159"/>
      <c r="F144" s="159"/>
      <c r="G144" s="159"/>
      <c r="H144" s="159"/>
    </row>
    <row r="145" spans="1:8" x14ac:dyDescent="0.2">
      <c r="A145" s="705" t="s">
        <v>330</v>
      </c>
      <c r="B145" s="708">
        <v>5.8000000000000003E-2</v>
      </c>
      <c r="E145" s="159"/>
      <c r="F145" s="159"/>
      <c r="G145" s="159"/>
      <c r="H145" s="159"/>
    </row>
    <row r="146" spans="1:8" x14ac:dyDescent="0.2">
      <c r="A146" s="705" t="s">
        <v>331</v>
      </c>
      <c r="B146" s="708">
        <v>0.53200000000000003</v>
      </c>
      <c r="E146" s="159"/>
    </row>
    <row r="147" spans="1:8" x14ac:dyDescent="0.2">
      <c r="A147" s="705" t="s">
        <v>261</v>
      </c>
      <c r="B147" s="708">
        <v>1</v>
      </c>
      <c r="E147" s="159"/>
    </row>
    <row r="148" spans="1:8" x14ac:dyDescent="0.2">
      <c r="A148" s="710" t="s">
        <v>316</v>
      </c>
      <c r="B148" s="709">
        <v>2450</v>
      </c>
    </row>
    <row r="171" spans="1:13" x14ac:dyDescent="0.2">
      <c r="A171" s="837" t="s">
        <v>332</v>
      </c>
      <c r="B171" s="838"/>
      <c r="C171" s="838"/>
      <c r="D171" s="838"/>
      <c r="E171" s="838"/>
      <c r="F171" s="838"/>
      <c r="G171" s="838"/>
      <c r="H171" s="838"/>
      <c r="I171" s="838"/>
      <c r="J171" s="838"/>
      <c r="K171" s="838"/>
      <c r="L171" s="838"/>
      <c r="M171" s="838"/>
    </row>
    <row r="173" spans="1:13" x14ac:dyDescent="0.2">
      <c r="A173" s="837" t="s">
        <v>333</v>
      </c>
      <c r="B173" s="838"/>
      <c r="C173" s="838"/>
      <c r="D173" s="838"/>
      <c r="E173" s="838"/>
      <c r="F173" s="838"/>
      <c r="G173" s="838"/>
      <c r="H173" s="838"/>
      <c r="I173" s="838"/>
      <c r="J173" s="838"/>
      <c r="K173" s="838"/>
      <c r="L173" s="838"/>
      <c r="M173" s="838"/>
    </row>
    <row r="176" spans="1:13" ht="13.5" thickBot="1" x14ac:dyDescent="0.25"/>
    <row r="177" spans="1:7" ht="18.75" thickBot="1" x14ac:dyDescent="0.3">
      <c r="A177" s="860" t="s">
        <v>168</v>
      </c>
      <c r="B177" s="861"/>
      <c r="C177" s="827"/>
    </row>
    <row r="178" spans="1:7" x14ac:dyDescent="0.2">
      <c r="A178" s="705" t="s">
        <v>331</v>
      </c>
      <c r="B178" s="708">
        <v>0.01</v>
      </c>
    </row>
    <row r="179" spans="1:7" x14ac:dyDescent="0.2">
      <c r="A179" s="705" t="s">
        <v>334</v>
      </c>
      <c r="B179" s="708">
        <v>2.8000000000000001E-2</v>
      </c>
    </row>
    <row r="180" spans="1:7" x14ac:dyDescent="0.2">
      <c r="A180" s="705" t="s">
        <v>335</v>
      </c>
      <c r="B180" s="708">
        <v>6.0000000000000001E-3</v>
      </c>
    </row>
    <row r="181" spans="1:7" x14ac:dyDescent="0.2">
      <c r="A181" s="705" t="s">
        <v>336</v>
      </c>
      <c r="B181" s="708">
        <v>1.7999999999999999E-2</v>
      </c>
    </row>
    <row r="182" spans="1:7" x14ac:dyDescent="0.2">
      <c r="A182" s="705" t="s">
        <v>337</v>
      </c>
      <c r="B182" s="708">
        <v>2.1999999999999999E-2</v>
      </c>
    </row>
    <row r="183" spans="1:7" x14ac:dyDescent="0.2">
      <c r="A183" s="705" t="s">
        <v>338</v>
      </c>
      <c r="B183" s="708">
        <v>3.5999999999999997E-2</v>
      </c>
    </row>
    <row r="184" spans="1:7" x14ac:dyDescent="0.2">
      <c r="A184" s="705" t="s">
        <v>339</v>
      </c>
      <c r="B184" s="708">
        <v>8.8999999999999996E-2</v>
      </c>
    </row>
    <row r="185" spans="1:7" x14ac:dyDescent="0.2">
      <c r="A185" s="705" t="s">
        <v>340</v>
      </c>
      <c r="B185" s="708">
        <v>0.107</v>
      </c>
    </row>
    <row r="186" spans="1:7" x14ac:dyDescent="0.2">
      <c r="A186" s="705" t="s">
        <v>341</v>
      </c>
      <c r="B186" s="708">
        <v>0.68400000000000005</v>
      </c>
    </row>
    <row r="187" spans="1:7" x14ac:dyDescent="0.2">
      <c r="A187" s="710" t="s">
        <v>261</v>
      </c>
      <c r="B187" s="711">
        <v>1</v>
      </c>
      <c r="F187" s="159"/>
      <c r="G187" s="159"/>
    </row>
    <row r="188" spans="1:7" x14ac:dyDescent="0.2">
      <c r="A188" s="710" t="s">
        <v>316</v>
      </c>
      <c r="B188" s="709">
        <f>$B$20</f>
        <v>2450</v>
      </c>
    </row>
    <row r="209" spans="1:8" x14ac:dyDescent="0.2">
      <c r="A209" s="866"/>
      <c r="B209" s="866"/>
      <c r="C209" s="866"/>
      <c r="D209" s="866"/>
      <c r="E209" s="866"/>
      <c r="F209" s="866"/>
    </row>
    <row r="211" spans="1:8" ht="13.5" thickBot="1" x14ac:dyDescent="0.25"/>
    <row r="212" spans="1:8" ht="18.75" thickBot="1" x14ac:dyDescent="0.3">
      <c r="A212" s="860" t="s">
        <v>168</v>
      </c>
      <c r="B212" s="861"/>
      <c r="C212" s="827"/>
      <c r="E212" s="159"/>
      <c r="F212" s="159"/>
      <c r="G212" s="159"/>
      <c r="H212" s="159"/>
    </row>
    <row r="213" spans="1:8" x14ac:dyDescent="0.2">
      <c r="A213" s="705" t="s">
        <v>342</v>
      </c>
      <c r="B213" s="711">
        <v>0.46700000000000003</v>
      </c>
      <c r="E213" s="159"/>
      <c r="F213" s="159"/>
      <c r="G213" s="159"/>
      <c r="H213" s="159"/>
    </row>
    <row r="214" spans="1:8" x14ac:dyDescent="0.2">
      <c r="A214" s="705" t="s">
        <v>343</v>
      </c>
      <c r="B214" s="711">
        <v>0.38600000000000001</v>
      </c>
      <c r="E214" s="159"/>
      <c r="F214" s="159"/>
      <c r="G214" s="159"/>
      <c r="H214" s="159"/>
    </row>
    <row r="215" spans="1:8" x14ac:dyDescent="0.2">
      <c r="A215" s="705" t="s">
        <v>344</v>
      </c>
      <c r="B215" s="711">
        <v>0.14699999999999999</v>
      </c>
      <c r="E215" s="159"/>
      <c r="F215" s="159"/>
      <c r="G215" s="159"/>
      <c r="H215" s="159"/>
    </row>
    <row r="216" spans="1:8" x14ac:dyDescent="0.2">
      <c r="A216" s="710" t="s">
        <v>261</v>
      </c>
      <c r="B216" s="711">
        <v>1</v>
      </c>
      <c r="F216" s="159"/>
      <c r="G216" s="159"/>
      <c r="H216" s="159"/>
    </row>
    <row r="217" spans="1:8" x14ac:dyDescent="0.2">
      <c r="A217" s="710" t="s">
        <v>316</v>
      </c>
      <c r="B217" s="709">
        <v>2450</v>
      </c>
      <c r="F217" s="159"/>
      <c r="G217" s="159"/>
      <c r="H217" s="159"/>
    </row>
    <row r="218" spans="1:8" x14ac:dyDescent="0.2">
      <c r="F218" s="159"/>
      <c r="G218" s="159"/>
      <c r="H218" s="159"/>
    </row>
    <row r="219" spans="1:8" x14ac:dyDescent="0.2">
      <c r="G219" s="159"/>
    </row>
    <row r="239" spans="1:9" ht="13.5" thickBot="1" x14ac:dyDescent="0.25"/>
    <row r="240" spans="1:9" ht="18.75" thickBot="1" x14ac:dyDescent="0.3">
      <c r="A240" s="860" t="s">
        <v>168</v>
      </c>
      <c r="B240" s="861"/>
      <c r="C240" s="827"/>
      <c r="I240" s="159"/>
    </row>
    <row r="241" spans="1:9" ht="14.1" customHeight="1" x14ac:dyDescent="0.2">
      <c r="A241" s="712" t="s">
        <v>331</v>
      </c>
      <c r="B241" s="708">
        <v>3.2000000000000001E-2</v>
      </c>
      <c r="G241" s="159"/>
      <c r="H241" s="159"/>
      <c r="I241" s="159"/>
    </row>
    <row r="242" spans="1:9" ht="14.1" customHeight="1" x14ac:dyDescent="0.2">
      <c r="A242" s="712" t="s">
        <v>345</v>
      </c>
      <c r="B242" s="708">
        <v>0.03</v>
      </c>
      <c r="G242" s="159"/>
      <c r="H242" s="159"/>
      <c r="I242" s="159"/>
    </row>
    <row r="243" spans="1:9" ht="14.1" customHeight="1" x14ac:dyDescent="0.2">
      <c r="A243" s="712" t="s">
        <v>346</v>
      </c>
      <c r="B243" s="708">
        <v>3.7999999999999999E-2</v>
      </c>
      <c r="I243" s="159"/>
    </row>
    <row r="244" spans="1:9" ht="14.1" customHeight="1" x14ac:dyDescent="0.2">
      <c r="A244" s="712" t="s">
        <v>347</v>
      </c>
      <c r="B244" s="708">
        <v>0.53300000000000003</v>
      </c>
      <c r="G244" s="159"/>
      <c r="H244" s="159"/>
      <c r="I244" s="159"/>
    </row>
    <row r="245" spans="1:9" ht="14.1" customHeight="1" x14ac:dyDescent="0.2">
      <c r="A245" s="712" t="s">
        <v>348</v>
      </c>
      <c r="B245" s="708">
        <v>0.55500000000000005</v>
      </c>
      <c r="G245" s="159"/>
      <c r="H245" s="159"/>
      <c r="I245" s="159"/>
    </row>
    <row r="246" spans="1:9" ht="14.1" customHeight="1" x14ac:dyDescent="0.2">
      <c r="A246" s="713" t="s">
        <v>261</v>
      </c>
      <c r="B246" s="714">
        <v>1.1879999999999999</v>
      </c>
      <c r="F246" s="159"/>
      <c r="G246" s="159"/>
      <c r="H246" s="159"/>
      <c r="I246" s="159"/>
    </row>
    <row r="247" spans="1:9" ht="14.1" customHeight="1" x14ac:dyDescent="0.2">
      <c r="A247" s="710" t="s">
        <v>316</v>
      </c>
      <c r="B247" s="709">
        <v>2450</v>
      </c>
      <c r="F247" s="159"/>
      <c r="G247" s="159"/>
      <c r="H247" s="159"/>
    </row>
    <row r="268" spans="1:3" ht="13.5" thickBot="1" x14ac:dyDescent="0.25"/>
    <row r="269" spans="1:3" ht="18.75" thickBot="1" x14ac:dyDescent="0.3">
      <c r="A269" s="860" t="s">
        <v>168</v>
      </c>
      <c r="B269" s="861"/>
      <c r="C269" s="827"/>
    </row>
    <row r="270" spans="1:3" x14ac:dyDescent="0.2">
      <c r="A270" s="705" t="s">
        <v>349</v>
      </c>
      <c r="B270" s="708">
        <v>0.71</v>
      </c>
    </row>
    <row r="271" spans="1:3" x14ac:dyDescent="0.2">
      <c r="A271" s="705" t="s">
        <v>350</v>
      </c>
      <c r="B271" s="708">
        <v>0.28999999999999998</v>
      </c>
    </row>
    <row r="272" spans="1:3" x14ac:dyDescent="0.2">
      <c r="A272" s="705" t="s">
        <v>261</v>
      </c>
      <c r="B272" s="708">
        <v>1</v>
      </c>
    </row>
    <row r="273" spans="1:2" x14ac:dyDescent="0.2">
      <c r="A273" s="710" t="s">
        <v>316</v>
      </c>
      <c r="B273" s="709">
        <v>2450</v>
      </c>
    </row>
    <row r="293" spans="1:3" ht="13.5" thickBot="1" x14ac:dyDescent="0.25"/>
    <row r="294" spans="1:3" ht="18.75" thickBot="1" x14ac:dyDescent="0.3">
      <c r="A294" s="863" t="s">
        <v>168</v>
      </c>
      <c r="B294" s="864"/>
      <c r="C294" s="865"/>
    </row>
    <row r="295" spans="1:3" x14ac:dyDescent="0.2">
      <c r="A295" s="705" t="s">
        <v>527</v>
      </c>
      <c r="B295" s="708">
        <v>0.84399999999999997</v>
      </c>
    </row>
    <row r="296" spans="1:3" x14ac:dyDescent="0.2">
      <c r="A296" s="705" t="s">
        <v>528</v>
      </c>
      <c r="B296" s="708">
        <v>0.156</v>
      </c>
    </row>
    <row r="297" spans="1:3" x14ac:dyDescent="0.2">
      <c r="A297" s="705" t="s">
        <v>261</v>
      </c>
      <c r="B297" s="708">
        <v>1</v>
      </c>
    </row>
    <row r="298" spans="1:3" x14ac:dyDescent="0.2">
      <c r="A298" s="710" t="s">
        <v>316</v>
      </c>
      <c r="B298" s="709">
        <v>1778</v>
      </c>
    </row>
    <row r="324" spans="1:13" x14ac:dyDescent="0.2">
      <c r="A324" s="837" t="s">
        <v>351</v>
      </c>
      <c r="B324" s="838"/>
      <c r="C324" s="838"/>
      <c r="D324" s="838"/>
      <c r="E324" s="838"/>
      <c r="F324" s="838"/>
      <c r="G324" s="838"/>
      <c r="H324" s="136"/>
      <c r="I324" s="136"/>
      <c r="J324" s="136"/>
      <c r="K324" s="136"/>
      <c r="L324" s="136"/>
      <c r="M324" s="136"/>
    </row>
    <row r="326" spans="1:13" ht="13.5" thickBot="1" x14ac:dyDescent="0.25"/>
    <row r="327" spans="1:13" ht="18.75" thickBot="1" x14ac:dyDescent="0.3">
      <c r="A327" s="860" t="s">
        <v>168</v>
      </c>
      <c r="B327" s="861"/>
      <c r="C327" s="827"/>
    </row>
    <row r="328" spans="1:13" x14ac:dyDescent="0.2">
      <c r="A328" s="710" t="s">
        <v>331</v>
      </c>
      <c r="B328" s="715">
        <v>2.9000000000000001E-2</v>
      </c>
    </row>
    <row r="329" spans="1:13" x14ac:dyDescent="0.2">
      <c r="A329" s="710" t="s">
        <v>353</v>
      </c>
      <c r="B329" s="715">
        <v>1.4E-2</v>
      </c>
    </row>
    <row r="330" spans="1:13" x14ac:dyDescent="0.2">
      <c r="A330" s="710" t="s">
        <v>626</v>
      </c>
      <c r="B330" s="715">
        <v>3.5000000000000003E-2</v>
      </c>
    </row>
    <row r="331" spans="1:13" x14ac:dyDescent="0.2">
      <c r="A331" s="710" t="s">
        <v>352</v>
      </c>
      <c r="B331" s="715">
        <v>5.6000000000000001E-2</v>
      </c>
    </row>
    <row r="332" spans="1:13" x14ac:dyDescent="0.2">
      <c r="A332" s="710" t="s">
        <v>625</v>
      </c>
      <c r="B332" s="715">
        <v>6.5000000000000002E-2</v>
      </c>
    </row>
    <row r="333" spans="1:13" x14ac:dyDescent="0.2">
      <c r="A333" s="710" t="s">
        <v>624</v>
      </c>
      <c r="B333" s="715">
        <v>8.7999999999999995E-2</v>
      </c>
    </row>
    <row r="334" spans="1:13" x14ac:dyDescent="0.2">
      <c r="A334" s="710" t="s">
        <v>623</v>
      </c>
      <c r="B334" s="715">
        <v>0.108</v>
      </c>
    </row>
    <row r="335" spans="1:13" x14ac:dyDescent="0.2">
      <c r="A335" s="710" t="s">
        <v>622</v>
      </c>
      <c r="B335" s="715">
        <v>0.14399999999999999</v>
      </c>
    </row>
    <row r="336" spans="1:13" x14ac:dyDescent="0.2">
      <c r="A336" s="710" t="s">
        <v>354</v>
      </c>
      <c r="B336" s="715">
        <v>0.17299999999999999</v>
      </c>
    </row>
    <row r="337" spans="1:2" x14ac:dyDescent="0.2">
      <c r="A337" s="710" t="s">
        <v>355</v>
      </c>
      <c r="B337" s="715">
        <v>0.22600000000000001</v>
      </c>
    </row>
    <row r="338" spans="1:2" x14ac:dyDescent="0.2">
      <c r="A338" s="710" t="s">
        <v>356</v>
      </c>
      <c r="B338" s="715">
        <v>0.23</v>
      </c>
    </row>
    <row r="339" spans="1:2" x14ac:dyDescent="0.2">
      <c r="A339" s="710" t="s">
        <v>621</v>
      </c>
      <c r="B339" s="715">
        <v>0.245</v>
      </c>
    </row>
    <row r="340" spans="1:2" x14ac:dyDescent="0.2">
      <c r="A340" s="710" t="s">
        <v>620</v>
      </c>
      <c r="B340" s="715">
        <v>0.371</v>
      </c>
    </row>
    <row r="341" spans="1:2" x14ac:dyDescent="0.2">
      <c r="A341" s="710" t="s">
        <v>619</v>
      </c>
      <c r="B341" s="715">
        <v>0.64</v>
      </c>
    </row>
    <row r="342" spans="1:2" x14ac:dyDescent="0.2">
      <c r="A342" s="710" t="s">
        <v>357</v>
      </c>
      <c r="B342" s="715">
        <v>0.66400000000000003</v>
      </c>
    </row>
    <row r="343" spans="1:2" x14ac:dyDescent="0.2">
      <c r="A343" s="710" t="s">
        <v>618</v>
      </c>
      <c r="B343" s="715">
        <v>0.69399999999999995</v>
      </c>
    </row>
    <row r="344" spans="1:2" x14ac:dyDescent="0.2">
      <c r="A344" s="710" t="s">
        <v>261</v>
      </c>
      <c r="B344" s="716">
        <v>3.7879999999999998</v>
      </c>
    </row>
    <row r="345" spans="1:2" x14ac:dyDescent="0.2">
      <c r="A345" s="710" t="s">
        <v>316</v>
      </c>
      <c r="B345" s="717">
        <v>2447</v>
      </c>
    </row>
    <row r="377" spans="1:3" ht="13.5" thickBot="1" x14ac:dyDescent="0.25"/>
    <row r="378" spans="1:3" ht="18.75" thickBot="1" x14ac:dyDescent="0.3">
      <c r="A378" s="860" t="s">
        <v>168</v>
      </c>
      <c r="B378" s="861"/>
      <c r="C378" s="827"/>
    </row>
    <row r="379" spans="1:3" x14ac:dyDescent="0.2">
      <c r="A379" s="712" t="s">
        <v>331</v>
      </c>
      <c r="B379" s="718">
        <v>2.4E-2</v>
      </c>
    </row>
    <row r="380" spans="1:3" x14ac:dyDescent="0.2">
      <c r="A380" s="712" t="s">
        <v>358</v>
      </c>
      <c r="B380" s="718">
        <v>4.5999999999999999E-2</v>
      </c>
    </row>
    <row r="381" spans="1:3" x14ac:dyDescent="0.2">
      <c r="A381" s="712" t="s">
        <v>355</v>
      </c>
      <c r="B381" s="718">
        <v>3.0000000000000001E-3</v>
      </c>
    </row>
    <row r="382" spans="1:3" x14ac:dyDescent="0.2">
      <c r="A382" s="712" t="s">
        <v>359</v>
      </c>
      <c r="B382" s="718">
        <v>3.0000000000000001E-3</v>
      </c>
    </row>
    <row r="383" spans="1:3" x14ac:dyDescent="0.2">
      <c r="A383" s="712" t="s">
        <v>360</v>
      </c>
      <c r="B383" s="718">
        <v>0.02</v>
      </c>
    </row>
    <row r="384" spans="1:3" x14ac:dyDescent="0.2">
      <c r="A384" s="712" t="s">
        <v>358</v>
      </c>
      <c r="B384" s="719">
        <v>4.5999999999999999E-2</v>
      </c>
    </row>
    <row r="385" spans="1:2" x14ac:dyDescent="0.2">
      <c r="A385" s="712" t="s">
        <v>361</v>
      </c>
      <c r="B385" s="719">
        <v>0.124</v>
      </c>
    </row>
    <row r="386" spans="1:2" x14ac:dyDescent="0.2">
      <c r="A386" s="712" t="s">
        <v>362</v>
      </c>
      <c r="B386" s="719">
        <v>0.17699999999999999</v>
      </c>
    </row>
    <row r="387" spans="1:2" ht="10.5" customHeight="1" x14ac:dyDescent="0.2">
      <c r="A387" s="712" t="s">
        <v>363</v>
      </c>
      <c r="B387" s="719">
        <v>0.192</v>
      </c>
    </row>
    <row r="388" spans="1:2" x14ac:dyDescent="0.2">
      <c r="A388" s="712" t="s">
        <v>364</v>
      </c>
      <c r="B388" s="719">
        <v>0.41099999999999998</v>
      </c>
    </row>
    <row r="389" spans="1:2" x14ac:dyDescent="0.2">
      <c r="A389" s="712" t="s">
        <v>261</v>
      </c>
      <c r="B389" s="719">
        <v>1</v>
      </c>
    </row>
    <row r="390" spans="1:2" x14ac:dyDescent="0.2">
      <c r="A390" s="710" t="s">
        <v>316</v>
      </c>
      <c r="B390" s="720">
        <v>2450</v>
      </c>
    </row>
    <row r="423" spans="1:13" x14ac:dyDescent="0.2">
      <c r="A423" s="837" t="s">
        <v>365</v>
      </c>
      <c r="B423" s="838"/>
      <c r="C423" s="838"/>
      <c r="D423" s="838"/>
      <c r="E423" s="838"/>
      <c r="F423" s="838"/>
      <c r="G423" s="838"/>
      <c r="H423" s="136"/>
      <c r="I423" s="136"/>
      <c r="J423" s="136"/>
      <c r="K423" s="136"/>
      <c r="L423" s="136"/>
      <c r="M423" s="136"/>
    </row>
    <row r="425" spans="1:13" ht="13.5" thickBot="1" x14ac:dyDescent="0.25"/>
    <row r="426" spans="1:13" ht="18.75" thickBot="1" x14ac:dyDescent="0.3">
      <c r="A426" s="860" t="s">
        <v>168</v>
      </c>
      <c r="B426" s="861"/>
      <c r="C426" s="827"/>
    </row>
    <row r="427" spans="1:13" x14ac:dyDescent="0.2">
      <c r="A427" s="710" t="s">
        <v>366</v>
      </c>
      <c r="B427" s="710"/>
      <c r="E427" s="243"/>
      <c r="F427" s="244"/>
    </row>
    <row r="428" spans="1:13" x14ac:dyDescent="0.2">
      <c r="A428" s="710" t="s">
        <v>367</v>
      </c>
      <c r="B428" s="710">
        <v>7.96</v>
      </c>
      <c r="E428" s="243"/>
      <c r="F428" s="244"/>
    </row>
    <row r="429" spans="1:13" x14ac:dyDescent="0.2">
      <c r="A429" s="710" t="s">
        <v>368</v>
      </c>
      <c r="B429" s="721">
        <v>8.23</v>
      </c>
      <c r="E429" s="243"/>
      <c r="F429" s="244"/>
    </row>
    <row r="430" spans="1:13" x14ac:dyDescent="0.2">
      <c r="A430" s="710" t="s">
        <v>370</v>
      </c>
      <c r="B430" s="710">
        <v>8.33</v>
      </c>
      <c r="E430" s="243"/>
      <c r="F430" s="244"/>
    </row>
    <row r="431" spans="1:13" x14ac:dyDescent="0.2">
      <c r="A431" s="710" t="s">
        <v>369</v>
      </c>
      <c r="B431" s="710">
        <v>8.36</v>
      </c>
      <c r="E431" s="243"/>
      <c r="F431" s="244"/>
    </row>
    <row r="432" spans="1:13" x14ac:dyDescent="0.2">
      <c r="A432" s="710" t="s">
        <v>373</v>
      </c>
      <c r="B432" s="710">
        <v>8.4700000000000006</v>
      </c>
      <c r="E432" s="243"/>
      <c r="F432" s="244"/>
    </row>
    <row r="433" spans="1:6" ht="12.75" customHeight="1" x14ac:dyDescent="0.2">
      <c r="A433" s="710" t="s">
        <v>371</v>
      </c>
      <c r="B433" s="710">
        <v>8.52</v>
      </c>
      <c r="E433" s="243"/>
      <c r="F433" s="244"/>
    </row>
    <row r="434" spans="1:6" x14ac:dyDescent="0.2">
      <c r="A434" s="710" t="s">
        <v>627</v>
      </c>
      <c r="B434" s="710">
        <v>8.6</v>
      </c>
      <c r="E434" s="243"/>
      <c r="F434" s="244"/>
    </row>
    <row r="435" spans="1:6" ht="13.5" customHeight="1" x14ac:dyDescent="0.2">
      <c r="A435" s="710" t="s">
        <v>372</v>
      </c>
      <c r="B435" s="710">
        <v>8.6</v>
      </c>
      <c r="E435" s="243"/>
      <c r="F435" s="244"/>
    </row>
    <row r="436" spans="1:6" x14ac:dyDescent="0.2">
      <c r="A436" s="710" t="s">
        <v>375</v>
      </c>
      <c r="B436" s="710">
        <v>8.7100000000000009</v>
      </c>
      <c r="E436" s="243"/>
      <c r="F436" s="244"/>
    </row>
    <row r="437" spans="1:6" x14ac:dyDescent="0.2">
      <c r="A437" s="710" t="s">
        <v>374</v>
      </c>
      <c r="B437" s="710">
        <v>8.7100000000000009</v>
      </c>
    </row>
    <row r="438" spans="1:6" x14ac:dyDescent="0.2">
      <c r="A438" s="710" t="s">
        <v>376</v>
      </c>
      <c r="B438" s="710">
        <v>8.84</v>
      </c>
    </row>
    <row r="470" spans="1:10" ht="13.5" thickBot="1" x14ac:dyDescent="0.25"/>
    <row r="471" spans="1:10" ht="15" x14ac:dyDescent="0.2">
      <c r="A471" s="88"/>
      <c r="B471" s="245" t="s">
        <v>24</v>
      </c>
      <c r="C471" s="550"/>
      <c r="D471" s="246"/>
      <c r="E471" s="246"/>
      <c r="F471" s="246"/>
      <c r="G471" s="246"/>
      <c r="H471" s="246"/>
      <c r="I471" s="260"/>
    </row>
    <row r="472" spans="1:10" ht="13.5" thickBot="1" x14ac:dyDescent="0.25">
      <c r="A472" s="88"/>
      <c r="B472" s="248" t="s">
        <v>25</v>
      </c>
      <c r="C472" s="248"/>
      <c r="D472" s="249"/>
      <c r="E472" s="249"/>
      <c r="F472" s="249"/>
      <c r="G472" s="249"/>
      <c r="H472" s="249"/>
      <c r="I472" s="255"/>
    </row>
    <row r="473" spans="1:10" ht="13.5" thickBot="1" x14ac:dyDescent="0.25">
      <c r="A473" s="88"/>
      <c r="B473" s="250"/>
      <c r="C473" s="250"/>
      <c r="D473" s="250"/>
      <c r="E473" s="250"/>
      <c r="F473" s="250"/>
      <c r="G473" s="250"/>
      <c r="H473" s="250"/>
    </row>
    <row r="474" spans="1:10" x14ac:dyDescent="0.2">
      <c r="A474" s="88"/>
      <c r="B474" s="251" t="s">
        <v>377</v>
      </c>
      <c r="C474" s="246"/>
      <c r="D474" s="550"/>
      <c r="E474" s="246"/>
      <c r="F474" s="246"/>
      <c r="G474" s="246"/>
      <c r="H474" s="247"/>
    </row>
    <row r="475" spans="1:10" x14ac:dyDescent="0.2">
      <c r="A475" s="88"/>
      <c r="B475" s="161" t="s">
        <v>378</v>
      </c>
      <c r="D475" s="161"/>
      <c r="H475" s="252"/>
    </row>
    <row r="476" spans="1:10" ht="13.5" thickBot="1" x14ac:dyDescent="0.25">
      <c r="A476" s="88"/>
      <c r="B476" s="253" t="s">
        <v>576</v>
      </c>
      <c r="C476" s="254"/>
      <c r="D476" s="253"/>
      <c r="E476" s="254"/>
      <c r="F476" s="254"/>
      <c r="G476" s="254"/>
      <c r="H476" s="255"/>
    </row>
    <row r="477" spans="1:10" ht="13.5" thickBot="1" x14ac:dyDescent="0.25">
      <c r="A477" s="256" t="s">
        <v>379</v>
      </c>
      <c r="B477" s="257"/>
      <c r="C477" s="257"/>
      <c r="D477" s="257"/>
      <c r="E477" s="257"/>
      <c r="F477" s="257"/>
      <c r="G477" s="257"/>
      <c r="H477" s="257"/>
    </row>
    <row r="478" spans="1:10" ht="13.5" thickBot="1" x14ac:dyDescent="0.25">
      <c r="A478" s="258"/>
      <c r="B478" s="259"/>
      <c r="C478" s="259"/>
      <c r="D478" s="259"/>
      <c r="E478" s="259"/>
      <c r="F478" s="259"/>
      <c r="G478" s="259"/>
      <c r="H478" s="259"/>
    </row>
    <row r="479" spans="1:10" x14ac:dyDescent="0.2">
      <c r="A479" s="258"/>
      <c r="B479" s="259"/>
      <c r="C479" s="259"/>
      <c r="D479" s="259"/>
      <c r="E479" s="259"/>
      <c r="F479" s="259"/>
      <c r="G479" s="259"/>
      <c r="H479" s="259"/>
      <c r="I479" s="548"/>
      <c r="J479" s="260"/>
    </row>
    <row r="480" spans="1:10" x14ac:dyDescent="0.2">
      <c r="A480" s="161" t="s">
        <v>380</v>
      </c>
      <c r="J480" s="252"/>
    </row>
    <row r="481" spans="1:10" x14ac:dyDescent="0.2">
      <c r="A481" s="261" t="s">
        <v>381</v>
      </c>
      <c r="B481" s="22" t="s">
        <v>382</v>
      </c>
      <c r="J481" s="252"/>
    </row>
    <row r="482" spans="1:10" x14ac:dyDescent="0.2">
      <c r="A482" s="261" t="s">
        <v>383</v>
      </c>
      <c r="B482" s="22" t="s">
        <v>384</v>
      </c>
      <c r="J482" s="252"/>
    </row>
    <row r="483" spans="1:10" x14ac:dyDescent="0.2">
      <c r="A483" s="261" t="s">
        <v>385</v>
      </c>
      <c r="B483" s="22" t="s">
        <v>386</v>
      </c>
      <c r="J483" s="252"/>
    </row>
    <row r="484" spans="1:10" x14ac:dyDescent="0.2">
      <c r="A484" s="261" t="s">
        <v>387</v>
      </c>
      <c r="B484" s="22" t="s">
        <v>388</v>
      </c>
      <c r="J484" s="252"/>
    </row>
    <row r="485" spans="1:10" ht="12.75" customHeight="1" x14ac:dyDescent="0.2">
      <c r="A485" s="862" t="s">
        <v>389</v>
      </c>
      <c r="B485" s="549" t="s">
        <v>390</v>
      </c>
      <c r="C485" s="549"/>
      <c r="D485" s="549"/>
      <c r="E485" s="549"/>
      <c r="F485" s="549"/>
      <c r="G485" s="549"/>
      <c r="H485" s="549"/>
      <c r="J485" s="252"/>
    </row>
    <row r="486" spans="1:10" x14ac:dyDescent="0.2">
      <c r="A486" s="862"/>
      <c r="B486" s="549"/>
      <c r="C486" s="549"/>
      <c r="D486" s="549"/>
      <c r="E486" s="549"/>
      <c r="F486" s="549"/>
      <c r="G486" s="549"/>
      <c r="H486" s="549"/>
      <c r="J486" s="252"/>
    </row>
    <row r="487" spans="1:10" x14ac:dyDescent="0.2">
      <c r="A487" s="261" t="s">
        <v>391</v>
      </c>
      <c r="B487" s="22" t="s">
        <v>392</v>
      </c>
      <c r="J487" s="252"/>
    </row>
    <row r="488" spans="1:10" ht="13.5" thickBot="1" x14ac:dyDescent="0.25">
      <c r="A488" s="263" t="s">
        <v>393</v>
      </c>
      <c r="B488" s="254" t="s">
        <v>394</v>
      </c>
      <c r="C488" s="254"/>
      <c r="D488" s="254"/>
      <c r="E488" s="254"/>
      <c r="F488" s="254"/>
      <c r="G488" s="254"/>
      <c r="H488" s="254"/>
      <c r="I488" s="254"/>
      <c r="J488" s="255"/>
    </row>
    <row r="489" spans="1:10" ht="13.5" thickBot="1" x14ac:dyDescent="0.25">
      <c r="A489" s="88"/>
      <c r="B489" s="88"/>
      <c r="C489" s="88"/>
      <c r="D489" s="88"/>
      <c r="E489" s="88"/>
      <c r="F489" s="88"/>
      <c r="G489" s="88"/>
      <c r="H489" s="88"/>
    </row>
    <row r="490" spans="1:10" x14ac:dyDescent="0.2">
      <c r="A490" s="264" t="s">
        <v>395</v>
      </c>
      <c r="B490" s="265"/>
      <c r="C490" s="266"/>
      <c r="D490" s="266"/>
      <c r="E490" s="266"/>
      <c r="F490" s="266"/>
      <c r="G490" s="266"/>
      <c r="H490" s="267"/>
    </row>
    <row r="491" spans="1:10" x14ac:dyDescent="0.2">
      <c r="A491" s="261" t="s">
        <v>396</v>
      </c>
      <c r="B491" s="22" t="s">
        <v>397</v>
      </c>
      <c r="H491" s="252"/>
    </row>
    <row r="492" spans="1:10" ht="24" customHeight="1" x14ac:dyDescent="0.2">
      <c r="A492" s="261" t="s">
        <v>398</v>
      </c>
      <c r="B492" s="549" t="s">
        <v>524</v>
      </c>
      <c r="C492" s="549"/>
      <c r="D492" s="549"/>
      <c r="E492" s="549"/>
      <c r="F492" s="549"/>
      <c r="G492" s="549"/>
      <c r="H492" s="262"/>
    </row>
    <row r="493" spans="1:10" ht="15" x14ac:dyDescent="0.25">
      <c r="A493" s="261" t="s">
        <v>399</v>
      </c>
      <c r="B493" s="22" t="s">
        <v>400</v>
      </c>
      <c r="E493" s="551"/>
      <c r="H493" s="252"/>
    </row>
    <row r="494" spans="1:10" x14ac:dyDescent="0.2">
      <c r="A494" s="261" t="s">
        <v>401</v>
      </c>
      <c r="B494" s="22" t="s">
        <v>402</v>
      </c>
      <c r="H494" s="252"/>
    </row>
    <row r="495" spans="1:10" x14ac:dyDescent="0.2">
      <c r="A495" s="261" t="s">
        <v>403</v>
      </c>
      <c r="B495" s="22" t="s">
        <v>404</v>
      </c>
      <c r="H495" s="252"/>
    </row>
    <row r="496" spans="1:10" ht="15" x14ac:dyDescent="0.25">
      <c r="A496" s="261" t="s">
        <v>405</v>
      </c>
      <c r="B496" s="22" t="s">
        <v>406</v>
      </c>
      <c r="E496" s="551"/>
      <c r="H496" s="252"/>
    </row>
    <row r="497" spans="1:12" ht="12.75" customHeight="1" x14ac:dyDescent="0.2">
      <c r="A497" s="261" t="s">
        <v>407</v>
      </c>
      <c r="B497" s="552" t="s">
        <v>596</v>
      </c>
      <c r="C497" s="552"/>
      <c r="D497" s="552"/>
      <c r="E497" s="552"/>
      <c r="F497" s="552"/>
      <c r="G497" s="552"/>
      <c r="H497" s="543"/>
    </row>
    <row r="498" spans="1:12" ht="13.5" thickBot="1" x14ac:dyDescent="0.25">
      <c r="A498" s="263"/>
      <c r="B498" s="544"/>
      <c r="C498" s="544"/>
      <c r="D498" s="544"/>
      <c r="E498" s="544"/>
      <c r="F498" s="544"/>
      <c r="G498" s="544"/>
      <c r="H498" s="545"/>
    </row>
    <row r="499" spans="1:12" ht="15.75" thickBot="1" x14ac:dyDescent="0.25">
      <c r="A499" s="88"/>
      <c r="B499" s="88"/>
      <c r="C499" s="547"/>
      <c r="D499" s="88"/>
      <c r="E499" s="88"/>
      <c r="F499" s="88"/>
      <c r="G499" s="88"/>
      <c r="H499" s="88"/>
    </row>
    <row r="500" spans="1:12" x14ac:dyDescent="0.2">
      <c r="A500" s="268" t="s">
        <v>158</v>
      </c>
      <c r="B500" s="265"/>
      <c r="C500" s="265"/>
      <c r="D500" s="265"/>
      <c r="E500" s="265"/>
      <c r="F500" s="265"/>
      <c r="G500" s="265"/>
      <c r="H500" s="267"/>
    </row>
    <row r="501" spans="1:12" x14ac:dyDescent="0.2">
      <c r="A501" s="261" t="s">
        <v>408</v>
      </c>
      <c r="B501" s="22" t="s">
        <v>409</v>
      </c>
      <c r="H501" s="269"/>
    </row>
    <row r="502" spans="1:12" x14ac:dyDescent="0.2">
      <c r="A502" s="261" t="s">
        <v>410</v>
      </c>
      <c r="B502" s="22" t="s">
        <v>411</v>
      </c>
      <c r="H502" s="269"/>
    </row>
    <row r="503" spans="1:12" ht="15" x14ac:dyDescent="0.25">
      <c r="A503" s="261" t="s">
        <v>412</v>
      </c>
      <c r="B503" s="22" t="s">
        <v>413</v>
      </c>
      <c r="E503" s="551"/>
      <c r="H503" s="269"/>
    </row>
    <row r="504" spans="1:12" s="271" customFormat="1" ht="12.75" customHeight="1" x14ac:dyDescent="0.2">
      <c r="A504" s="270" t="s">
        <v>414</v>
      </c>
      <c r="B504" s="162" t="s">
        <v>594</v>
      </c>
      <c r="C504" s="162"/>
      <c r="D504" s="162"/>
      <c r="E504" s="162"/>
      <c r="F504" s="162"/>
      <c r="G504" s="162"/>
      <c r="H504" s="542"/>
      <c r="I504" s="22"/>
      <c r="J504" s="22"/>
      <c r="K504" s="22"/>
      <c r="L504" s="22"/>
    </row>
    <row r="505" spans="1:12" ht="15" x14ac:dyDescent="0.25">
      <c r="A505" s="261" t="s">
        <v>405</v>
      </c>
      <c r="B505" s="22" t="s">
        <v>415</v>
      </c>
      <c r="E505" s="551"/>
      <c r="H505" s="269"/>
    </row>
    <row r="506" spans="1:12" ht="12.75" customHeight="1" x14ac:dyDescent="0.2">
      <c r="A506" s="261" t="s">
        <v>407</v>
      </c>
      <c r="B506" s="627">
        <v>2450</v>
      </c>
      <c r="C506" s="552"/>
      <c r="D506" s="552"/>
      <c r="E506" s="552"/>
      <c r="F506" s="552"/>
      <c r="G506" s="552"/>
      <c r="H506" s="543"/>
    </row>
    <row r="507" spans="1:12" ht="13.5" thickBot="1" x14ac:dyDescent="0.25">
      <c r="A507" s="272"/>
      <c r="B507" s="544"/>
      <c r="C507" s="544"/>
      <c r="D507" s="544"/>
      <c r="E507" s="544"/>
      <c r="F507" s="544"/>
      <c r="G507" s="544"/>
      <c r="H507" s="545"/>
    </row>
    <row r="510" spans="1:12" x14ac:dyDescent="0.2">
      <c r="A510" s="98" t="s">
        <v>416</v>
      </c>
    </row>
    <row r="511" spans="1:12" x14ac:dyDescent="0.2">
      <c r="A511" s="22" t="s">
        <v>417</v>
      </c>
    </row>
    <row r="512" spans="1:12" x14ac:dyDescent="0.2">
      <c r="A512" s="22" t="s">
        <v>418</v>
      </c>
    </row>
    <row r="513" spans="1:1" x14ac:dyDescent="0.2">
      <c r="A513" s="22" t="s">
        <v>419</v>
      </c>
    </row>
    <row r="515" spans="1:1" x14ac:dyDescent="0.2">
      <c r="A515" s="98" t="s">
        <v>420</v>
      </c>
    </row>
    <row r="516" spans="1:1" x14ac:dyDescent="0.2">
      <c r="A516" s="22" t="s">
        <v>599</v>
      </c>
    </row>
  </sheetData>
  <sortState xmlns:xlrd2="http://schemas.microsoft.com/office/spreadsheetml/2017/richdata2" ref="K425:L436">
    <sortCondition ref="L425:L436"/>
  </sortState>
  <mergeCells count="24">
    <mergeCell ref="A426:C426"/>
    <mergeCell ref="A485:A486"/>
    <mergeCell ref="A327:C327"/>
    <mergeCell ref="A171:G171"/>
    <mergeCell ref="H171:M171"/>
    <mergeCell ref="A173:G173"/>
    <mergeCell ref="A378:C378"/>
    <mergeCell ref="A423:G423"/>
    <mergeCell ref="A324:G324"/>
    <mergeCell ref="A294:C294"/>
    <mergeCell ref="H173:M173"/>
    <mergeCell ref="A177:C177"/>
    <mergeCell ref="A209:F209"/>
    <mergeCell ref="A212:C212"/>
    <mergeCell ref="A240:C240"/>
    <mergeCell ref="A269:C269"/>
    <mergeCell ref="A104:C104"/>
    <mergeCell ref="A141:C141"/>
    <mergeCell ref="A72:C72"/>
    <mergeCell ref="A6:M6"/>
    <mergeCell ref="A9:G9"/>
    <mergeCell ref="H9:M9"/>
    <mergeCell ref="A13:C13"/>
    <mergeCell ref="A43:C43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6BE81-2218-45F7-87BA-064509E46ECE}">
  <dimension ref="A1:P64"/>
  <sheetViews>
    <sheetView topLeftCell="A15" zoomScale="75" zoomScaleNormal="100" workbookViewId="0">
      <selection activeCell="A427" sqref="A427"/>
    </sheetView>
  </sheetViews>
  <sheetFormatPr baseColWidth="10" defaultRowHeight="12.75" x14ac:dyDescent="0.2"/>
  <cols>
    <col min="1" max="1" width="11.42578125" style="22"/>
    <col min="2" max="2" width="25.42578125" style="22" customWidth="1"/>
    <col min="3" max="3" width="13" style="22" bestFit="1" customWidth="1"/>
    <col min="4" max="4" width="12.5703125" style="22" bestFit="1" customWidth="1"/>
    <col min="5" max="5" width="12" style="22" bestFit="1" customWidth="1"/>
    <col min="6" max="6" width="11.5703125" style="22" bestFit="1" customWidth="1"/>
    <col min="7" max="7" width="12.5703125" style="22" bestFit="1" customWidth="1"/>
    <col min="8" max="9" width="11.5703125" style="22" bestFit="1" customWidth="1"/>
    <col min="10" max="10" width="12" style="22" bestFit="1" customWidth="1"/>
    <col min="11" max="11" width="11.5703125" style="22" customWidth="1"/>
    <col min="12" max="12" width="14.140625" style="22" customWidth="1"/>
    <col min="13" max="13" width="15" style="22" customWidth="1"/>
    <col min="14" max="14" width="13" style="22" customWidth="1"/>
    <col min="15" max="16" width="14.85546875" style="22" bestFit="1" customWidth="1"/>
    <col min="17" max="257" width="11.42578125" style="22"/>
    <col min="258" max="258" width="25.42578125" style="22" customWidth="1"/>
    <col min="259" max="259" width="13" style="22" bestFit="1" customWidth="1"/>
    <col min="260" max="260" width="12.5703125" style="22" bestFit="1" customWidth="1"/>
    <col min="261" max="261" width="12" style="22" bestFit="1" customWidth="1"/>
    <col min="262" max="262" width="11.5703125" style="22" bestFit="1" customWidth="1"/>
    <col min="263" max="263" width="12.5703125" style="22" bestFit="1" customWidth="1"/>
    <col min="264" max="265" width="11.5703125" style="22" bestFit="1" customWidth="1"/>
    <col min="266" max="266" width="12" style="22" bestFit="1" customWidth="1"/>
    <col min="267" max="267" width="11.5703125" style="22" customWidth="1"/>
    <col min="268" max="268" width="14.140625" style="22" customWidth="1"/>
    <col min="269" max="269" width="16.140625" style="22" customWidth="1"/>
    <col min="270" max="270" width="13" style="22" customWidth="1"/>
    <col min="271" max="272" width="14.85546875" style="22" bestFit="1" customWidth="1"/>
    <col min="273" max="513" width="11.42578125" style="22"/>
    <col min="514" max="514" width="25.42578125" style="22" customWidth="1"/>
    <col min="515" max="515" width="13" style="22" bestFit="1" customWidth="1"/>
    <col min="516" max="516" width="12.5703125" style="22" bestFit="1" customWidth="1"/>
    <col min="517" max="517" width="12" style="22" bestFit="1" customWidth="1"/>
    <col min="518" max="518" width="11.5703125" style="22" bestFit="1" customWidth="1"/>
    <col min="519" max="519" width="12.5703125" style="22" bestFit="1" customWidth="1"/>
    <col min="520" max="521" width="11.5703125" style="22" bestFit="1" customWidth="1"/>
    <col min="522" max="522" width="12" style="22" bestFit="1" customWidth="1"/>
    <col min="523" max="523" width="11.5703125" style="22" customWidth="1"/>
    <col min="524" max="524" width="14.140625" style="22" customWidth="1"/>
    <col min="525" max="525" width="16.140625" style="22" customWidth="1"/>
    <col min="526" max="526" width="13" style="22" customWidth="1"/>
    <col min="527" max="528" width="14.85546875" style="22" bestFit="1" customWidth="1"/>
    <col min="529" max="769" width="11.42578125" style="22"/>
    <col min="770" max="770" width="25.42578125" style="22" customWidth="1"/>
    <col min="771" max="771" width="13" style="22" bestFit="1" customWidth="1"/>
    <col min="772" max="772" width="12.5703125" style="22" bestFit="1" customWidth="1"/>
    <col min="773" max="773" width="12" style="22" bestFit="1" customWidth="1"/>
    <col min="774" max="774" width="11.5703125" style="22" bestFit="1" customWidth="1"/>
    <col min="775" max="775" width="12.5703125" style="22" bestFit="1" customWidth="1"/>
    <col min="776" max="777" width="11.5703125" style="22" bestFit="1" customWidth="1"/>
    <col min="778" max="778" width="12" style="22" bestFit="1" customWidth="1"/>
    <col min="779" max="779" width="11.5703125" style="22" customWidth="1"/>
    <col min="780" max="780" width="14.140625" style="22" customWidth="1"/>
    <col min="781" max="781" width="16.140625" style="22" customWidth="1"/>
    <col min="782" max="782" width="13" style="22" customWidth="1"/>
    <col min="783" max="784" width="14.85546875" style="22" bestFit="1" customWidth="1"/>
    <col min="785" max="1025" width="11.42578125" style="22"/>
    <col min="1026" max="1026" width="25.42578125" style="22" customWidth="1"/>
    <col min="1027" max="1027" width="13" style="22" bestFit="1" customWidth="1"/>
    <col min="1028" max="1028" width="12.5703125" style="22" bestFit="1" customWidth="1"/>
    <col min="1029" max="1029" width="12" style="22" bestFit="1" customWidth="1"/>
    <col min="1030" max="1030" width="11.5703125" style="22" bestFit="1" customWidth="1"/>
    <col min="1031" max="1031" width="12.5703125" style="22" bestFit="1" customWidth="1"/>
    <col min="1032" max="1033" width="11.5703125" style="22" bestFit="1" customWidth="1"/>
    <col min="1034" max="1034" width="12" style="22" bestFit="1" customWidth="1"/>
    <col min="1035" max="1035" width="11.5703125" style="22" customWidth="1"/>
    <col min="1036" max="1036" width="14.140625" style="22" customWidth="1"/>
    <col min="1037" max="1037" width="16.140625" style="22" customWidth="1"/>
    <col min="1038" max="1038" width="13" style="22" customWidth="1"/>
    <col min="1039" max="1040" width="14.85546875" style="22" bestFit="1" customWidth="1"/>
    <col min="1041" max="1281" width="11.42578125" style="22"/>
    <col min="1282" max="1282" width="25.42578125" style="22" customWidth="1"/>
    <col min="1283" max="1283" width="13" style="22" bestFit="1" customWidth="1"/>
    <col min="1284" max="1284" width="12.5703125" style="22" bestFit="1" customWidth="1"/>
    <col min="1285" max="1285" width="12" style="22" bestFit="1" customWidth="1"/>
    <col min="1286" max="1286" width="11.5703125" style="22" bestFit="1" customWidth="1"/>
    <col min="1287" max="1287" width="12.5703125" style="22" bestFit="1" customWidth="1"/>
    <col min="1288" max="1289" width="11.5703125" style="22" bestFit="1" customWidth="1"/>
    <col min="1290" max="1290" width="12" style="22" bestFit="1" customWidth="1"/>
    <col min="1291" max="1291" width="11.5703125" style="22" customWidth="1"/>
    <col min="1292" max="1292" width="14.140625" style="22" customWidth="1"/>
    <col min="1293" max="1293" width="16.140625" style="22" customWidth="1"/>
    <col min="1294" max="1294" width="13" style="22" customWidth="1"/>
    <col min="1295" max="1296" width="14.85546875" style="22" bestFit="1" customWidth="1"/>
    <col min="1297" max="1537" width="11.42578125" style="22"/>
    <col min="1538" max="1538" width="25.42578125" style="22" customWidth="1"/>
    <col min="1539" max="1539" width="13" style="22" bestFit="1" customWidth="1"/>
    <col min="1540" max="1540" width="12.5703125" style="22" bestFit="1" customWidth="1"/>
    <col min="1541" max="1541" width="12" style="22" bestFit="1" customWidth="1"/>
    <col min="1542" max="1542" width="11.5703125" style="22" bestFit="1" customWidth="1"/>
    <col min="1543" max="1543" width="12.5703125" style="22" bestFit="1" customWidth="1"/>
    <col min="1544" max="1545" width="11.5703125" style="22" bestFit="1" customWidth="1"/>
    <col min="1546" max="1546" width="12" style="22" bestFit="1" customWidth="1"/>
    <col min="1547" max="1547" width="11.5703125" style="22" customWidth="1"/>
    <col min="1548" max="1548" width="14.140625" style="22" customWidth="1"/>
    <col min="1549" max="1549" width="16.140625" style="22" customWidth="1"/>
    <col min="1550" max="1550" width="13" style="22" customWidth="1"/>
    <col min="1551" max="1552" width="14.85546875" style="22" bestFit="1" customWidth="1"/>
    <col min="1553" max="1793" width="11.42578125" style="22"/>
    <col min="1794" max="1794" width="25.42578125" style="22" customWidth="1"/>
    <col min="1795" max="1795" width="13" style="22" bestFit="1" customWidth="1"/>
    <col min="1796" max="1796" width="12.5703125" style="22" bestFit="1" customWidth="1"/>
    <col min="1797" max="1797" width="12" style="22" bestFit="1" customWidth="1"/>
    <col min="1798" max="1798" width="11.5703125" style="22" bestFit="1" customWidth="1"/>
    <col min="1799" max="1799" width="12.5703125" style="22" bestFit="1" customWidth="1"/>
    <col min="1800" max="1801" width="11.5703125" style="22" bestFit="1" customWidth="1"/>
    <col min="1802" max="1802" width="12" style="22" bestFit="1" customWidth="1"/>
    <col min="1803" max="1803" width="11.5703125" style="22" customWidth="1"/>
    <col min="1804" max="1804" width="14.140625" style="22" customWidth="1"/>
    <col min="1805" max="1805" width="16.140625" style="22" customWidth="1"/>
    <col min="1806" max="1806" width="13" style="22" customWidth="1"/>
    <col min="1807" max="1808" width="14.85546875" style="22" bestFit="1" customWidth="1"/>
    <col min="1809" max="2049" width="11.42578125" style="22"/>
    <col min="2050" max="2050" width="25.42578125" style="22" customWidth="1"/>
    <col min="2051" max="2051" width="13" style="22" bestFit="1" customWidth="1"/>
    <col min="2052" max="2052" width="12.5703125" style="22" bestFit="1" customWidth="1"/>
    <col min="2053" max="2053" width="12" style="22" bestFit="1" customWidth="1"/>
    <col min="2054" max="2054" width="11.5703125" style="22" bestFit="1" customWidth="1"/>
    <col min="2055" max="2055" width="12.5703125" style="22" bestFit="1" customWidth="1"/>
    <col min="2056" max="2057" width="11.5703125" style="22" bestFit="1" customWidth="1"/>
    <col min="2058" max="2058" width="12" style="22" bestFit="1" customWidth="1"/>
    <col min="2059" max="2059" width="11.5703125" style="22" customWidth="1"/>
    <col min="2060" max="2060" width="14.140625" style="22" customWidth="1"/>
    <col min="2061" max="2061" width="16.140625" style="22" customWidth="1"/>
    <col min="2062" max="2062" width="13" style="22" customWidth="1"/>
    <col min="2063" max="2064" width="14.85546875" style="22" bestFit="1" customWidth="1"/>
    <col min="2065" max="2305" width="11.42578125" style="22"/>
    <col min="2306" max="2306" width="25.42578125" style="22" customWidth="1"/>
    <col min="2307" max="2307" width="13" style="22" bestFit="1" customWidth="1"/>
    <col min="2308" max="2308" width="12.5703125" style="22" bestFit="1" customWidth="1"/>
    <col min="2309" max="2309" width="12" style="22" bestFit="1" customWidth="1"/>
    <col min="2310" max="2310" width="11.5703125" style="22" bestFit="1" customWidth="1"/>
    <col min="2311" max="2311" width="12.5703125" style="22" bestFit="1" customWidth="1"/>
    <col min="2312" max="2313" width="11.5703125" style="22" bestFit="1" customWidth="1"/>
    <col min="2314" max="2314" width="12" style="22" bestFit="1" customWidth="1"/>
    <col min="2315" max="2315" width="11.5703125" style="22" customWidth="1"/>
    <col min="2316" max="2316" width="14.140625" style="22" customWidth="1"/>
    <col min="2317" max="2317" width="16.140625" style="22" customWidth="1"/>
    <col min="2318" max="2318" width="13" style="22" customWidth="1"/>
    <col min="2319" max="2320" width="14.85546875" style="22" bestFit="1" customWidth="1"/>
    <col min="2321" max="2561" width="11.42578125" style="22"/>
    <col min="2562" max="2562" width="25.42578125" style="22" customWidth="1"/>
    <col min="2563" max="2563" width="13" style="22" bestFit="1" customWidth="1"/>
    <col min="2564" max="2564" width="12.5703125" style="22" bestFit="1" customWidth="1"/>
    <col min="2565" max="2565" width="12" style="22" bestFit="1" customWidth="1"/>
    <col min="2566" max="2566" width="11.5703125" style="22" bestFit="1" customWidth="1"/>
    <col min="2567" max="2567" width="12.5703125" style="22" bestFit="1" customWidth="1"/>
    <col min="2568" max="2569" width="11.5703125" style="22" bestFit="1" customWidth="1"/>
    <col min="2570" max="2570" width="12" style="22" bestFit="1" customWidth="1"/>
    <col min="2571" max="2571" width="11.5703125" style="22" customWidth="1"/>
    <col min="2572" max="2572" width="14.140625" style="22" customWidth="1"/>
    <col min="2573" max="2573" width="16.140625" style="22" customWidth="1"/>
    <col min="2574" max="2574" width="13" style="22" customWidth="1"/>
    <col min="2575" max="2576" width="14.85546875" style="22" bestFit="1" customWidth="1"/>
    <col min="2577" max="2817" width="11.42578125" style="22"/>
    <col min="2818" max="2818" width="25.42578125" style="22" customWidth="1"/>
    <col min="2819" max="2819" width="13" style="22" bestFit="1" customWidth="1"/>
    <col min="2820" max="2820" width="12.5703125" style="22" bestFit="1" customWidth="1"/>
    <col min="2821" max="2821" width="12" style="22" bestFit="1" customWidth="1"/>
    <col min="2822" max="2822" width="11.5703125" style="22" bestFit="1" customWidth="1"/>
    <col min="2823" max="2823" width="12.5703125" style="22" bestFit="1" customWidth="1"/>
    <col min="2824" max="2825" width="11.5703125" style="22" bestFit="1" customWidth="1"/>
    <col min="2826" max="2826" width="12" style="22" bestFit="1" customWidth="1"/>
    <col min="2827" max="2827" width="11.5703125" style="22" customWidth="1"/>
    <col min="2828" max="2828" width="14.140625" style="22" customWidth="1"/>
    <col min="2829" max="2829" width="16.140625" style="22" customWidth="1"/>
    <col min="2830" max="2830" width="13" style="22" customWidth="1"/>
    <col min="2831" max="2832" width="14.85546875" style="22" bestFit="1" customWidth="1"/>
    <col min="2833" max="3073" width="11.42578125" style="22"/>
    <col min="3074" max="3074" width="25.42578125" style="22" customWidth="1"/>
    <col min="3075" max="3075" width="13" style="22" bestFit="1" customWidth="1"/>
    <col min="3076" max="3076" width="12.5703125" style="22" bestFit="1" customWidth="1"/>
    <col min="3077" max="3077" width="12" style="22" bestFit="1" customWidth="1"/>
    <col min="3078" max="3078" width="11.5703125" style="22" bestFit="1" customWidth="1"/>
    <col min="3079" max="3079" width="12.5703125" style="22" bestFit="1" customWidth="1"/>
    <col min="3080" max="3081" width="11.5703125" style="22" bestFit="1" customWidth="1"/>
    <col min="3082" max="3082" width="12" style="22" bestFit="1" customWidth="1"/>
    <col min="3083" max="3083" width="11.5703125" style="22" customWidth="1"/>
    <col min="3084" max="3084" width="14.140625" style="22" customWidth="1"/>
    <col min="3085" max="3085" width="16.140625" style="22" customWidth="1"/>
    <col min="3086" max="3086" width="13" style="22" customWidth="1"/>
    <col min="3087" max="3088" width="14.85546875" style="22" bestFit="1" customWidth="1"/>
    <col min="3089" max="3329" width="11.42578125" style="22"/>
    <col min="3330" max="3330" width="25.42578125" style="22" customWidth="1"/>
    <col min="3331" max="3331" width="13" style="22" bestFit="1" customWidth="1"/>
    <col min="3332" max="3332" width="12.5703125" style="22" bestFit="1" customWidth="1"/>
    <col min="3333" max="3333" width="12" style="22" bestFit="1" customWidth="1"/>
    <col min="3334" max="3334" width="11.5703125" style="22" bestFit="1" customWidth="1"/>
    <col min="3335" max="3335" width="12.5703125" style="22" bestFit="1" customWidth="1"/>
    <col min="3336" max="3337" width="11.5703125" style="22" bestFit="1" customWidth="1"/>
    <col min="3338" max="3338" width="12" style="22" bestFit="1" customWidth="1"/>
    <col min="3339" max="3339" width="11.5703125" style="22" customWidth="1"/>
    <col min="3340" max="3340" width="14.140625" style="22" customWidth="1"/>
    <col min="3341" max="3341" width="16.140625" style="22" customWidth="1"/>
    <col min="3342" max="3342" width="13" style="22" customWidth="1"/>
    <col min="3343" max="3344" width="14.85546875" style="22" bestFit="1" customWidth="1"/>
    <col min="3345" max="3585" width="11.42578125" style="22"/>
    <col min="3586" max="3586" width="25.42578125" style="22" customWidth="1"/>
    <col min="3587" max="3587" width="13" style="22" bestFit="1" customWidth="1"/>
    <col min="3588" max="3588" width="12.5703125" style="22" bestFit="1" customWidth="1"/>
    <col min="3589" max="3589" width="12" style="22" bestFit="1" customWidth="1"/>
    <col min="3590" max="3590" width="11.5703125" style="22" bestFit="1" customWidth="1"/>
    <col min="3591" max="3591" width="12.5703125" style="22" bestFit="1" customWidth="1"/>
    <col min="3592" max="3593" width="11.5703125" style="22" bestFit="1" customWidth="1"/>
    <col min="3594" max="3594" width="12" style="22" bestFit="1" customWidth="1"/>
    <col min="3595" max="3595" width="11.5703125" style="22" customWidth="1"/>
    <col min="3596" max="3596" width="14.140625" style="22" customWidth="1"/>
    <col min="3597" max="3597" width="16.140625" style="22" customWidth="1"/>
    <col min="3598" max="3598" width="13" style="22" customWidth="1"/>
    <col min="3599" max="3600" width="14.85546875" style="22" bestFit="1" customWidth="1"/>
    <col min="3601" max="3841" width="11.42578125" style="22"/>
    <col min="3842" max="3842" width="25.42578125" style="22" customWidth="1"/>
    <col min="3843" max="3843" width="13" style="22" bestFit="1" customWidth="1"/>
    <col min="3844" max="3844" width="12.5703125" style="22" bestFit="1" customWidth="1"/>
    <col min="3845" max="3845" width="12" style="22" bestFit="1" customWidth="1"/>
    <col min="3846" max="3846" width="11.5703125" style="22" bestFit="1" customWidth="1"/>
    <col min="3847" max="3847" width="12.5703125" style="22" bestFit="1" customWidth="1"/>
    <col min="3848" max="3849" width="11.5703125" style="22" bestFit="1" customWidth="1"/>
    <col min="3850" max="3850" width="12" style="22" bestFit="1" customWidth="1"/>
    <col min="3851" max="3851" width="11.5703125" style="22" customWidth="1"/>
    <col min="3852" max="3852" width="14.140625" style="22" customWidth="1"/>
    <col min="3853" max="3853" width="16.140625" style="22" customWidth="1"/>
    <col min="3854" max="3854" width="13" style="22" customWidth="1"/>
    <col min="3855" max="3856" width="14.85546875" style="22" bestFit="1" customWidth="1"/>
    <col min="3857" max="4097" width="11.42578125" style="22"/>
    <col min="4098" max="4098" width="25.42578125" style="22" customWidth="1"/>
    <col min="4099" max="4099" width="13" style="22" bestFit="1" customWidth="1"/>
    <col min="4100" max="4100" width="12.5703125" style="22" bestFit="1" customWidth="1"/>
    <col min="4101" max="4101" width="12" style="22" bestFit="1" customWidth="1"/>
    <col min="4102" max="4102" width="11.5703125" style="22" bestFit="1" customWidth="1"/>
    <col min="4103" max="4103" width="12.5703125" style="22" bestFit="1" customWidth="1"/>
    <col min="4104" max="4105" width="11.5703125" style="22" bestFit="1" customWidth="1"/>
    <col min="4106" max="4106" width="12" style="22" bestFit="1" customWidth="1"/>
    <col min="4107" max="4107" width="11.5703125" style="22" customWidth="1"/>
    <col min="4108" max="4108" width="14.140625" style="22" customWidth="1"/>
    <col min="4109" max="4109" width="16.140625" style="22" customWidth="1"/>
    <col min="4110" max="4110" width="13" style="22" customWidth="1"/>
    <col min="4111" max="4112" width="14.85546875" style="22" bestFit="1" customWidth="1"/>
    <col min="4113" max="4353" width="11.42578125" style="22"/>
    <col min="4354" max="4354" width="25.42578125" style="22" customWidth="1"/>
    <col min="4355" max="4355" width="13" style="22" bestFit="1" customWidth="1"/>
    <col min="4356" max="4356" width="12.5703125" style="22" bestFit="1" customWidth="1"/>
    <col min="4357" max="4357" width="12" style="22" bestFit="1" customWidth="1"/>
    <col min="4358" max="4358" width="11.5703125" style="22" bestFit="1" customWidth="1"/>
    <col min="4359" max="4359" width="12.5703125" style="22" bestFit="1" customWidth="1"/>
    <col min="4360" max="4361" width="11.5703125" style="22" bestFit="1" customWidth="1"/>
    <col min="4362" max="4362" width="12" style="22" bestFit="1" customWidth="1"/>
    <col min="4363" max="4363" width="11.5703125" style="22" customWidth="1"/>
    <col min="4364" max="4364" width="14.140625" style="22" customWidth="1"/>
    <col min="4365" max="4365" width="16.140625" style="22" customWidth="1"/>
    <col min="4366" max="4366" width="13" style="22" customWidth="1"/>
    <col min="4367" max="4368" width="14.85546875" style="22" bestFit="1" customWidth="1"/>
    <col min="4369" max="4609" width="11.42578125" style="22"/>
    <col min="4610" max="4610" width="25.42578125" style="22" customWidth="1"/>
    <col min="4611" max="4611" width="13" style="22" bestFit="1" customWidth="1"/>
    <col min="4612" max="4612" width="12.5703125" style="22" bestFit="1" customWidth="1"/>
    <col min="4613" max="4613" width="12" style="22" bestFit="1" customWidth="1"/>
    <col min="4614" max="4614" width="11.5703125" style="22" bestFit="1" customWidth="1"/>
    <col min="4615" max="4615" width="12.5703125" style="22" bestFit="1" customWidth="1"/>
    <col min="4616" max="4617" width="11.5703125" style="22" bestFit="1" customWidth="1"/>
    <col min="4618" max="4618" width="12" style="22" bestFit="1" customWidth="1"/>
    <col min="4619" max="4619" width="11.5703125" style="22" customWidth="1"/>
    <col min="4620" max="4620" width="14.140625" style="22" customWidth="1"/>
    <col min="4621" max="4621" width="16.140625" style="22" customWidth="1"/>
    <col min="4622" max="4622" width="13" style="22" customWidth="1"/>
    <col min="4623" max="4624" width="14.85546875" style="22" bestFit="1" customWidth="1"/>
    <col min="4625" max="4865" width="11.42578125" style="22"/>
    <col min="4866" max="4866" width="25.42578125" style="22" customWidth="1"/>
    <col min="4867" max="4867" width="13" style="22" bestFit="1" customWidth="1"/>
    <col min="4868" max="4868" width="12.5703125" style="22" bestFit="1" customWidth="1"/>
    <col min="4869" max="4869" width="12" style="22" bestFit="1" customWidth="1"/>
    <col min="4870" max="4870" width="11.5703125" style="22" bestFit="1" customWidth="1"/>
    <col min="4871" max="4871" width="12.5703125" style="22" bestFit="1" customWidth="1"/>
    <col min="4872" max="4873" width="11.5703125" style="22" bestFit="1" customWidth="1"/>
    <col min="4874" max="4874" width="12" style="22" bestFit="1" customWidth="1"/>
    <col min="4875" max="4875" width="11.5703125" style="22" customWidth="1"/>
    <col min="4876" max="4876" width="14.140625" style="22" customWidth="1"/>
    <col min="4877" max="4877" width="16.140625" style="22" customWidth="1"/>
    <col min="4878" max="4878" width="13" style="22" customWidth="1"/>
    <col min="4879" max="4880" width="14.85546875" style="22" bestFit="1" customWidth="1"/>
    <col min="4881" max="5121" width="11.42578125" style="22"/>
    <col min="5122" max="5122" width="25.42578125" style="22" customWidth="1"/>
    <col min="5123" max="5123" width="13" style="22" bestFit="1" customWidth="1"/>
    <col min="5124" max="5124" width="12.5703125" style="22" bestFit="1" customWidth="1"/>
    <col min="5125" max="5125" width="12" style="22" bestFit="1" customWidth="1"/>
    <col min="5126" max="5126" width="11.5703125" style="22" bestFit="1" customWidth="1"/>
    <col min="5127" max="5127" width="12.5703125" style="22" bestFit="1" customWidth="1"/>
    <col min="5128" max="5129" width="11.5703125" style="22" bestFit="1" customWidth="1"/>
    <col min="5130" max="5130" width="12" style="22" bestFit="1" customWidth="1"/>
    <col min="5131" max="5131" width="11.5703125" style="22" customWidth="1"/>
    <col min="5132" max="5132" width="14.140625" style="22" customWidth="1"/>
    <col min="5133" max="5133" width="16.140625" style="22" customWidth="1"/>
    <col min="5134" max="5134" width="13" style="22" customWidth="1"/>
    <col min="5135" max="5136" width="14.85546875" style="22" bestFit="1" customWidth="1"/>
    <col min="5137" max="5377" width="11.42578125" style="22"/>
    <col min="5378" max="5378" width="25.42578125" style="22" customWidth="1"/>
    <col min="5379" max="5379" width="13" style="22" bestFit="1" customWidth="1"/>
    <col min="5380" max="5380" width="12.5703125" style="22" bestFit="1" customWidth="1"/>
    <col min="5381" max="5381" width="12" style="22" bestFit="1" customWidth="1"/>
    <col min="5382" max="5382" width="11.5703125" style="22" bestFit="1" customWidth="1"/>
    <col min="5383" max="5383" width="12.5703125" style="22" bestFit="1" customWidth="1"/>
    <col min="5384" max="5385" width="11.5703125" style="22" bestFit="1" customWidth="1"/>
    <col min="5386" max="5386" width="12" style="22" bestFit="1" customWidth="1"/>
    <col min="5387" max="5387" width="11.5703125" style="22" customWidth="1"/>
    <col min="5388" max="5388" width="14.140625" style="22" customWidth="1"/>
    <col min="5389" max="5389" width="16.140625" style="22" customWidth="1"/>
    <col min="5390" max="5390" width="13" style="22" customWidth="1"/>
    <col min="5391" max="5392" width="14.85546875" style="22" bestFit="1" customWidth="1"/>
    <col min="5393" max="5633" width="11.42578125" style="22"/>
    <col min="5634" max="5634" width="25.42578125" style="22" customWidth="1"/>
    <col min="5635" max="5635" width="13" style="22" bestFit="1" customWidth="1"/>
    <col min="5636" max="5636" width="12.5703125" style="22" bestFit="1" customWidth="1"/>
    <col min="5637" max="5637" width="12" style="22" bestFit="1" customWidth="1"/>
    <col min="5638" max="5638" width="11.5703125" style="22" bestFit="1" customWidth="1"/>
    <col min="5639" max="5639" width="12.5703125" style="22" bestFit="1" customWidth="1"/>
    <col min="5640" max="5641" width="11.5703125" style="22" bestFit="1" customWidth="1"/>
    <col min="5642" max="5642" width="12" style="22" bestFit="1" customWidth="1"/>
    <col min="5643" max="5643" width="11.5703125" style="22" customWidth="1"/>
    <col min="5644" max="5644" width="14.140625" style="22" customWidth="1"/>
    <col min="5645" max="5645" width="16.140625" style="22" customWidth="1"/>
    <col min="5646" max="5646" width="13" style="22" customWidth="1"/>
    <col min="5647" max="5648" width="14.85546875" style="22" bestFit="1" customWidth="1"/>
    <col min="5649" max="5889" width="11.42578125" style="22"/>
    <col min="5890" max="5890" width="25.42578125" style="22" customWidth="1"/>
    <col min="5891" max="5891" width="13" style="22" bestFit="1" customWidth="1"/>
    <col min="5892" max="5892" width="12.5703125" style="22" bestFit="1" customWidth="1"/>
    <col min="5893" max="5893" width="12" style="22" bestFit="1" customWidth="1"/>
    <col min="5894" max="5894" width="11.5703125" style="22" bestFit="1" customWidth="1"/>
    <col min="5895" max="5895" width="12.5703125" style="22" bestFit="1" customWidth="1"/>
    <col min="5896" max="5897" width="11.5703125" style="22" bestFit="1" customWidth="1"/>
    <col min="5898" max="5898" width="12" style="22" bestFit="1" customWidth="1"/>
    <col min="5899" max="5899" width="11.5703125" style="22" customWidth="1"/>
    <col min="5900" max="5900" width="14.140625" style="22" customWidth="1"/>
    <col min="5901" max="5901" width="16.140625" style="22" customWidth="1"/>
    <col min="5902" max="5902" width="13" style="22" customWidth="1"/>
    <col min="5903" max="5904" width="14.85546875" style="22" bestFit="1" customWidth="1"/>
    <col min="5905" max="6145" width="11.42578125" style="22"/>
    <col min="6146" max="6146" width="25.42578125" style="22" customWidth="1"/>
    <col min="6147" max="6147" width="13" style="22" bestFit="1" customWidth="1"/>
    <col min="6148" max="6148" width="12.5703125" style="22" bestFit="1" customWidth="1"/>
    <col min="6149" max="6149" width="12" style="22" bestFit="1" customWidth="1"/>
    <col min="6150" max="6150" width="11.5703125" style="22" bestFit="1" customWidth="1"/>
    <col min="6151" max="6151" width="12.5703125" style="22" bestFit="1" customWidth="1"/>
    <col min="6152" max="6153" width="11.5703125" style="22" bestFit="1" customWidth="1"/>
    <col min="6154" max="6154" width="12" style="22" bestFit="1" customWidth="1"/>
    <col min="6155" max="6155" width="11.5703125" style="22" customWidth="1"/>
    <col min="6156" max="6156" width="14.140625" style="22" customWidth="1"/>
    <col min="6157" max="6157" width="16.140625" style="22" customWidth="1"/>
    <col min="6158" max="6158" width="13" style="22" customWidth="1"/>
    <col min="6159" max="6160" width="14.85546875" style="22" bestFit="1" customWidth="1"/>
    <col min="6161" max="6401" width="11.42578125" style="22"/>
    <col min="6402" max="6402" width="25.42578125" style="22" customWidth="1"/>
    <col min="6403" max="6403" width="13" style="22" bestFit="1" customWidth="1"/>
    <col min="6404" max="6404" width="12.5703125" style="22" bestFit="1" customWidth="1"/>
    <col min="6405" max="6405" width="12" style="22" bestFit="1" customWidth="1"/>
    <col min="6406" max="6406" width="11.5703125" style="22" bestFit="1" customWidth="1"/>
    <col min="6407" max="6407" width="12.5703125" style="22" bestFit="1" customWidth="1"/>
    <col min="6408" max="6409" width="11.5703125" style="22" bestFit="1" customWidth="1"/>
    <col min="6410" max="6410" width="12" style="22" bestFit="1" customWidth="1"/>
    <col min="6411" max="6411" width="11.5703125" style="22" customWidth="1"/>
    <col min="6412" max="6412" width="14.140625" style="22" customWidth="1"/>
    <col min="6413" max="6413" width="16.140625" style="22" customWidth="1"/>
    <col min="6414" max="6414" width="13" style="22" customWidth="1"/>
    <col min="6415" max="6416" width="14.85546875" style="22" bestFit="1" customWidth="1"/>
    <col min="6417" max="6657" width="11.42578125" style="22"/>
    <col min="6658" max="6658" width="25.42578125" style="22" customWidth="1"/>
    <col min="6659" max="6659" width="13" style="22" bestFit="1" customWidth="1"/>
    <col min="6660" max="6660" width="12.5703125" style="22" bestFit="1" customWidth="1"/>
    <col min="6661" max="6661" width="12" style="22" bestFit="1" customWidth="1"/>
    <col min="6662" max="6662" width="11.5703125" style="22" bestFit="1" customWidth="1"/>
    <col min="6663" max="6663" width="12.5703125" style="22" bestFit="1" customWidth="1"/>
    <col min="6664" max="6665" width="11.5703125" style="22" bestFit="1" customWidth="1"/>
    <col min="6666" max="6666" width="12" style="22" bestFit="1" customWidth="1"/>
    <col min="6667" max="6667" width="11.5703125" style="22" customWidth="1"/>
    <col min="6668" max="6668" width="14.140625" style="22" customWidth="1"/>
    <col min="6669" max="6669" width="16.140625" style="22" customWidth="1"/>
    <col min="6670" max="6670" width="13" style="22" customWidth="1"/>
    <col min="6671" max="6672" width="14.85546875" style="22" bestFit="1" customWidth="1"/>
    <col min="6673" max="6913" width="11.42578125" style="22"/>
    <col min="6914" max="6914" width="25.42578125" style="22" customWidth="1"/>
    <col min="6915" max="6915" width="13" style="22" bestFit="1" customWidth="1"/>
    <col min="6916" max="6916" width="12.5703125" style="22" bestFit="1" customWidth="1"/>
    <col min="6917" max="6917" width="12" style="22" bestFit="1" customWidth="1"/>
    <col min="6918" max="6918" width="11.5703125" style="22" bestFit="1" customWidth="1"/>
    <col min="6919" max="6919" width="12.5703125" style="22" bestFit="1" customWidth="1"/>
    <col min="6920" max="6921" width="11.5703125" style="22" bestFit="1" customWidth="1"/>
    <col min="6922" max="6922" width="12" style="22" bestFit="1" customWidth="1"/>
    <col min="6923" max="6923" width="11.5703125" style="22" customWidth="1"/>
    <col min="6924" max="6924" width="14.140625" style="22" customWidth="1"/>
    <col min="6925" max="6925" width="16.140625" style="22" customWidth="1"/>
    <col min="6926" max="6926" width="13" style="22" customWidth="1"/>
    <col min="6927" max="6928" width="14.85546875" style="22" bestFit="1" customWidth="1"/>
    <col min="6929" max="7169" width="11.42578125" style="22"/>
    <col min="7170" max="7170" width="25.42578125" style="22" customWidth="1"/>
    <col min="7171" max="7171" width="13" style="22" bestFit="1" customWidth="1"/>
    <col min="7172" max="7172" width="12.5703125" style="22" bestFit="1" customWidth="1"/>
    <col min="7173" max="7173" width="12" style="22" bestFit="1" customWidth="1"/>
    <col min="7174" max="7174" width="11.5703125" style="22" bestFit="1" customWidth="1"/>
    <col min="7175" max="7175" width="12.5703125" style="22" bestFit="1" customWidth="1"/>
    <col min="7176" max="7177" width="11.5703125" style="22" bestFit="1" customWidth="1"/>
    <col min="7178" max="7178" width="12" style="22" bestFit="1" customWidth="1"/>
    <col min="7179" max="7179" width="11.5703125" style="22" customWidth="1"/>
    <col min="7180" max="7180" width="14.140625" style="22" customWidth="1"/>
    <col min="7181" max="7181" width="16.140625" style="22" customWidth="1"/>
    <col min="7182" max="7182" width="13" style="22" customWidth="1"/>
    <col min="7183" max="7184" width="14.85546875" style="22" bestFit="1" customWidth="1"/>
    <col min="7185" max="7425" width="11.42578125" style="22"/>
    <col min="7426" max="7426" width="25.42578125" style="22" customWidth="1"/>
    <col min="7427" max="7427" width="13" style="22" bestFit="1" customWidth="1"/>
    <col min="7428" max="7428" width="12.5703125" style="22" bestFit="1" customWidth="1"/>
    <col min="7429" max="7429" width="12" style="22" bestFit="1" customWidth="1"/>
    <col min="7430" max="7430" width="11.5703125" style="22" bestFit="1" customWidth="1"/>
    <col min="7431" max="7431" width="12.5703125" style="22" bestFit="1" customWidth="1"/>
    <col min="7432" max="7433" width="11.5703125" style="22" bestFit="1" customWidth="1"/>
    <col min="7434" max="7434" width="12" style="22" bestFit="1" customWidth="1"/>
    <col min="7435" max="7435" width="11.5703125" style="22" customWidth="1"/>
    <col min="7436" max="7436" width="14.140625" style="22" customWidth="1"/>
    <col min="7437" max="7437" width="16.140625" style="22" customWidth="1"/>
    <col min="7438" max="7438" width="13" style="22" customWidth="1"/>
    <col min="7439" max="7440" width="14.85546875" style="22" bestFit="1" customWidth="1"/>
    <col min="7441" max="7681" width="11.42578125" style="22"/>
    <col min="7682" max="7682" width="25.42578125" style="22" customWidth="1"/>
    <col min="7683" max="7683" width="13" style="22" bestFit="1" customWidth="1"/>
    <col min="7684" max="7684" width="12.5703125" style="22" bestFit="1" customWidth="1"/>
    <col min="7685" max="7685" width="12" style="22" bestFit="1" customWidth="1"/>
    <col min="7686" max="7686" width="11.5703125" style="22" bestFit="1" customWidth="1"/>
    <col min="7687" max="7687" width="12.5703125" style="22" bestFit="1" customWidth="1"/>
    <col min="7688" max="7689" width="11.5703125" style="22" bestFit="1" customWidth="1"/>
    <col min="7690" max="7690" width="12" style="22" bestFit="1" customWidth="1"/>
    <col min="7691" max="7691" width="11.5703125" style="22" customWidth="1"/>
    <col min="7692" max="7692" width="14.140625" style="22" customWidth="1"/>
    <col min="7693" max="7693" width="16.140625" style="22" customWidth="1"/>
    <col min="7694" max="7694" width="13" style="22" customWidth="1"/>
    <col min="7695" max="7696" width="14.85546875" style="22" bestFit="1" customWidth="1"/>
    <col min="7697" max="7937" width="11.42578125" style="22"/>
    <col min="7938" max="7938" width="25.42578125" style="22" customWidth="1"/>
    <col min="7939" max="7939" width="13" style="22" bestFit="1" customWidth="1"/>
    <col min="7940" max="7940" width="12.5703125" style="22" bestFit="1" customWidth="1"/>
    <col min="7941" max="7941" width="12" style="22" bestFit="1" customWidth="1"/>
    <col min="7942" max="7942" width="11.5703125" style="22" bestFit="1" customWidth="1"/>
    <col min="7943" max="7943" width="12.5703125" style="22" bestFit="1" customWidth="1"/>
    <col min="7944" max="7945" width="11.5703125" style="22" bestFit="1" customWidth="1"/>
    <col min="7946" max="7946" width="12" style="22" bestFit="1" customWidth="1"/>
    <col min="7947" max="7947" width="11.5703125" style="22" customWidth="1"/>
    <col min="7948" max="7948" width="14.140625" style="22" customWidth="1"/>
    <col min="7949" max="7949" width="16.140625" style="22" customWidth="1"/>
    <col min="7950" max="7950" width="13" style="22" customWidth="1"/>
    <col min="7951" max="7952" width="14.85546875" style="22" bestFit="1" customWidth="1"/>
    <col min="7953" max="8193" width="11.42578125" style="22"/>
    <col min="8194" max="8194" width="25.42578125" style="22" customWidth="1"/>
    <col min="8195" max="8195" width="13" style="22" bestFit="1" customWidth="1"/>
    <col min="8196" max="8196" width="12.5703125" style="22" bestFit="1" customWidth="1"/>
    <col min="8197" max="8197" width="12" style="22" bestFit="1" customWidth="1"/>
    <col min="8198" max="8198" width="11.5703125" style="22" bestFit="1" customWidth="1"/>
    <col min="8199" max="8199" width="12.5703125" style="22" bestFit="1" customWidth="1"/>
    <col min="8200" max="8201" width="11.5703125" style="22" bestFit="1" customWidth="1"/>
    <col min="8202" max="8202" width="12" style="22" bestFit="1" customWidth="1"/>
    <col min="8203" max="8203" width="11.5703125" style="22" customWidth="1"/>
    <col min="8204" max="8204" width="14.140625" style="22" customWidth="1"/>
    <col min="8205" max="8205" width="16.140625" style="22" customWidth="1"/>
    <col min="8206" max="8206" width="13" style="22" customWidth="1"/>
    <col min="8207" max="8208" width="14.85546875" style="22" bestFit="1" customWidth="1"/>
    <col min="8209" max="8449" width="11.42578125" style="22"/>
    <col min="8450" max="8450" width="25.42578125" style="22" customWidth="1"/>
    <col min="8451" max="8451" width="13" style="22" bestFit="1" customWidth="1"/>
    <col min="8452" max="8452" width="12.5703125" style="22" bestFit="1" customWidth="1"/>
    <col min="8453" max="8453" width="12" style="22" bestFit="1" customWidth="1"/>
    <col min="8454" max="8454" width="11.5703125" style="22" bestFit="1" customWidth="1"/>
    <col min="8455" max="8455" width="12.5703125" style="22" bestFit="1" customWidth="1"/>
    <col min="8456" max="8457" width="11.5703125" style="22" bestFit="1" customWidth="1"/>
    <col min="8458" max="8458" width="12" style="22" bestFit="1" customWidth="1"/>
    <col min="8459" max="8459" width="11.5703125" style="22" customWidth="1"/>
    <col min="8460" max="8460" width="14.140625" style="22" customWidth="1"/>
    <col min="8461" max="8461" width="16.140625" style="22" customWidth="1"/>
    <col min="8462" max="8462" width="13" style="22" customWidth="1"/>
    <col min="8463" max="8464" width="14.85546875" style="22" bestFit="1" customWidth="1"/>
    <col min="8465" max="8705" width="11.42578125" style="22"/>
    <col min="8706" max="8706" width="25.42578125" style="22" customWidth="1"/>
    <col min="8707" max="8707" width="13" style="22" bestFit="1" customWidth="1"/>
    <col min="8708" max="8708" width="12.5703125" style="22" bestFit="1" customWidth="1"/>
    <col min="8709" max="8709" width="12" style="22" bestFit="1" customWidth="1"/>
    <col min="8710" max="8710" width="11.5703125" style="22" bestFit="1" customWidth="1"/>
    <col min="8711" max="8711" width="12.5703125" style="22" bestFit="1" customWidth="1"/>
    <col min="8712" max="8713" width="11.5703125" style="22" bestFit="1" customWidth="1"/>
    <col min="8714" max="8714" width="12" style="22" bestFit="1" customWidth="1"/>
    <col min="8715" max="8715" width="11.5703125" style="22" customWidth="1"/>
    <col min="8716" max="8716" width="14.140625" style="22" customWidth="1"/>
    <col min="8717" max="8717" width="16.140625" style="22" customWidth="1"/>
    <col min="8718" max="8718" width="13" style="22" customWidth="1"/>
    <col min="8719" max="8720" width="14.85546875" style="22" bestFit="1" customWidth="1"/>
    <col min="8721" max="8961" width="11.42578125" style="22"/>
    <col min="8962" max="8962" width="25.42578125" style="22" customWidth="1"/>
    <col min="8963" max="8963" width="13" style="22" bestFit="1" customWidth="1"/>
    <col min="8964" max="8964" width="12.5703125" style="22" bestFit="1" customWidth="1"/>
    <col min="8965" max="8965" width="12" style="22" bestFit="1" customWidth="1"/>
    <col min="8966" max="8966" width="11.5703125" style="22" bestFit="1" customWidth="1"/>
    <col min="8967" max="8967" width="12.5703125" style="22" bestFit="1" customWidth="1"/>
    <col min="8968" max="8969" width="11.5703125" style="22" bestFit="1" customWidth="1"/>
    <col min="8970" max="8970" width="12" style="22" bestFit="1" customWidth="1"/>
    <col min="8971" max="8971" width="11.5703125" style="22" customWidth="1"/>
    <col min="8972" max="8972" width="14.140625" style="22" customWidth="1"/>
    <col min="8973" max="8973" width="16.140625" style="22" customWidth="1"/>
    <col min="8974" max="8974" width="13" style="22" customWidth="1"/>
    <col min="8975" max="8976" width="14.85546875" style="22" bestFit="1" customWidth="1"/>
    <col min="8977" max="9217" width="11.42578125" style="22"/>
    <col min="9218" max="9218" width="25.42578125" style="22" customWidth="1"/>
    <col min="9219" max="9219" width="13" style="22" bestFit="1" customWidth="1"/>
    <col min="9220" max="9220" width="12.5703125" style="22" bestFit="1" customWidth="1"/>
    <col min="9221" max="9221" width="12" style="22" bestFit="1" customWidth="1"/>
    <col min="9222" max="9222" width="11.5703125" style="22" bestFit="1" customWidth="1"/>
    <col min="9223" max="9223" width="12.5703125" style="22" bestFit="1" customWidth="1"/>
    <col min="9224" max="9225" width="11.5703125" style="22" bestFit="1" customWidth="1"/>
    <col min="9226" max="9226" width="12" style="22" bestFit="1" customWidth="1"/>
    <col min="9227" max="9227" width="11.5703125" style="22" customWidth="1"/>
    <col min="9228" max="9228" width="14.140625" style="22" customWidth="1"/>
    <col min="9229" max="9229" width="16.140625" style="22" customWidth="1"/>
    <col min="9230" max="9230" width="13" style="22" customWidth="1"/>
    <col min="9231" max="9232" width="14.85546875" style="22" bestFit="1" customWidth="1"/>
    <col min="9233" max="9473" width="11.42578125" style="22"/>
    <col min="9474" max="9474" width="25.42578125" style="22" customWidth="1"/>
    <col min="9475" max="9475" width="13" style="22" bestFit="1" customWidth="1"/>
    <col min="9476" max="9476" width="12.5703125" style="22" bestFit="1" customWidth="1"/>
    <col min="9477" max="9477" width="12" style="22" bestFit="1" customWidth="1"/>
    <col min="9478" max="9478" width="11.5703125" style="22" bestFit="1" customWidth="1"/>
    <col min="9479" max="9479" width="12.5703125" style="22" bestFit="1" customWidth="1"/>
    <col min="9480" max="9481" width="11.5703125" style="22" bestFit="1" customWidth="1"/>
    <col min="9482" max="9482" width="12" style="22" bestFit="1" customWidth="1"/>
    <col min="9483" max="9483" width="11.5703125" style="22" customWidth="1"/>
    <col min="9484" max="9484" width="14.140625" style="22" customWidth="1"/>
    <col min="9485" max="9485" width="16.140625" style="22" customWidth="1"/>
    <col min="9486" max="9486" width="13" style="22" customWidth="1"/>
    <col min="9487" max="9488" width="14.85546875" style="22" bestFit="1" customWidth="1"/>
    <col min="9489" max="9729" width="11.42578125" style="22"/>
    <col min="9730" max="9730" width="25.42578125" style="22" customWidth="1"/>
    <col min="9731" max="9731" width="13" style="22" bestFit="1" customWidth="1"/>
    <col min="9732" max="9732" width="12.5703125" style="22" bestFit="1" customWidth="1"/>
    <col min="9733" max="9733" width="12" style="22" bestFit="1" customWidth="1"/>
    <col min="9734" max="9734" width="11.5703125" style="22" bestFit="1" customWidth="1"/>
    <col min="9735" max="9735" width="12.5703125" style="22" bestFit="1" customWidth="1"/>
    <col min="9736" max="9737" width="11.5703125" style="22" bestFit="1" customWidth="1"/>
    <col min="9738" max="9738" width="12" style="22" bestFit="1" customWidth="1"/>
    <col min="9739" max="9739" width="11.5703125" style="22" customWidth="1"/>
    <col min="9740" max="9740" width="14.140625" style="22" customWidth="1"/>
    <col min="9741" max="9741" width="16.140625" style="22" customWidth="1"/>
    <col min="9742" max="9742" width="13" style="22" customWidth="1"/>
    <col min="9743" max="9744" width="14.85546875" style="22" bestFit="1" customWidth="1"/>
    <col min="9745" max="9985" width="11.42578125" style="22"/>
    <col min="9986" max="9986" width="25.42578125" style="22" customWidth="1"/>
    <col min="9987" max="9987" width="13" style="22" bestFit="1" customWidth="1"/>
    <col min="9988" max="9988" width="12.5703125" style="22" bestFit="1" customWidth="1"/>
    <col min="9989" max="9989" width="12" style="22" bestFit="1" customWidth="1"/>
    <col min="9990" max="9990" width="11.5703125" style="22" bestFit="1" customWidth="1"/>
    <col min="9991" max="9991" width="12.5703125" style="22" bestFit="1" customWidth="1"/>
    <col min="9992" max="9993" width="11.5703125" style="22" bestFit="1" customWidth="1"/>
    <col min="9994" max="9994" width="12" style="22" bestFit="1" customWidth="1"/>
    <col min="9995" max="9995" width="11.5703125" style="22" customWidth="1"/>
    <col min="9996" max="9996" width="14.140625" style="22" customWidth="1"/>
    <col min="9997" max="9997" width="16.140625" style="22" customWidth="1"/>
    <col min="9998" max="9998" width="13" style="22" customWidth="1"/>
    <col min="9999" max="10000" width="14.85546875" style="22" bestFit="1" customWidth="1"/>
    <col min="10001" max="10241" width="11.42578125" style="22"/>
    <col min="10242" max="10242" width="25.42578125" style="22" customWidth="1"/>
    <col min="10243" max="10243" width="13" style="22" bestFit="1" customWidth="1"/>
    <col min="10244" max="10244" width="12.5703125" style="22" bestFit="1" customWidth="1"/>
    <col min="10245" max="10245" width="12" style="22" bestFit="1" customWidth="1"/>
    <col min="10246" max="10246" width="11.5703125" style="22" bestFit="1" customWidth="1"/>
    <col min="10247" max="10247" width="12.5703125" style="22" bestFit="1" customWidth="1"/>
    <col min="10248" max="10249" width="11.5703125" style="22" bestFit="1" customWidth="1"/>
    <col min="10250" max="10250" width="12" style="22" bestFit="1" customWidth="1"/>
    <col min="10251" max="10251" width="11.5703125" style="22" customWidth="1"/>
    <col min="10252" max="10252" width="14.140625" style="22" customWidth="1"/>
    <col min="10253" max="10253" width="16.140625" style="22" customWidth="1"/>
    <col min="10254" max="10254" width="13" style="22" customWidth="1"/>
    <col min="10255" max="10256" width="14.85546875" style="22" bestFit="1" customWidth="1"/>
    <col min="10257" max="10497" width="11.42578125" style="22"/>
    <col min="10498" max="10498" width="25.42578125" style="22" customWidth="1"/>
    <col min="10499" max="10499" width="13" style="22" bestFit="1" customWidth="1"/>
    <col min="10500" max="10500" width="12.5703125" style="22" bestFit="1" customWidth="1"/>
    <col min="10501" max="10501" width="12" style="22" bestFit="1" customWidth="1"/>
    <col min="10502" max="10502" width="11.5703125" style="22" bestFit="1" customWidth="1"/>
    <col min="10503" max="10503" width="12.5703125" style="22" bestFit="1" customWidth="1"/>
    <col min="10504" max="10505" width="11.5703125" style="22" bestFit="1" customWidth="1"/>
    <col min="10506" max="10506" width="12" style="22" bestFit="1" customWidth="1"/>
    <col min="10507" max="10507" width="11.5703125" style="22" customWidth="1"/>
    <col min="10508" max="10508" width="14.140625" style="22" customWidth="1"/>
    <col min="10509" max="10509" width="16.140625" style="22" customWidth="1"/>
    <col min="10510" max="10510" width="13" style="22" customWidth="1"/>
    <col min="10511" max="10512" width="14.85546875" style="22" bestFit="1" customWidth="1"/>
    <col min="10513" max="10753" width="11.42578125" style="22"/>
    <col min="10754" max="10754" width="25.42578125" style="22" customWidth="1"/>
    <col min="10755" max="10755" width="13" style="22" bestFit="1" customWidth="1"/>
    <col min="10756" max="10756" width="12.5703125" style="22" bestFit="1" customWidth="1"/>
    <col min="10757" max="10757" width="12" style="22" bestFit="1" customWidth="1"/>
    <col min="10758" max="10758" width="11.5703125" style="22" bestFit="1" customWidth="1"/>
    <col min="10759" max="10759" width="12.5703125" style="22" bestFit="1" customWidth="1"/>
    <col min="10760" max="10761" width="11.5703125" style="22" bestFit="1" customWidth="1"/>
    <col min="10762" max="10762" width="12" style="22" bestFit="1" customWidth="1"/>
    <col min="10763" max="10763" width="11.5703125" style="22" customWidth="1"/>
    <col min="10764" max="10764" width="14.140625" style="22" customWidth="1"/>
    <col min="10765" max="10765" width="16.140625" style="22" customWidth="1"/>
    <col min="10766" max="10766" width="13" style="22" customWidth="1"/>
    <col min="10767" max="10768" width="14.85546875" style="22" bestFit="1" customWidth="1"/>
    <col min="10769" max="11009" width="11.42578125" style="22"/>
    <col min="11010" max="11010" width="25.42578125" style="22" customWidth="1"/>
    <col min="11011" max="11011" width="13" style="22" bestFit="1" customWidth="1"/>
    <col min="11012" max="11012" width="12.5703125" style="22" bestFit="1" customWidth="1"/>
    <col min="11013" max="11013" width="12" style="22" bestFit="1" customWidth="1"/>
    <col min="11014" max="11014" width="11.5703125" style="22" bestFit="1" customWidth="1"/>
    <col min="11015" max="11015" width="12.5703125" style="22" bestFit="1" customWidth="1"/>
    <col min="11016" max="11017" width="11.5703125" style="22" bestFit="1" customWidth="1"/>
    <col min="11018" max="11018" width="12" style="22" bestFit="1" customWidth="1"/>
    <col min="11019" max="11019" width="11.5703125" style="22" customWidth="1"/>
    <col min="11020" max="11020" width="14.140625" style="22" customWidth="1"/>
    <col min="11021" max="11021" width="16.140625" style="22" customWidth="1"/>
    <col min="11022" max="11022" width="13" style="22" customWidth="1"/>
    <col min="11023" max="11024" width="14.85546875" style="22" bestFit="1" customWidth="1"/>
    <col min="11025" max="11265" width="11.42578125" style="22"/>
    <col min="11266" max="11266" width="25.42578125" style="22" customWidth="1"/>
    <col min="11267" max="11267" width="13" style="22" bestFit="1" customWidth="1"/>
    <col min="11268" max="11268" width="12.5703125" style="22" bestFit="1" customWidth="1"/>
    <col min="11269" max="11269" width="12" style="22" bestFit="1" customWidth="1"/>
    <col min="11270" max="11270" width="11.5703125" style="22" bestFit="1" customWidth="1"/>
    <col min="11271" max="11271" width="12.5703125" style="22" bestFit="1" customWidth="1"/>
    <col min="11272" max="11273" width="11.5703125" style="22" bestFit="1" customWidth="1"/>
    <col min="11274" max="11274" width="12" style="22" bestFit="1" customWidth="1"/>
    <col min="11275" max="11275" width="11.5703125" style="22" customWidth="1"/>
    <col min="11276" max="11276" width="14.140625" style="22" customWidth="1"/>
    <col min="11277" max="11277" width="16.140625" style="22" customWidth="1"/>
    <col min="11278" max="11278" width="13" style="22" customWidth="1"/>
    <col min="11279" max="11280" width="14.85546875" style="22" bestFit="1" customWidth="1"/>
    <col min="11281" max="11521" width="11.42578125" style="22"/>
    <col min="11522" max="11522" width="25.42578125" style="22" customWidth="1"/>
    <col min="11523" max="11523" width="13" style="22" bestFit="1" customWidth="1"/>
    <col min="11524" max="11524" width="12.5703125" style="22" bestFit="1" customWidth="1"/>
    <col min="11525" max="11525" width="12" style="22" bestFit="1" customWidth="1"/>
    <col min="11526" max="11526" width="11.5703125" style="22" bestFit="1" customWidth="1"/>
    <col min="11527" max="11527" width="12.5703125" style="22" bestFit="1" customWidth="1"/>
    <col min="11528" max="11529" width="11.5703125" style="22" bestFit="1" customWidth="1"/>
    <col min="11530" max="11530" width="12" style="22" bestFit="1" customWidth="1"/>
    <col min="11531" max="11531" width="11.5703125" style="22" customWidth="1"/>
    <col min="11532" max="11532" width="14.140625" style="22" customWidth="1"/>
    <col min="11533" max="11533" width="16.140625" style="22" customWidth="1"/>
    <col min="11534" max="11534" width="13" style="22" customWidth="1"/>
    <col min="11535" max="11536" width="14.85546875" style="22" bestFit="1" customWidth="1"/>
    <col min="11537" max="11777" width="11.42578125" style="22"/>
    <col min="11778" max="11778" width="25.42578125" style="22" customWidth="1"/>
    <col min="11779" max="11779" width="13" style="22" bestFit="1" customWidth="1"/>
    <col min="11780" max="11780" width="12.5703125" style="22" bestFit="1" customWidth="1"/>
    <col min="11781" max="11781" width="12" style="22" bestFit="1" customWidth="1"/>
    <col min="11782" max="11782" width="11.5703125" style="22" bestFit="1" customWidth="1"/>
    <col min="11783" max="11783" width="12.5703125" style="22" bestFit="1" customWidth="1"/>
    <col min="11784" max="11785" width="11.5703125" style="22" bestFit="1" customWidth="1"/>
    <col min="11786" max="11786" width="12" style="22" bestFit="1" customWidth="1"/>
    <col min="11787" max="11787" width="11.5703125" style="22" customWidth="1"/>
    <col min="11788" max="11788" width="14.140625" style="22" customWidth="1"/>
    <col min="11789" max="11789" width="16.140625" style="22" customWidth="1"/>
    <col min="11790" max="11790" width="13" style="22" customWidth="1"/>
    <col min="11791" max="11792" width="14.85546875" style="22" bestFit="1" customWidth="1"/>
    <col min="11793" max="12033" width="11.42578125" style="22"/>
    <col min="12034" max="12034" width="25.42578125" style="22" customWidth="1"/>
    <col min="12035" max="12035" width="13" style="22" bestFit="1" customWidth="1"/>
    <col min="12036" max="12036" width="12.5703125" style="22" bestFit="1" customWidth="1"/>
    <col min="12037" max="12037" width="12" style="22" bestFit="1" customWidth="1"/>
    <col min="12038" max="12038" width="11.5703125" style="22" bestFit="1" customWidth="1"/>
    <col min="12039" max="12039" width="12.5703125" style="22" bestFit="1" customWidth="1"/>
    <col min="12040" max="12041" width="11.5703125" style="22" bestFit="1" customWidth="1"/>
    <col min="12042" max="12042" width="12" style="22" bestFit="1" customWidth="1"/>
    <col min="12043" max="12043" width="11.5703125" style="22" customWidth="1"/>
    <col min="12044" max="12044" width="14.140625" style="22" customWidth="1"/>
    <col min="12045" max="12045" width="16.140625" style="22" customWidth="1"/>
    <col min="12046" max="12046" width="13" style="22" customWidth="1"/>
    <col min="12047" max="12048" width="14.85546875" style="22" bestFit="1" customWidth="1"/>
    <col min="12049" max="12289" width="11.42578125" style="22"/>
    <col min="12290" max="12290" width="25.42578125" style="22" customWidth="1"/>
    <col min="12291" max="12291" width="13" style="22" bestFit="1" customWidth="1"/>
    <col min="12292" max="12292" width="12.5703125" style="22" bestFit="1" customWidth="1"/>
    <col min="12293" max="12293" width="12" style="22" bestFit="1" customWidth="1"/>
    <col min="12294" max="12294" width="11.5703125" style="22" bestFit="1" customWidth="1"/>
    <col min="12295" max="12295" width="12.5703125" style="22" bestFit="1" customWidth="1"/>
    <col min="12296" max="12297" width="11.5703125" style="22" bestFit="1" customWidth="1"/>
    <col min="12298" max="12298" width="12" style="22" bestFit="1" customWidth="1"/>
    <col min="12299" max="12299" width="11.5703125" style="22" customWidth="1"/>
    <col min="12300" max="12300" width="14.140625" style="22" customWidth="1"/>
    <col min="12301" max="12301" width="16.140625" style="22" customWidth="1"/>
    <col min="12302" max="12302" width="13" style="22" customWidth="1"/>
    <col min="12303" max="12304" width="14.85546875" style="22" bestFit="1" customWidth="1"/>
    <col min="12305" max="12545" width="11.42578125" style="22"/>
    <col min="12546" max="12546" width="25.42578125" style="22" customWidth="1"/>
    <col min="12547" max="12547" width="13" style="22" bestFit="1" customWidth="1"/>
    <col min="12548" max="12548" width="12.5703125" style="22" bestFit="1" customWidth="1"/>
    <col min="12549" max="12549" width="12" style="22" bestFit="1" customWidth="1"/>
    <col min="12550" max="12550" width="11.5703125" style="22" bestFit="1" customWidth="1"/>
    <col min="12551" max="12551" width="12.5703125" style="22" bestFit="1" customWidth="1"/>
    <col min="12552" max="12553" width="11.5703125" style="22" bestFit="1" customWidth="1"/>
    <col min="12554" max="12554" width="12" style="22" bestFit="1" customWidth="1"/>
    <col min="12555" max="12555" width="11.5703125" style="22" customWidth="1"/>
    <col min="12556" max="12556" width="14.140625" style="22" customWidth="1"/>
    <col min="12557" max="12557" width="16.140625" style="22" customWidth="1"/>
    <col min="12558" max="12558" width="13" style="22" customWidth="1"/>
    <col min="12559" max="12560" width="14.85546875" style="22" bestFit="1" customWidth="1"/>
    <col min="12561" max="12801" width="11.42578125" style="22"/>
    <col min="12802" max="12802" width="25.42578125" style="22" customWidth="1"/>
    <col min="12803" max="12803" width="13" style="22" bestFit="1" customWidth="1"/>
    <col min="12804" max="12804" width="12.5703125" style="22" bestFit="1" customWidth="1"/>
    <col min="12805" max="12805" width="12" style="22" bestFit="1" customWidth="1"/>
    <col min="12806" max="12806" width="11.5703125" style="22" bestFit="1" customWidth="1"/>
    <col min="12807" max="12807" width="12.5703125" style="22" bestFit="1" customWidth="1"/>
    <col min="12808" max="12809" width="11.5703125" style="22" bestFit="1" customWidth="1"/>
    <col min="12810" max="12810" width="12" style="22" bestFit="1" customWidth="1"/>
    <col min="12811" max="12811" width="11.5703125" style="22" customWidth="1"/>
    <col min="12812" max="12812" width="14.140625" style="22" customWidth="1"/>
    <col min="12813" max="12813" width="16.140625" style="22" customWidth="1"/>
    <col min="12814" max="12814" width="13" style="22" customWidth="1"/>
    <col min="12815" max="12816" width="14.85546875" style="22" bestFit="1" customWidth="1"/>
    <col min="12817" max="13057" width="11.42578125" style="22"/>
    <col min="13058" max="13058" width="25.42578125" style="22" customWidth="1"/>
    <col min="13059" max="13059" width="13" style="22" bestFit="1" customWidth="1"/>
    <col min="13060" max="13060" width="12.5703125" style="22" bestFit="1" customWidth="1"/>
    <col min="13061" max="13061" width="12" style="22" bestFit="1" customWidth="1"/>
    <col min="13062" max="13062" width="11.5703125" style="22" bestFit="1" customWidth="1"/>
    <col min="13063" max="13063" width="12.5703125" style="22" bestFit="1" customWidth="1"/>
    <col min="13064" max="13065" width="11.5703125" style="22" bestFit="1" customWidth="1"/>
    <col min="13066" max="13066" width="12" style="22" bestFit="1" customWidth="1"/>
    <col min="13067" max="13067" width="11.5703125" style="22" customWidth="1"/>
    <col min="13068" max="13068" width="14.140625" style="22" customWidth="1"/>
    <col min="13069" max="13069" width="16.140625" style="22" customWidth="1"/>
    <col min="13070" max="13070" width="13" style="22" customWidth="1"/>
    <col min="13071" max="13072" width="14.85546875" style="22" bestFit="1" customWidth="1"/>
    <col min="13073" max="13313" width="11.42578125" style="22"/>
    <col min="13314" max="13314" width="25.42578125" style="22" customWidth="1"/>
    <col min="13315" max="13315" width="13" style="22" bestFit="1" customWidth="1"/>
    <col min="13316" max="13316" width="12.5703125" style="22" bestFit="1" customWidth="1"/>
    <col min="13317" max="13317" width="12" style="22" bestFit="1" customWidth="1"/>
    <col min="13318" max="13318" width="11.5703125" style="22" bestFit="1" customWidth="1"/>
    <col min="13319" max="13319" width="12.5703125" style="22" bestFit="1" customWidth="1"/>
    <col min="13320" max="13321" width="11.5703125" style="22" bestFit="1" customWidth="1"/>
    <col min="13322" max="13322" width="12" style="22" bestFit="1" customWidth="1"/>
    <col min="13323" max="13323" width="11.5703125" style="22" customWidth="1"/>
    <col min="13324" max="13324" width="14.140625" style="22" customWidth="1"/>
    <col min="13325" max="13325" width="16.140625" style="22" customWidth="1"/>
    <col min="13326" max="13326" width="13" style="22" customWidth="1"/>
    <col min="13327" max="13328" width="14.85546875" style="22" bestFit="1" customWidth="1"/>
    <col min="13329" max="13569" width="11.42578125" style="22"/>
    <col min="13570" max="13570" width="25.42578125" style="22" customWidth="1"/>
    <col min="13571" max="13571" width="13" style="22" bestFit="1" customWidth="1"/>
    <col min="13572" max="13572" width="12.5703125" style="22" bestFit="1" customWidth="1"/>
    <col min="13573" max="13573" width="12" style="22" bestFit="1" customWidth="1"/>
    <col min="13574" max="13574" width="11.5703125" style="22" bestFit="1" customWidth="1"/>
    <col min="13575" max="13575" width="12.5703125" style="22" bestFit="1" customWidth="1"/>
    <col min="13576" max="13577" width="11.5703125" style="22" bestFit="1" customWidth="1"/>
    <col min="13578" max="13578" width="12" style="22" bestFit="1" customWidth="1"/>
    <col min="13579" max="13579" width="11.5703125" style="22" customWidth="1"/>
    <col min="13580" max="13580" width="14.140625" style="22" customWidth="1"/>
    <col min="13581" max="13581" width="16.140625" style="22" customWidth="1"/>
    <col min="13582" max="13582" width="13" style="22" customWidth="1"/>
    <col min="13583" max="13584" width="14.85546875" style="22" bestFit="1" customWidth="1"/>
    <col min="13585" max="13825" width="11.42578125" style="22"/>
    <col min="13826" max="13826" width="25.42578125" style="22" customWidth="1"/>
    <col min="13827" max="13827" width="13" style="22" bestFit="1" customWidth="1"/>
    <col min="13828" max="13828" width="12.5703125" style="22" bestFit="1" customWidth="1"/>
    <col min="13829" max="13829" width="12" style="22" bestFit="1" customWidth="1"/>
    <col min="13830" max="13830" width="11.5703125" style="22" bestFit="1" customWidth="1"/>
    <col min="13831" max="13831" width="12.5703125" style="22" bestFit="1" customWidth="1"/>
    <col min="13832" max="13833" width="11.5703125" style="22" bestFit="1" customWidth="1"/>
    <col min="13834" max="13834" width="12" style="22" bestFit="1" customWidth="1"/>
    <col min="13835" max="13835" width="11.5703125" style="22" customWidth="1"/>
    <col min="13836" max="13836" width="14.140625" style="22" customWidth="1"/>
    <col min="13837" max="13837" width="16.140625" style="22" customWidth="1"/>
    <col min="13838" max="13838" width="13" style="22" customWidth="1"/>
    <col min="13839" max="13840" width="14.85546875" style="22" bestFit="1" customWidth="1"/>
    <col min="13841" max="14081" width="11.42578125" style="22"/>
    <col min="14082" max="14082" width="25.42578125" style="22" customWidth="1"/>
    <col min="14083" max="14083" width="13" style="22" bestFit="1" customWidth="1"/>
    <col min="14084" max="14084" width="12.5703125" style="22" bestFit="1" customWidth="1"/>
    <col min="14085" max="14085" width="12" style="22" bestFit="1" customWidth="1"/>
    <col min="14086" max="14086" width="11.5703125" style="22" bestFit="1" customWidth="1"/>
    <col min="14087" max="14087" width="12.5703125" style="22" bestFit="1" customWidth="1"/>
    <col min="14088" max="14089" width="11.5703125" style="22" bestFit="1" customWidth="1"/>
    <col min="14090" max="14090" width="12" style="22" bestFit="1" customWidth="1"/>
    <col min="14091" max="14091" width="11.5703125" style="22" customWidth="1"/>
    <col min="14092" max="14092" width="14.140625" style="22" customWidth="1"/>
    <col min="14093" max="14093" width="16.140625" style="22" customWidth="1"/>
    <col min="14094" max="14094" width="13" style="22" customWidth="1"/>
    <col min="14095" max="14096" width="14.85546875" style="22" bestFit="1" customWidth="1"/>
    <col min="14097" max="14337" width="11.42578125" style="22"/>
    <col min="14338" max="14338" width="25.42578125" style="22" customWidth="1"/>
    <col min="14339" max="14339" width="13" style="22" bestFit="1" customWidth="1"/>
    <col min="14340" max="14340" width="12.5703125" style="22" bestFit="1" customWidth="1"/>
    <col min="14341" max="14341" width="12" style="22" bestFit="1" customWidth="1"/>
    <col min="14342" max="14342" width="11.5703125" style="22" bestFit="1" customWidth="1"/>
    <col min="14343" max="14343" width="12.5703125" style="22" bestFit="1" customWidth="1"/>
    <col min="14344" max="14345" width="11.5703125" style="22" bestFit="1" customWidth="1"/>
    <col min="14346" max="14346" width="12" style="22" bestFit="1" customWidth="1"/>
    <col min="14347" max="14347" width="11.5703125" style="22" customWidth="1"/>
    <col min="14348" max="14348" width="14.140625" style="22" customWidth="1"/>
    <col min="14349" max="14349" width="16.140625" style="22" customWidth="1"/>
    <col min="14350" max="14350" width="13" style="22" customWidth="1"/>
    <col min="14351" max="14352" width="14.85546875" style="22" bestFit="1" customWidth="1"/>
    <col min="14353" max="14593" width="11.42578125" style="22"/>
    <col min="14594" max="14594" width="25.42578125" style="22" customWidth="1"/>
    <col min="14595" max="14595" width="13" style="22" bestFit="1" customWidth="1"/>
    <col min="14596" max="14596" width="12.5703125" style="22" bestFit="1" customWidth="1"/>
    <col min="14597" max="14597" width="12" style="22" bestFit="1" customWidth="1"/>
    <col min="14598" max="14598" width="11.5703125" style="22" bestFit="1" customWidth="1"/>
    <col min="14599" max="14599" width="12.5703125" style="22" bestFit="1" customWidth="1"/>
    <col min="14600" max="14601" width="11.5703125" style="22" bestFit="1" customWidth="1"/>
    <col min="14602" max="14602" width="12" style="22" bestFit="1" customWidth="1"/>
    <col min="14603" max="14603" width="11.5703125" style="22" customWidth="1"/>
    <col min="14604" max="14604" width="14.140625" style="22" customWidth="1"/>
    <col min="14605" max="14605" width="16.140625" style="22" customWidth="1"/>
    <col min="14606" max="14606" width="13" style="22" customWidth="1"/>
    <col min="14607" max="14608" width="14.85546875" style="22" bestFit="1" customWidth="1"/>
    <col min="14609" max="14849" width="11.42578125" style="22"/>
    <col min="14850" max="14850" width="25.42578125" style="22" customWidth="1"/>
    <col min="14851" max="14851" width="13" style="22" bestFit="1" customWidth="1"/>
    <col min="14852" max="14852" width="12.5703125" style="22" bestFit="1" customWidth="1"/>
    <col min="14853" max="14853" width="12" style="22" bestFit="1" customWidth="1"/>
    <col min="14854" max="14854" width="11.5703125" style="22" bestFit="1" customWidth="1"/>
    <col min="14855" max="14855" width="12.5703125" style="22" bestFit="1" customWidth="1"/>
    <col min="14856" max="14857" width="11.5703125" style="22" bestFit="1" customWidth="1"/>
    <col min="14858" max="14858" width="12" style="22" bestFit="1" customWidth="1"/>
    <col min="14859" max="14859" width="11.5703125" style="22" customWidth="1"/>
    <col min="14860" max="14860" width="14.140625" style="22" customWidth="1"/>
    <col min="14861" max="14861" width="16.140625" style="22" customWidth="1"/>
    <col min="14862" max="14862" width="13" style="22" customWidth="1"/>
    <col min="14863" max="14864" width="14.85546875" style="22" bestFit="1" customWidth="1"/>
    <col min="14865" max="15105" width="11.42578125" style="22"/>
    <col min="15106" max="15106" width="25.42578125" style="22" customWidth="1"/>
    <col min="15107" max="15107" width="13" style="22" bestFit="1" customWidth="1"/>
    <col min="15108" max="15108" width="12.5703125" style="22" bestFit="1" customWidth="1"/>
    <col min="15109" max="15109" width="12" style="22" bestFit="1" customWidth="1"/>
    <col min="15110" max="15110" width="11.5703125" style="22" bestFit="1" customWidth="1"/>
    <col min="15111" max="15111" width="12.5703125" style="22" bestFit="1" customWidth="1"/>
    <col min="15112" max="15113" width="11.5703125" style="22" bestFit="1" customWidth="1"/>
    <col min="15114" max="15114" width="12" style="22" bestFit="1" customWidth="1"/>
    <col min="15115" max="15115" width="11.5703125" style="22" customWidth="1"/>
    <col min="15116" max="15116" width="14.140625" style="22" customWidth="1"/>
    <col min="15117" max="15117" width="16.140625" style="22" customWidth="1"/>
    <col min="15118" max="15118" width="13" style="22" customWidth="1"/>
    <col min="15119" max="15120" width="14.85546875" style="22" bestFit="1" customWidth="1"/>
    <col min="15121" max="15361" width="11.42578125" style="22"/>
    <col min="15362" max="15362" width="25.42578125" style="22" customWidth="1"/>
    <col min="15363" max="15363" width="13" style="22" bestFit="1" customWidth="1"/>
    <col min="15364" max="15364" width="12.5703125" style="22" bestFit="1" customWidth="1"/>
    <col min="15365" max="15365" width="12" style="22" bestFit="1" customWidth="1"/>
    <col min="15366" max="15366" width="11.5703125" style="22" bestFit="1" customWidth="1"/>
    <col min="15367" max="15367" width="12.5703125" style="22" bestFit="1" customWidth="1"/>
    <col min="15368" max="15369" width="11.5703125" style="22" bestFit="1" customWidth="1"/>
    <col min="15370" max="15370" width="12" style="22" bestFit="1" customWidth="1"/>
    <col min="15371" max="15371" width="11.5703125" style="22" customWidth="1"/>
    <col min="15372" max="15372" width="14.140625" style="22" customWidth="1"/>
    <col min="15373" max="15373" width="16.140625" style="22" customWidth="1"/>
    <col min="15374" max="15374" width="13" style="22" customWidth="1"/>
    <col min="15375" max="15376" width="14.85546875" style="22" bestFit="1" customWidth="1"/>
    <col min="15377" max="15617" width="11.42578125" style="22"/>
    <col min="15618" max="15618" width="25.42578125" style="22" customWidth="1"/>
    <col min="15619" max="15619" width="13" style="22" bestFit="1" customWidth="1"/>
    <col min="15620" max="15620" width="12.5703125" style="22" bestFit="1" customWidth="1"/>
    <col min="15621" max="15621" width="12" style="22" bestFit="1" customWidth="1"/>
    <col min="15622" max="15622" width="11.5703125" style="22" bestFit="1" customWidth="1"/>
    <col min="15623" max="15623" width="12.5703125" style="22" bestFit="1" customWidth="1"/>
    <col min="15624" max="15625" width="11.5703125" style="22" bestFit="1" customWidth="1"/>
    <col min="15626" max="15626" width="12" style="22" bestFit="1" customWidth="1"/>
    <col min="15627" max="15627" width="11.5703125" style="22" customWidth="1"/>
    <col min="15628" max="15628" width="14.140625" style="22" customWidth="1"/>
    <col min="15629" max="15629" width="16.140625" style="22" customWidth="1"/>
    <col min="15630" max="15630" width="13" style="22" customWidth="1"/>
    <col min="15631" max="15632" width="14.85546875" style="22" bestFit="1" customWidth="1"/>
    <col min="15633" max="15873" width="11.42578125" style="22"/>
    <col min="15874" max="15874" width="25.42578125" style="22" customWidth="1"/>
    <col min="15875" max="15875" width="13" style="22" bestFit="1" customWidth="1"/>
    <col min="15876" max="15876" width="12.5703125" style="22" bestFit="1" customWidth="1"/>
    <col min="15877" max="15877" width="12" style="22" bestFit="1" customWidth="1"/>
    <col min="15878" max="15878" width="11.5703125" style="22" bestFit="1" customWidth="1"/>
    <col min="15879" max="15879" width="12.5703125" style="22" bestFit="1" customWidth="1"/>
    <col min="15880" max="15881" width="11.5703125" style="22" bestFit="1" customWidth="1"/>
    <col min="15882" max="15882" width="12" style="22" bestFit="1" customWidth="1"/>
    <col min="15883" max="15883" width="11.5703125" style="22" customWidth="1"/>
    <col min="15884" max="15884" width="14.140625" style="22" customWidth="1"/>
    <col min="15885" max="15885" width="16.140625" style="22" customWidth="1"/>
    <col min="15886" max="15886" width="13" style="22" customWidth="1"/>
    <col min="15887" max="15888" width="14.85546875" style="22" bestFit="1" customWidth="1"/>
    <col min="15889" max="16129" width="11.42578125" style="22"/>
    <col min="16130" max="16130" width="25.42578125" style="22" customWidth="1"/>
    <col min="16131" max="16131" width="13" style="22" bestFit="1" customWidth="1"/>
    <col min="16132" max="16132" width="12.5703125" style="22" bestFit="1" customWidth="1"/>
    <col min="16133" max="16133" width="12" style="22" bestFit="1" customWidth="1"/>
    <col min="16134" max="16134" width="11.5703125" style="22" bestFit="1" customWidth="1"/>
    <col min="16135" max="16135" width="12.5703125" style="22" bestFit="1" customWidth="1"/>
    <col min="16136" max="16137" width="11.5703125" style="22" bestFit="1" customWidth="1"/>
    <col min="16138" max="16138" width="12" style="22" bestFit="1" customWidth="1"/>
    <col min="16139" max="16139" width="11.5703125" style="22" customWidth="1"/>
    <col min="16140" max="16140" width="14.140625" style="22" customWidth="1"/>
    <col min="16141" max="16141" width="16.140625" style="22" customWidth="1"/>
    <col min="16142" max="16142" width="13" style="22" customWidth="1"/>
    <col min="16143" max="16144" width="14.85546875" style="22" bestFit="1" customWidth="1"/>
    <col min="16145" max="16384" width="11.42578125" style="22"/>
  </cols>
  <sheetData>
    <row r="1" spans="1:10" ht="18.75" customHeight="1" x14ac:dyDescent="0.2">
      <c r="A1" s="16"/>
      <c r="B1" s="17" t="s">
        <v>159</v>
      </c>
      <c r="C1" s="18"/>
      <c r="D1" s="18"/>
      <c r="E1" s="18"/>
      <c r="F1" s="18"/>
      <c r="G1" s="19"/>
      <c r="H1" s="19"/>
      <c r="I1" s="20"/>
      <c r="J1" s="21"/>
    </row>
    <row r="2" spans="1:10" ht="13.5" thickBot="1" x14ac:dyDescent="0.25">
      <c r="A2" s="16"/>
      <c r="B2" s="23"/>
      <c r="C2" s="24"/>
      <c r="D2" s="24"/>
      <c r="E2" s="24"/>
      <c r="F2" s="24"/>
      <c r="G2" s="25" t="s">
        <v>610</v>
      </c>
      <c r="H2" s="25"/>
      <c r="I2" s="26"/>
      <c r="J2" s="21"/>
    </row>
    <row r="3" spans="1:10" ht="13.5" thickBot="1" x14ac:dyDescent="0.25">
      <c r="A3" s="16"/>
      <c r="B3" s="27"/>
      <c r="C3" s="28"/>
      <c r="D3" s="28"/>
      <c r="E3" s="28"/>
      <c r="F3" s="28"/>
      <c r="G3" s="29"/>
      <c r="H3" s="29"/>
      <c r="I3" s="30"/>
      <c r="J3" s="21"/>
    </row>
    <row r="4" spans="1:10" ht="15.75" thickBot="1" x14ac:dyDescent="0.25">
      <c r="B4" s="31" t="s">
        <v>160</v>
      </c>
      <c r="C4" s="32"/>
      <c r="D4" s="32"/>
      <c r="E4" s="32"/>
      <c r="F4" s="32"/>
      <c r="G4" s="32"/>
      <c r="H4" s="33"/>
      <c r="J4" s="21"/>
    </row>
    <row r="5" spans="1:10" x14ac:dyDescent="0.2">
      <c r="A5" s="16"/>
      <c r="B5" s="27"/>
      <c r="C5" s="28"/>
      <c r="D5" s="28"/>
      <c r="E5" s="28"/>
      <c r="F5" s="28"/>
      <c r="J5" s="21"/>
    </row>
    <row r="7" spans="1:10" ht="13.5" thickBot="1" x14ac:dyDescent="0.25">
      <c r="A7" s="824" t="s">
        <v>609</v>
      </c>
      <c r="B7" s="824"/>
      <c r="C7" s="824"/>
    </row>
    <row r="8" spans="1:10" x14ac:dyDescent="0.2">
      <c r="A8" s="34" t="s">
        <v>124</v>
      </c>
      <c r="B8" s="35"/>
      <c r="C8" s="36">
        <f>L22</f>
        <v>9038328</v>
      </c>
    </row>
    <row r="9" spans="1:10" x14ac:dyDescent="0.2">
      <c r="A9" s="37" t="s">
        <v>162</v>
      </c>
      <c r="B9" s="38"/>
      <c r="C9" s="39">
        <f t="shared" ref="C9:C17" si="0">L23</f>
        <v>6746526</v>
      </c>
    </row>
    <row r="10" spans="1:10" x14ac:dyDescent="0.2">
      <c r="A10" s="37" t="s">
        <v>163</v>
      </c>
      <c r="B10" s="38"/>
      <c r="C10" s="39">
        <f t="shared" si="0"/>
        <v>2291802</v>
      </c>
    </row>
    <row r="11" spans="1:10" x14ac:dyDescent="0.2">
      <c r="A11" s="40" t="s">
        <v>125</v>
      </c>
      <c r="B11" s="41"/>
      <c r="C11" s="42">
        <f t="shared" si="0"/>
        <v>14725770</v>
      </c>
    </row>
    <row r="12" spans="1:10" x14ac:dyDescent="0.2">
      <c r="A12" s="37" t="s">
        <v>164</v>
      </c>
      <c r="B12" s="38"/>
      <c r="C12" s="39">
        <f t="shared" si="0"/>
        <v>11364642</v>
      </c>
    </row>
    <row r="13" spans="1:10" x14ac:dyDescent="0.2">
      <c r="A13" s="37" t="s">
        <v>165</v>
      </c>
      <c r="B13" s="38"/>
      <c r="C13" s="39">
        <f t="shared" si="0"/>
        <v>3361128</v>
      </c>
    </row>
    <row r="14" spans="1:10" x14ac:dyDescent="0.2">
      <c r="A14" s="40" t="s">
        <v>60</v>
      </c>
      <c r="B14" s="41"/>
      <c r="C14" s="62">
        <f t="shared" si="0"/>
        <v>0.26328626774929537</v>
      </c>
    </row>
    <row r="15" spans="1:10" x14ac:dyDescent="0.2">
      <c r="A15" s="44" t="s">
        <v>3</v>
      </c>
      <c r="B15" s="45"/>
      <c r="C15" s="63">
        <f t="shared" si="0"/>
        <v>1.6292581990828392</v>
      </c>
      <c r="D15" s="47"/>
    </row>
    <row r="16" spans="1:10" x14ac:dyDescent="0.2">
      <c r="A16" s="48" t="s">
        <v>166</v>
      </c>
      <c r="B16" s="49"/>
      <c r="C16" s="64">
        <f t="shared" si="0"/>
        <v>1.6845176317411361</v>
      </c>
      <c r="D16" s="47"/>
    </row>
    <row r="17" spans="1:15" ht="13.5" thickBot="1" x14ac:dyDescent="0.25">
      <c r="A17" s="51" t="s">
        <v>167</v>
      </c>
      <c r="B17" s="52"/>
      <c r="C17" s="65">
        <f t="shared" si="0"/>
        <v>1.4665874277097237</v>
      </c>
      <c r="D17" s="47"/>
    </row>
    <row r="18" spans="1:15" x14ac:dyDescent="0.2">
      <c r="D18" s="21"/>
    </row>
    <row r="19" spans="1:15" ht="13.5" thickBot="1" x14ac:dyDescent="0.25">
      <c r="C19" s="54">
        <f>C22/$C$8</f>
        <v>9.8053865714986227E-2</v>
      </c>
      <c r="D19" s="54">
        <f t="shared" ref="D19:K19" si="1">D22/$C$8</f>
        <v>0.1828855956544175</v>
      </c>
      <c r="E19" s="54">
        <f t="shared" si="1"/>
        <v>0.16547795123168799</v>
      </c>
      <c r="F19" s="54">
        <f t="shared" si="1"/>
        <v>5.2294959864258077E-2</v>
      </c>
      <c r="G19" s="54">
        <f t="shared" si="1"/>
        <v>0.17651539089973278</v>
      </c>
      <c r="H19" s="54">
        <f t="shared" si="1"/>
        <v>0.11248142355533014</v>
      </c>
      <c r="I19" s="54">
        <f t="shared" si="1"/>
        <v>5.3446610921843066E-2</v>
      </c>
      <c r="J19" s="54">
        <f t="shared" si="1"/>
        <v>0.11473460578106924</v>
      </c>
      <c r="K19" s="54">
        <f t="shared" si="1"/>
        <v>4.4109596376674977E-2</v>
      </c>
      <c r="L19" s="55">
        <f>SUM(C19:K19)</f>
        <v>1</v>
      </c>
    </row>
    <row r="20" spans="1:15" ht="18.75" thickBot="1" x14ac:dyDescent="0.3">
      <c r="A20" s="825" t="s">
        <v>168</v>
      </c>
      <c r="B20" s="826"/>
      <c r="C20" s="826"/>
      <c r="D20" s="826"/>
      <c r="E20" s="826"/>
      <c r="F20" s="826"/>
      <c r="G20" s="826"/>
      <c r="H20" s="826"/>
      <c r="I20" s="826"/>
      <c r="J20" s="826"/>
      <c r="K20" s="827"/>
    </row>
    <row r="21" spans="1:15" ht="13.5" thickBot="1" x14ac:dyDescent="0.25">
      <c r="A21" s="56"/>
      <c r="B21" s="56"/>
      <c r="C21" s="57" t="s">
        <v>169</v>
      </c>
      <c r="D21" s="58" t="s">
        <v>6</v>
      </c>
      <c r="E21" s="58" t="s">
        <v>18</v>
      </c>
      <c r="F21" s="58" t="s">
        <v>7</v>
      </c>
      <c r="G21" s="58" t="s">
        <v>8</v>
      </c>
      <c r="H21" s="58" t="s">
        <v>9</v>
      </c>
      <c r="I21" s="59" t="s">
        <v>10</v>
      </c>
      <c r="J21" s="59" t="s">
        <v>11</v>
      </c>
      <c r="K21" s="59" t="s">
        <v>12</v>
      </c>
      <c r="M21" s="60"/>
      <c r="N21" s="16"/>
    </row>
    <row r="22" spans="1:15" s="16" customFormat="1" ht="13.5" thickBot="1" x14ac:dyDescent="0.25">
      <c r="A22" s="34" t="s">
        <v>170</v>
      </c>
      <c r="B22" s="35"/>
      <c r="C22" s="588">
        <v>886243</v>
      </c>
      <c r="D22" s="589">
        <v>1652980</v>
      </c>
      <c r="E22" s="589">
        <v>1495644</v>
      </c>
      <c r="F22" s="589">
        <v>472659</v>
      </c>
      <c r="G22" s="589">
        <v>1595404</v>
      </c>
      <c r="H22" s="588">
        <v>1016644</v>
      </c>
      <c r="I22" s="589">
        <v>483068</v>
      </c>
      <c r="J22" s="589">
        <v>1037009</v>
      </c>
      <c r="K22" s="589">
        <v>398677</v>
      </c>
      <c r="L22" s="36">
        <f t="shared" ref="L22:L27" si="2">SUM(C22:K22)</f>
        <v>9038328</v>
      </c>
      <c r="M22" s="61"/>
      <c r="N22" s="47"/>
      <c r="O22" s="47"/>
    </row>
    <row r="23" spans="1:15" ht="13.5" thickBot="1" x14ac:dyDescent="0.25">
      <c r="A23" s="37" t="s">
        <v>162</v>
      </c>
      <c r="B23" s="38"/>
      <c r="C23" s="590">
        <v>790125</v>
      </c>
      <c r="D23" s="591">
        <v>1035888</v>
      </c>
      <c r="E23" s="591">
        <v>1072869</v>
      </c>
      <c r="F23" s="591">
        <v>350025</v>
      </c>
      <c r="G23" s="591">
        <v>1040816</v>
      </c>
      <c r="H23" s="590">
        <v>872405</v>
      </c>
      <c r="I23" s="591">
        <v>438552</v>
      </c>
      <c r="J23" s="591">
        <v>796605</v>
      </c>
      <c r="K23" s="591">
        <v>349241</v>
      </c>
      <c r="L23" s="39">
        <f t="shared" si="2"/>
        <v>6746526</v>
      </c>
      <c r="M23" s="61"/>
      <c r="N23" s="47"/>
      <c r="O23" s="47"/>
    </row>
    <row r="24" spans="1:15" ht="13.5" thickBot="1" x14ac:dyDescent="0.25">
      <c r="A24" s="37" t="s">
        <v>163</v>
      </c>
      <c r="B24" s="38"/>
      <c r="C24" s="590">
        <v>96118</v>
      </c>
      <c r="D24" s="591">
        <v>617092</v>
      </c>
      <c r="E24" s="591">
        <v>422775</v>
      </c>
      <c r="F24" s="591">
        <v>122634</v>
      </c>
      <c r="G24" s="591">
        <v>554588</v>
      </c>
      <c r="H24" s="590">
        <v>144239</v>
      </c>
      <c r="I24" s="591">
        <v>44516</v>
      </c>
      <c r="J24" s="591">
        <v>240404</v>
      </c>
      <c r="K24" s="591">
        <v>49436</v>
      </c>
      <c r="L24" s="541">
        <f t="shared" si="2"/>
        <v>2291802</v>
      </c>
      <c r="M24" s="61"/>
      <c r="N24" s="47"/>
      <c r="O24" s="47"/>
    </row>
    <row r="25" spans="1:15" s="16" customFormat="1" ht="13.5" thickBot="1" x14ac:dyDescent="0.25">
      <c r="A25" s="40" t="s">
        <v>171</v>
      </c>
      <c r="B25" s="41"/>
      <c r="C25" s="592">
        <v>1466542</v>
      </c>
      <c r="D25" s="593">
        <v>2531189</v>
      </c>
      <c r="E25" s="593">
        <v>2419608</v>
      </c>
      <c r="F25" s="593">
        <v>798987</v>
      </c>
      <c r="G25" s="593">
        <v>2598694</v>
      </c>
      <c r="H25" s="592">
        <v>1625022</v>
      </c>
      <c r="I25" s="593">
        <v>885421</v>
      </c>
      <c r="J25" s="593">
        <v>1765064</v>
      </c>
      <c r="K25" s="593">
        <v>635243</v>
      </c>
      <c r="L25" s="42">
        <f t="shared" si="2"/>
        <v>14725770</v>
      </c>
      <c r="M25" s="61"/>
      <c r="N25" s="47"/>
      <c r="O25" s="47"/>
    </row>
    <row r="26" spans="1:15" ht="13.5" thickBot="1" x14ac:dyDescent="0.25">
      <c r="A26" s="37" t="s">
        <v>164</v>
      </c>
      <c r="B26" s="38"/>
      <c r="C26" s="590">
        <v>1314223</v>
      </c>
      <c r="D26" s="591">
        <v>1692919</v>
      </c>
      <c r="E26" s="591">
        <v>1829710</v>
      </c>
      <c r="F26" s="591">
        <v>637144</v>
      </c>
      <c r="G26" s="591">
        <v>1765558</v>
      </c>
      <c r="H26" s="590">
        <v>1396070</v>
      </c>
      <c r="I26" s="591">
        <v>813356</v>
      </c>
      <c r="J26" s="591">
        <v>1352326</v>
      </c>
      <c r="K26" s="591">
        <v>563336</v>
      </c>
      <c r="L26" s="39">
        <f t="shared" si="2"/>
        <v>11364642</v>
      </c>
      <c r="M26" s="61"/>
      <c r="N26" s="47"/>
      <c r="O26" s="47"/>
    </row>
    <row r="27" spans="1:15" ht="13.5" thickBot="1" x14ac:dyDescent="0.25">
      <c r="A27" s="37" t="s">
        <v>165</v>
      </c>
      <c r="B27" s="38"/>
      <c r="C27" s="590">
        <v>152319</v>
      </c>
      <c r="D27" s="591">
        <v>838270</v>
      </c>
      <c r="E27" s="591">
        <v>589898</v>
      </c>
      <c r="F27" s="591">
        <v>161843</v>
      </c>
      <c r="G27" s="591">
        <v>833136</v>
      </c>
      <c r="H27" s="590">
        <v>228952</v>
      </c>
      <c r="I27" s="591">
        <v>72065</v>
      </c>
      <c r="J27" s="591">
        <v>412738</v>
      </c>
      <c r="K27" s="591">
        <v>71907</v>
      </c>
      <c r="L27" s="541">
        <f t="shared" si="2"/>
        <v>3361128</v>
      </c>
      <c r="M27" s="61"/>
      <c r="N27" s="47"/>
      <c r="O27" s="47"/>
    </row>
    <row r="28" spans="1:15" s="16" customFormat="1" ht="13.5" thickBot="1" x14ac:dyDescent="0.25">
      <c r="A28" s="40" t="s">
        <v>60</v>
      </c>
      <c r="B28" s="41"/>
      <c r="C28" s="595">
        <v>0.18555560858414563</v>
      </c>
      <c r="D28" s="596">
        <v>0.28477435979401844</v>
      </c>
      <c r="E28" s="596">
        <v>0.25723633831844051</v>
      </c>
      <c r="F28" s="596">
        <v>0.28686391921047044</v>
      </c>
      <c r="G28" s="596">
        <v>0.33581440312663197</v>
      </c>
      <c r="H28" s="595">
        <v>0.25800642892004721</v>
      </c>
      <c r="I28" s="596">
        <v>0.1917297473915098</v>
      </c>
      <c r="J28" s="596">
        <v>0.33738894954620574</v>
      </c>
      <c r="K28" s="596">
        <v>0.20753888008142751</v>
      </c>
      <c r="L28" s="540">
        <v>0.26328626774929537</v>
      </c>
      <c r="M28" s="61"/>
      <c r="N28" s="47"/>
      <c r="O28" s="47"/>
    </row>
    <row r="29" spans="1:15" s="16" customFormat="1" ht="13.5" thickBot="1" x14ac:dyDescent="0.25">
      <c r="A29" s="44" t="s">
        <v>3</v>
      </c>
      <c r="B29" s="45"/>
      <c r="C29" s="597">
        <v>1.6547854256676779</v>
      </c>
      <c r="D29" s="598">
        <v>1.531288339846822</v>
      </c>
      <c r="E29" s="598">
        <v>1.6177700040918828</v>
      </c>
      <c r="F29" s="598">
        <v>1.690408941752934</v>
      </c>
      <c r="G29" s="598">
        <v>1.628862657985062</v>
      </c>
      <c r="H29" s="597">
        <v>1.5984179319407776</v>
      </c>
      <c r="I29" s="598">
        <v>1.8329117225732194</v>
      </c>
      <c r="J29" s="598">
        <v>1.7020720167327381</v>
      </c>
      <c r="K29" s="598">
        <v>1.5933775964000934</v>
      </c>
      <c r="L29" s="594">
        <v>1.6292581990828392</v>
      </c>
      <c r="M29" s="61"/>
      <c r="N29" s="47"/>
      <c r="O29" s="47"/>
    </row>
    <row r="30" spans="1:15" ht="13.5" thickBot="1" x14ac:dyDescent="0.25">
      <c r="A30" s="48" t="s">
        <v>166</v>
      </c>
      <c r="B30" s="49"/>
      <c r="C30" s="599">
        <v>1.6633102357221958</v>
      </c>
      <c r="D30" s="600">
        <v>1.6342683765040236</v>
      </c>
      <c r="E30" s="600">
        <v>1.7054365444429842</v>
      </c>
      <c r="F30" s="600">
        <v>1.8202814084708234</v>
      </c>
      <c r="G30" s="600">
        <v>1.6963209635516749</v>
      </c>
      <c r="H30" s="599">
        <v>1.6002544689679679</v>
      </c>
      <c r="I30" s="600">
        <v>1.8546398146627994</v>
      </c>
      <c r="J30" s="600">
        <v>1.6976117398208648</v>
      </c>
      <c r="K30" s="600">
        <v>1.6130293980374584</v>
      </c>
      <c r="L30" s="64">
        <v>1.6845176317411361</v>
      </c>
      <c r="M30" s="61"/>
      <c r="N30" s="47"/>
      <c r="O30" s="47"/>
    </row>
    <row r="31" spans="1:15" ht="13.5" thickBot="1" x14ac:dyDescent="0.25">
      <c r="A31" s="51" t="s">
        <v>167</v>
      </c>
      <c r="B31" s="52"/>
      <c r="C31" s="599">
        <v>1.584708379283797</v>
      </c>
      <c r="D31" s="600">
        <v>1.3584198142254316</v>
      </c>
      <c r="E31" s="600">
        <v>1.3953001005262846</v>
      </c>
      <c r="F31" s="600">
        <v>1.3197237307761307</v>
      </c>
      <c r="G31" s="600">
        <v>1.5022611379979371</v>
      </c>
      <c r="H31" s="599">
        <v>1.5873099508454718</v>
      </c>
      <c r="I31" s="600">
        <v>1.6188561416120046</v>
      </c>
      <c r="J31" s="600">
        <v>1.716851633084308</v>
      </c>
      <c r="K31" s="600">
        <v>1.4545472934703454</v>
      </c>
      <c r="L31" s="65">
        <v>1.4665874277097237</v>
      </c>
      <c r="M31" s="61"/>
      <c r="N31" s="47"/>
      <c r="O31" s="47"/>
    </row>
    <row r="32" spans="1:15" x14ac:dyDescent="0.2">
      <c r="C32" s="54"/>
      <c r="D32" s="54"/>
      <c r="E32" s="66"/>
      <c r="F32" s="54"/>
      <c r="G32" s="54"/>
      <c r="H32" s="54"/>
      <c r="I32" s="54"/>
      <c r="J32" s="54"/>
      <c r="K32" s="54"/>
      <c r="L32" s="54"/>
      <c r="M32" s="61"/>
      <c r="O32" s="47"/>
    </row>
    <row r="52" spans="1:16" ht="13.5" thickBot="1" x14ac:dyDescent="0.25"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 spans="1:16" ht="18.75" thickBot="1" x14ac:dyDescent="0.3">
      <c r="A53" s="825" t="s">
        <v>168</v>
      </c>
      <c r="B53" s="826"/>
      <c r="C53" s="826"/>
      <c r="D53" s="826"/>
      <c r="E53" s="826"/>
      <c r="F53" s="826"/>
      <c r="G53" s="826"/>
      <c r="H53" s="826"/>
      <c r="I53" s="826"/>
      <c r="J53" s="826"/>
      <c r="K53" s="826"/>
      <c r="L53" s="826"/>
      <c r="M53" s="826"/>
      <c r="N53" s="827"/>
    </row>
    <row r="54" spans="1:16" ht="13.5" thickBot="1" x14ac:dyDescent="0.25">
      <c r="A54" s="56"/>
      <c r="B54" s="56"/>
      <c r="C54" s="57" t="s">
        <v>41</v>
      </c>
      <c r="D54" s="58" t="s">
        <v>42</v>
      </c>
      <c r="E54" s="58" t="s">
        <v>43</v>
      </c>
      <c r="F54" s="58" t="s">
        <v>44</v>
      </c>
      <c r="G54" s="58" t="s">
        <v>45</v>
      </c>
      <c r="H54" s="58" t="s">
        <v>46</v>
      </c>
      <c r="I54" s="59" t="s">
        <v>47</v>
      </c>
      <c r="J54" s="59" t="s">
        <v>48</v>
      </c>
      <c r="K54" s="57" t="s">
        <v>49</v>
      </c>
      <c r="L54" s="59" t="s">
        <v>50</v>
      </c>
      <c r="M54" s="59" t="s">
        <v>51</v>
      </c>
      <c r="N54" s="59" t="s">
        <v>52</v>
      </c>
    </row>
    <row r="55" spans="1:16" s="16" customFormat="1" ht="13.5" thickBot="1" x14ac:dyDescent="0.25">
      <c r="A55" s="34" t="s">
        <v>170</v>
      </c>
      <c r="B55" s="35"/>
      <c r="C55" s="574">
        <v>419622</v>
      </c>
      <c r="D55" s="579">
        <v>490482</v>
      </c>
      <c r="E55" s="579">
        <v>550001</v>
      </c>
      <c r="F55" s="579">
        <v>787656</v>
      </c>
      <c r="G55" s="574">
        <v>908492</v>
      </c>
      <c r="H55" s="574">
        <v>860068</v>
      </c>
      <c r="I55" s="574">
        <v>902579</v>
      </c>
      <c r="J55" s="574">
        <v>1199886</v>
      </c>
      <c r="K55" s="574">
        <v>862961</v>
      </c>
      <c r="L55" s="574">
        <v>827814</v>
      </c>
      <c r="M55" s="601">
        <v>626545</v>
      </c>
      <c r="N55" s="602">
        <v>602222</v>
      </c>
      <c r="O55" s="28">
        <f>SUM(C55:N55)</f>
        <v>9038328</v>
      </c>
      <c r="P55" s="47"/>
    </row>
    <row r="56" spans="1:16" ht="13.5" thickBot="1" x14ac:dyDescent="0.25">
      <c r="A56" s="37" t="s">
        <v>162</v>
      </c>
      <c r="B56" s="38"/>
      <c r="C56" s="575">
        <v>340132</v>
      </c>
      <c r="D56" s="580">
        <v>410939</v>
      </c>
      <c r="E56" s="580">
        <v>442194</v>
      </c>
      <c r="F56" s="580">
        <v>587432</v>
      </c>
      <c r="G56" s="575">
        <v>614863</v>
      </c>
      <c r="H56" s="575">
        <v>615708</v>
      </c>
      <c r="I56" s="575">
        <v>638527</v>
      </c>
      <c r="J56" s="575">
        <v>897340</v>
      </c>
      <c r="K56" s="575">
        <v>601855</v>
      </c>
      <c r="L56" s="575">
        <v>596786</v>
      </c>
      <c r="M56" s="603">
        <v>514626</v>
      </c>
      <c r="N56" s="603">
        <v>486124</v>
      </c>
      <c r="O56" s="28">
        <f t="shared" ref="O56:O60" si="3">SUM(C56:N56)</f>
        <v>6746526</v>
      </c>
      <c r="P56" s="47"/>
    </row>
    <row r="57" spans="1:16" ht="13.5" thickBot="1" x14ac:dyDescent="0.25">
      <c r="A57" s="37" t="s">
        <v>163</v>
      </c>
      <c r="B57" s="38"/>
      <c r="C57" s="575">
        <v>79490</v>
      </c>
      <c r="D57" s="580">
        <v>79543</v>
      </c>
      <c r="E57" s="580">
        <v>107807</v>
      </c>
      <c r="F57" s="580">
        <v>200224</v>
      </c>
      <c r="G57" s="575">
        <v>293629</v>
      </c>
      <c r="H57" s="575">
        <v>244360</v>
      </c>
      <c r="I57" s="575">
        <v>264052</v>
      </c>
      <c r="J57" s="575">
        <v>302546</v>
      </c>
      <c r="K57" s="575">
        <v>261106</v>
      </c>
      <c r="L57" s="575">
        <v>231028</v>
      </c>
      <c r="M57" s="603">
        <v>111919</v>
      </c>
      <c r="N57" s="603">
        <v>116098</v>
      </c>
      <c r="O57" s="28">
        <f t="shared" si="3"/>
        <v>2291802</v>
      </c>
      <c r="P57" s="47"/>
    </row>
    <row r="58" spans="1:16" s="16" customFormat="1" ht="13.5" thickBot="1" x14ac:dyDescent="0.25">
      <c r="A58" s="40" t="s">
        <v>171</v>
      </c>
      <c r="B58" s="41"/>
      <c r="C58" s="576">
        <v>644951</v>
      </c>
      <c r="D58" s="581">
        <v>748500</v>
      </c>
      <c r="E58" s="581">
        <v>881234</v>
      </c>
      <c r="F58" s="581">
        <v>1311891</v>
      </c>
      <c r="G58" s="576">
        <v>1423881</v>
      </c>
      <c r="H58" s="576">
        <v>1358932</v>
      </c>
      <c r="I58" s="576">
        <v>1542542</v>
      </c>
      <c r="J58" s="576">
        <v>2095637</v>
      </c>
      <c r="K58" s="576">
        <v>1397900</v>
      </c>
      <c r="L58" s="576">
        <v>1295865</v>
      </c>
      <c r="M58" s="604">
        <v>1021711</v>
      </c>
      <c r="N58" s="605">
        <v>1002726</v>
      </c>
      <c r="O58" s="28">
        <f t="shared" si="3"/>
        <v>14725770</v>
      </c>
      <c r="P58" s="47"/>
    </row>
    <row r="59" spans="1:16" ht="13.5" thickBot="1" x14ac:dyDescent="0.25">
      <c r="A59" s="37" t="s">
        <v>164</v>
      </c>
      <c r="B59" s="38"/>
      <c r="C59" s="575">
        <v>525482</v>
      </c>
      <c r="D59" s="580">
        <v>625413</v>
      </c>
      <c r="E59" s="580">
        <v>717038</v>
      </c>
      <c r="F59" s="580">
        <v>1022271</v>
      </c>
      <c r="G59" s="575">
        <v>1023855</v>
      </c>
      <c r="H59" s="575">
        <v>1012706</v>
      </c>
      <c r="I59" s="575">
        <v>1141235</v>
      </c>
      <c r="J59" s="575">
        <v>1642271</v>
      </c>
      <c r="K59" s="575">
        <v>1002293</v>
      </c>
      <c r="L59" s="575">
        <v>971168</v>
      </c>
      <c r="M59" s="603">
        <v>850376</v>
      </c>
      <c r="N59" s="603">
        <v>830534</v>
      </c>
      <c r="O59" s="28">
        <f t="shared" si="3"/>
        <v>11364642</v>
      </c>
      <c r="P59" s="47"/>
    </row>
    <row r="60" spans="1:16" ht="13.5" thickBot="1" x14ac:dyDescent="0.25">
      <c r="A60" s="37" t="s">
        <v>165</v>
      </c>
      <c r="B60" s="38"/>
      <c r="C60" s="575">
        <v>119469</v>
      </c>
      <c r="D60" s="580">
        <v>123087</v>
      </c>
      <c r="E60" s="580">
        <v>164196</v>
      </c>
      <c r="F60" s="580">
        <v>289620</v>
      </c>
      <c r="G60" s="575">
        <v>400026</v>
      </c>
      <c r="H60" s="575">
        <v>346226</v>
      </c>
      <c r="I60" s="575">
        <v>401307</v>
      </c>
      <c r="J60" s="575">
        <v>453366</v>
      </c>
      <c r="K60" s="575">
        <v>395607</v>
      </c>
      <c r="L60" s="575">
        <v>324697</v>
      </c>
      <c r="M60" s="603">
        <v>171335</v>
      </c>
      <c r="N60" s="603">
        <v>172192</v>
      </c>
      <c r="O60" s="28">
        <f t="shared" si="3"/>
        <v>3361128</v>
      </c>
      <c r="P60" s="47"/>
    </row>
    <row r="61" spans="1:16" s="16" customFormat="1" ht="13.5" thickBot="1" x14ac:dyDescent="0.25">
      <c r="A61" s="40" t="s">
        <v>60</v>
      </c>
      <c r="B61" s="41"/>
      <c r="C61" s="584">
        <v>0.15559999999999999</v>
      </c>
      <c r="D61" s="585">
        <v>0.189</v>
      </c>
      <c r="E61" s="585">
        <v>0.1958</v>
      </c>
      <c r="F61" s="585">
        <v>0.2918</v>
      </c>
      <c r="G61" s="584">
        <v>0.28070000000000001</v>
      </c>
      <c r="H61" s="584">
        <v>0.27289999999999998</v>
      </c>
      <c r="I61" s="584">
        <v>0.30099999999999999</v>
      </c>
      <c r="J61" s="584">
        <v>0.40200000000000002</v>
      </c>
      <c r="K61" s="584">
        <v>0.28960000000000002</v>
      </c>
      <c r="L61" s="584">
        <v>0.26019999999999999</v>
      </c>
      <c r="M61" s="606">
        <v>0.2311</v>
      </c>
      <c r="N61" s="606">
        <v>0.2392</v>
      </c>
      <c r="O61" s="163">
        <v>0.25730803108181799</v>
      </c>
      <c r="P61" s="47"/>
    </row>
    <row r="62" spans="1:16" s="16" customFormat="1" ht="13.5" thickBot="1" x14ac:dyDescent="0.25">
      <c r="A62" s="44" t="s">
        <v>3</v>
      </c>
      <c r="B62" s="45"/>
      <c r="C62" s="577">
        <v>1.54</v>
      </c>
      <c r="D62" s="582">
        <v>1.53</v>
      </c>
      <c r="E62" s="582">
        <v>1.6</v>
      </c>
      <c r="F62" s="582">
        <v>1.67</v>
      </c>
      <c r="G62" s="577">
        <v>1.57</v>
      </c>
      <c r="H62" s="577">
        <v>1.58</v>
      </c>
      <c r="I62" s="577">
        <v>1.71</v>
      </c>
      <c r="J62" s="577">
        <v>1.75</v>
      </c>
      <c r="K62" s="577">
        <v>1.62</v>
      </c>
      <c r="L62" s="577">
        <v>1.57</v>
      </c>
      <c r="M62" s="607">
        <v>1.63</v>
      </c>
      <c r="N62" s="608">
        <v>1.67</v>
      </c>
      <c r="O62" s="84">
        <f>AVERAGE(C62:N62)</f>
        <v>1.6199999999999999</v>
      </c>
      <c r="P62" s="47"/>
    </row>
    <row r="63" spans="1:16" ht="13.5" thickBot="1" x14ac:dyDescent="0.25">
      <c r="A63" s="48" t="s">
        <v>166</v>
      </c>
      <c r="B63" s="49"/>
      <c r="C63" s="578">
        <v>1.54</v>
      </c>
      <c r="D63" s="583">
        <v>1.52</v>
      </c>
      <c r="E63" s="583">
        <v>1.62</v>
      </c>
      <c r="F63" s="583">
        <v>1.74</v>
      </c>
      <c r="G63" s="578">
        <v>1.67</v>
      </c>
      <c r="H63" s="578">
        <v>1.64</v>
      </c>
      <c r="I63" s="578">
        <v>1.79</v>
      </c>
      <c r="J63" s="578">
        <v>1.83</v>
      </c>
      <c r="K63" s="578">
        <v>1.67</v>
      </c>
      <c r="L63" s="578">
        <v>1.63</v>
      </c>
      <c r="M63" s="609">
        <v>1.65</v>
      </c>
      <c r="N63" s="610">
        <v>1.71</v>
      </c>
      <c r="O63" s="84"/>
      <c r="P63" s="47"/>
    </row>
    <row r="64" spans="1:16" ht="13.5" thickBot="1" x14ac:dyDescent="0.25">
      <c r="A64" s="51" t="s">
        <v>167</v>
      </c>
      <c r="B64" s="52"/>
      <c r="C64" s="578">
        <v>1.5</v>
      </c>
      <c r="D64" s="583">
        <v>1.55</v>
      </c>
      <c r="E64" s="583">
        <v>1.52</v>
      </c>
      <c r="F64" s="583">
        <v>1.45</v>
      </c>
      <c r="G64" s="578">
        <v>1.36</v>
      </c>
      <c r="H64" s="578">
        <v>1.42</v>
      </c>
      <c r="I64" s="578">
        <v>1.52</v>
      </c>
      <c r="J64" s="578">
        <v>1.5</v>
      </c>
      <c r="K64" s="578">
        <v>1.52</v>
      </c>
      <c r="L64" s="578">
        <v>1.41</v>
      </c>
      <c r="M64" s="611">
        <v>1.53</v>
      </c>
      <c r="N64" s="610">
        <v>1.48</v>
      </c>
      <c r="O64" s="84"/>
      <c r="P64" s="47"/>
    </row>
  </sheetData>
  <mergeCells count="3">
    <mergeCell ref="A7:C7"/>
    <mergeCell ref="A20:K20"/>
    <mergeCell ref="A53:N53"/>
  </mergeCells>
  <pageMargins left="0.75" right="0.75" top="1" bottom="1" header="0" footer="0"/>
  <pageSetup paperSize="9" scale="4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F9B2-B166-4B84-9AD6-35CA146A116C}">
  <dimension ref="A3:P471"/>
  <sheetViews>
    <sheetView zoomScale="80" zoomScaleNormal="80" workbookViewId="0">
      <selection activeCell="A427" sqref="A427"/>
    </sheetView>
  </sheetViews>
  <sheetFormatPr baseColWidth="10" defaultRowHeight="12.75" x14ac:dyDescent="0.2"/>
  <cols>
    <col min="1" max="1" width="18.140625" style="22" customWidth="1"/>
    <col min="2" max="2" width="14.85546875" style="22" customWidth="1"/>
    <col min="3" max="3" width="14.5703125" style="22" bestFit="1" customWidth="1"/>
    <col min="4" max="4" width="15" style="22" customWidth="1"/>
    <col min="5" max="5" width="13.5703125" style="22" customWidth="1"/>
    <col min="6" max="6" width="13.140625" style="22" customWidth="1"/>
    <col min="7" max="8" width="11.5703125" style="22" customWidth="1"/>
    <col min="9" max="9" width="11.7109375" style="22" customWidth="1"/>
    <col min="10" max="10" width="11.7109375" style="22" bestFit="1" customWidth="1"/>
    <col min="11" max="11" width="13.5703125" style="22" customWidth="1"/>
    <col min="12" max="13" width="12.85546875" style="22" customWidth="1"/>
    <col min="14" max="14" width="11.7109375" style="22" bestFit="1" customWidth="1"/>
    <col min="15" max="15" width="11.42578125" style="22"/>
    <col min="16" max="16" width="13.7109375" style="22" bestFit="1" customWidth="1"/>
    <col min="17" max="256" width="11.42578125" style="22"/>
    <col min="257" max="257" width="18.140625" style="22" customWidth="1"/>
    <col min="258" max="258" width="14.85546875" style="22" customWidth="1"/>
    <col min="259" max="259" width="14.5703125" style="22" bestFit="1" customWidth="1"/>
    <col min="260" max="260" width="15" style="22" customWidth="1"/>
    <col min="261" max="262" width="13.5703125" style="22" customWidth="1"/>
    <col min="263" max="263" width="12.7109375" style="22" bestFit="1" customWidth="1"/>
    <col min="264" max="264" width="9.7109375" style="22" customWidth="1"/>
    <col min="265" max="265" width="12.7109375" style="22" customWidth="1"/>
    <col min="266" max="266" width="11.7109375" style="22" bestFit="1" customWidth="1"/>
    <col min="267" max="267" width="15.28515625" style="22" customWidth="1"/>
    <col min="268" max="269" width="12.85546875" style="22" customWidth="1"/>
    <col min="270" max="270" width="11.7109375" style="22" bestFit="1" customWidth="1"/>
    <col min="271" max="271" width="11.42578125" style="22"/>
    <col min="272" max="272" width="13.7109375" style="22" bestFit="1" customWidth="1"/>
    <col min="273" max="512" width="11.42578125" style="22"/>
    <col min="513" max="513" width="18.140625" style="22" customWidth="1"/>
    <col min="514" max="514" width="14.85546875" style="22" customWidth="1"/>
    <col min="515" max="515" width="14.5703125" style="22" bestFit="1" customWidth="1"/>
    <col min="516" max="516" width="15" style="22" customWidth="1"/>
    <col min="517" max="518" width="13.5703125" style="22" customWidth="1"/>
    <col min="519" max="519" width="12.7109375" style="22" bestFit="1" customWidth="1"/>
    <col min="520" max="520" width="9.7109375" style="22" customWidth="1"/>
    <col min="521" max="521" width="12.7109375" style="22" customWidth="1"/>
    <col min="522" max="522" width="11.7109375" style="22" bestFit="1" customWidth="1"/>
    <col min="523" max="523" width="15.28515625" style="22" customWidth="1"/>
    <col min="524" max="525" width="12.85546875" style="22" customWidth="1"/>
    <col min="526" max="526" width="11.7109375" style="22" bestFit="1" customWidth="1"/>
    <col min="527" max="527" width="11.42578125" style="22"/>
    <col min="528" max="528" width="13.7109375" style="22" bestFit="1" customWidth="1"/>
    <col min="529" max="768" width="11.42578125" style="22"/>
    <col min="769" max="769" width="18.140625" style="22" customWidth="1"/>
    <col min="770" max="770" width="14.85546875" style="22" customWidth="1"/>
    <col min="771" max="771" width="14.5703125" style="22" bestFit="1" customWidth="1"/>
    <col min="772" max="772" width="15" style="22" customWidth="1"/>
    <col min="773" max="774" width="13.5703125" style="22" customWidth="1"/>
    <col min="775" max="775" width="12.7109375" style="22" bestFit="1" customWidth="1"/>
    <col min="776" max="776" width="9.7109375" style="22" customWidth="1"/>
    <col min="777" max="777" width="12.7109375" style="22" customWidth="1"/>
    <col min="778" max="778" width="11.7109375" style="22" bestFit="1" customWidth="1"/>
    <col min="779" max="779" width="15.28515625" style="22" customWidth="1"/>
    <col min="780" max="781" width="12.85546875" style="22" customWidth="1"/>
    <col min="782" max="782" width="11.7109375" style="22" bestFit="1" customWidth="1"/>
    <col min="783" max="783" width="11.42578125" style="22"/>
    <col min="784" max="784" width="13.7109375" style="22" bestFit="1" customWidth="1"/>
    <col min="785" max="1024" width="11.42578125" style="22"/>
    <col min="1025" max="1025" width="18.140625" style="22" customWidth="1"/>
    <col min="1026" max="1026" width="14.85546875" style="22" customWidth="1"/>
    <col min="1027" max="1027" width="14.5703125" style="22" bestFit="1" customWidth="1"/>
    <col min="1028" max="1028" width="15" style="22" customWidth="1"/>
    <col min="1029" max="1030" width="13.5703125" style="22" customWidth="1"/>
    <col min="1031" max="1031" width="12.7109375" style="22" bestFit="1" customWidth="1"/>
    <col min="1032" max="1032" width="9.7109375" style="22" customWidth="1"/>
    <col min="1033" max="1033" width="12.7109375" style="22" customWidth="1"/>
    <col min="1034" max="1034" width="11.7109375" style="22" bestFit="1" customWidth="1"/>
    <col min="1035" max="1035" width="15.28515625" style="22" customWidth="1"/>
    <col min="1036" max="1037" width="12.85546875" style="22" customWidth="1"/>
    <col min="1038" max="1038" width="11.7109375" style="22" bestFit="1" customWidth="1"/>
    <col min="1039" max="1039" width="11.42578125" style="22"/>
    <col min="1040" max="1040" width="13.7109375" style="22" bestFit="1" customWidth="1"/>
    <col min="1041" max="1280" width="11.42578125" style="22"/>
    <col min="1281" max="1281" width="18.140625" style="22" customWidth="1"/>
    <col min="1282" max="1282" width="14.85546875" style="22" customWidth="1"/>
    <col min="1283" max="1283" width="14.5703125" style="22" bestFit="1" customWidth="1"/>
    <col min="1284" max="1284" width="15" style="22" customWidth="1"/>
    <col min="1285" max="1286" width="13.5703125" style="22" customWidth="1"/>
    <col min="1287" max="1287" width="12.7109375" style="22" bestFit="1" customWidth="1"/>
    <col min="1288" max="1288" width="9.7109375" style="22" customWidth="1"/>
    <col min="1289" max="1289" width="12.7109375" style="22" customWidth="1"/>
    <col min="1290" max="1290" width="11.7109375" style="22" bestFit="1" customWidth="1"/>
    <col min="1291" max="1291" width="15.28515625" style="22" customWidth="1"/>
    <col min="1292" max="1293" width="12.85546875" style="22" customWidth="1"/>
    <col min="1294" max="1294" width="11.7109375" style="22" bestFit="1" customWidth="1"/>
    <col min="1295" max="1295" width="11.42578125" style="22"/>
    <col min="1296" max="1296" width="13.7109375" style="22" bestFit="1" customWidth="1"/>
    <col min="1297" max="1536" width="11.42578125" style="22"/>
    <col min="1537" max="1537" width="18.140625" style="22" customWidth="1"/>
    <col min="1538" max="1538" width="14.85546875" style="22" customWidth="1"/>
    <col min="1539" max="1539" width="14.5703125" style="22" bestFit="1" customWidth="1"/>
    <col min="1540" max="1540" width="15" style="22" customWidth="1"/>
    <col min="1541" max="1542" width="13.5703125" style="22" customWidth="1"/>
    <col min="1543" max="1543" width="12.7109375" style="22" bestFit="1" customWidth="1"/>
    <col min="1544" max="1544" width="9.7109375" style="22" customWidth="1"/>
    <col min="1545" max="1545" width="12.7109375" style="22" customWidth="1"/>
    <col min="1546" max="1546" width="11.7109375" style="22" bestFit="1" customWidth="1"/>
    <col min="1547" max="1547" width="15.28515625" style="22" customWidth="1"/>
    <col min="1548" max="1549" width="12.85546875" style="22" customWidth="1"/>
    <col min="1550" max="1550" width="11.7109375" style="22" bestFit="1" customWidth="1"/>
    <col min="1551" max="1551" width="11.42578125" style="22"/>
    <col min="1552" max="1552" width="13.7109375" style="22" bestFit="1" customWidth="1"/>
    <col min="1553" max="1792" width="11.42578125" style="22"/>
    <col min="1793" max="1793" width="18.140625" style="22" customWidth="1"/>
    <col min="1794" max="1794" width="14.85546875" style="22" customWidth="1"/>
    <col min="1795" max="1795" width="14.5703125" style="22" bestFit="1" customWidth="1"/>
    <col min="1796" max="1796" width="15" style="22" customWidth="1"/>
    <col min="1797" max="1798" width="13.5703125" style="22" customWidth="1"/>
    <col min="1799" max="1799" width="12.7109375" style="22" bestFit="1" customWidth="1"/>
    <col min="1800" max="1800" width="9.7109375" style="22" customWidth="1"/>
    <col min="1801" max="1801" width="12.7109375" style="22" customWidth="1"/>
    <col min="1802" max="1802" width="11.7109375" style="22" bestFit="1" customWidth="1"/>
    <col min="1803" max="1803" width="15.28515625" style="22" customWidth="1"/>
    <col min="1804" max="1805" width="12.85546875" style="22" customWidth="1"/>
    <col min="1806" max="1806" width="11.7109375" style="22" bestFit="1" customWidth="1"/>
    <col min="1807" max="1807" width="11.42578125" style="22"/>
    <col min="1808" max="1808" width="13.7109375" style="22" bestFit="1" customWidth="1"/>
    <col min="1809" max="2048" width="11.42578125" style="22"/>
    <col min="2049" max="2049" width="18.140625" style="22" customWidth="1"/>
    <col min="2050" max="2050" width="14.85546875" style="22" customWidth="1"/>
    <col min="2051" max="2051" width="14.5703125" style="22" bestFit="1" customWidth="1"/>
    <col min="2052" max="2052" width="15" style="22" customWidth="1"/>
    <col min="2053" max="2054" width="13.5703125" style="22" customWidth="1"/>
    <col min="2055" max="2055" width="12.7109375" style="22" bestFit="1" customWidth="1"/>
    <col min="2056" max="2056" width="9.7109375" style="22" customWidth="1"/>
    <col min="2057" max="2057" width="12.7109375" style="22" customWidth="1"/>
    <col min="2058" max="2058" width="11.7109375" style="22" bestFit="1" customWidth="1"/>
    <col min="2059" max="2059" width="15.28515625" style="22" customWidth="1"/>
    <col min="2060" max="2061" width="12.85546875" style="22" customWidth="1"/>
    <col min="2062" max="2062" width="11.7109375" style="22" bestFit="1" customWidth="1"/>
    <col min="2063" max="2063" width="11.42578125" style="22"/>
    <col min="2064" max="2064" width="13.7109375" style="22" bestFit="1" customWidth="1"/>
    <col min="2065" max="2304" width="11.42578125" style="22"/>
    <col min="2305" max="2305" width="18.140625" style="22" customWidth="1"/>
    <col min="2306" max="2306" width="14.85546875" style="22" customWidth="1"/>
    <col min="2307" max="2307" width="14.5703125" style="22" bestFit="1" customWidth="1"/>
    <col min="2308" max="2308" width="15" style="22" customWidth="1"/>
    <col min="2309" max="2310" width="13.5703125" style="22" customWidth="1"/>
    <col min="2311" max="2311" width="12.7109375" style="22" bestFit="1" customWidth="1"/>
    <col min="2312" max="2312" width="9.7109375" style="22" customWidth="1"/>
    <col min="2313" max="2313" width="12.7109375" style="22" customWidth="1"/>
    <col min="2314" max="2314" width="11.7109375" style="22" bestFit="1" customWidth="1"/>
    <col min="2315" max="2315" width="15.28515625" style="22" customWidth="1"/>
    <col min="2316" max="2317" width="12.85546875" style="22" customWidth="1"/>
    <col min="2318" max="2318" width="11.7109375" style="22" bestFit="1" customWidth="1"/>
    <col min="2319" max="2319" width="11.42578125" style="22"/>
    <col min="2320" max="2320" width="13.7109375" style="22" bestFit="1" customWidth="1"/>
    <col min="2321" max="2560" width="11.42578125" style="22"/>
    <col min="2561" max="2561" width="18.140625" style="22" customWidth="1"/>
    <col min="2562" max="2562" width="14.85546875" style="22" customWidth="1"/>
    <col min="2563" max="2563" width="14.5703125" style="22" bestFit="1" customWidth="1"/>
    <col min="2564" max="2564" width="15" style="22" customWidth="1"/>
    <col min="2565" max="2566" width="13.5703125" style="22" customWidth="1"/>
    <col min="2567" max="2567" width="12.7109375" style="22" bestFit="1" customWidth="1"/>
    <col min="2568" max="2568" width="9.7109375" style="22" customWidth="1"/>
    <col min="2569" max="2569" width="12.7109375" style="22" customWidth="1"/>
    <col min="2570" max="2570" width="11.7109375" style="22" bestFit="1" customWidth="1"/>
    <col min="2571" max="2571" width="15.28515625" style="22" customWidth="1"/>
    <col min="2572" max="2573" width="12.85546875" style="22" customWidth="1"/>
    <col min="2574" max="2574" width="11.7109375" style="22" bestFit="1" customWidth="1"/>
    <col min="2575" max="2575" width="11.42578125" style="22"/>
    <col min="2576" max="2576" width="13.7109375" style="22" bestFit="1" customWidth="1"/>
    <col min="2577" max="2816" width="11.42578125" style="22"/>
    <col min="2817" max="2817" width="18.140625" style="22" customWidth="1"/>
    <col min="2818" max="2818" width="14.85546875" style="22" customWidth="1"/>
    <col min="2819" max="2819" width="14.5703125" style="22" bestFit="1" customWidth="1"/>
    <col min="2820" max="2820" width="15" style="22" customWidth="1"/>
    <col min="2821" max="2822" width="13.5703125" style="22" customWidth="1"/>
    <col min="2823" max="2823" width="12.7109375" style="22" bestFit="1" customWidth="1"/>
    <col min="2824" max="2824" width="9.7109375" style="22" customWidth="1"/>
    <col min="2825" max="2825" width="12.7109375" style="22" customWidth="1"/>
    <col min="2826" max="2826" width="11.7109375" style="22" bestFit="1" customWidth="1"/>
    <col min="2827" max="2827" width="15.28515625" style="22" customWidth="1"/>
    <col min="2828" max="2829" width="12.85546875" style="22" customWidth="1"/>
    <col min="2830" max="2830" width="11.7109375" style="22" bestFit="1" customWidth="1"/>
    <col min="2831" max="2831" width="11.42578125" style="22"/>
    <col min="2832" max="2832" width="13.7109375" style="22" bestFit="1" customWidth="1"/>
    <col min="2833" max="3072" width="11.42578125" style="22"/>
    <col min="3073" max="3073" width="18.140625" style="22" customWidth="1"/>
    <col min="3074" max="3074" width="14.85546875" style="22" customWidth="1"/>
    <col min="3075" max="3075" width="14.5703125" style="22" bestFit="1" customWidth="1"/>
    <col min="3076" max="3076" width="15" style="22" customWidth="1"/>
    <col min="3077" max="3078" width="13.5703125" style="22" customWidth="1"/>
    <col min="3079" max="3079" width="12.7109375" style="22" bestFit="1" customWidth="1"/>
    <col min="3080" max="3080" width="9.7109375" style="22" customWidth="1"/>
    <col min="3081" max="3081" width="12.7109375" style="22" customWidth="1"/>
    <col min="3082" max="3082" width="11.7109375" style="22" bestFit="1" customWidth="1"/>
    <col min="3083" max="3083" width="15.28515625" style="22" customWidth="1"/>
    <col min="3084" max="3085" width="12.85546875" style="22" customWidth="1"/>
    <col min="3086" max="3086" width="11.7109375" style="22" bestFit="1" customWidth="1"/>
    <col min="3087" max="3087" width="11.42578125" style="22"/>
    <col min="3088" max="3088" width="13.7109375" style="22" bestFit="1" customWidth="1"/>
    <col min="3089" max="3328" width="11.42578125" style="22"/>
    <col min="3329" max="3329" width="18.140625" style="22" customWidth="1"/>
    <col min="3330" max="3330" width="14.85546875" style="22" customWidth="1"/>
    <col min="3331" max="3331" width="14.5703125" style="22" bestFit="1" customWidth="1"/>
    <col min="3332" max="3332" width="15" style="22" customWidth="1"/>
    <col min="3333" max="3334" width="13.5703125" style="22" customWidth="1"/>
    <col min="3335" max="3335" width="12.7109375" style="22" bestFit="1" customWidth="1"/>
    <col min="3336" max="3336" width="9.7109375" style="22" customWidth="1"/>
    <col min="3337" max="3337" width="12.7109375" style="22" customWidth="1"/>
    <col min="3338" max="3338" width="11.7109375" style="22" bestFit="1" customWidth="1"/>
    <col min="3339" max="3339" width="15.28515625" style="22" customWidth="1"/>
    <col min="3340" max="3341" width="12.85546875" style="22" customWidth="1"/>
    <col min="3342" max="3342" width="11.7109375" style="22" bestFit="1" customWidth="1"/>
    <col min="3343" max="3343" width="11.42578125" style="22"/>
    <col min="3344" max="3344" width="13.7109375" style="22" bestFit="1" customWidth="1"/>
    <col min="3345" max="3584" width="11.42578125" style="22"/>
    <col min="3585" max="3585" width="18.140625" style="22" customWidth="1"/>
    <col min="3586" max="3586" width="14.85546875" style="22" customWidth="1"/>
    <col min="3587" max="3587" width="14.5703125" style="22" bestFit="1" customWidth="1"/>
    <col min="3588" max="3588" width="15" style="22" customWidth="1"/>
    <col min="3589" max="3590" width="13.5703125" style="22" customWidth="1"/>
    <col min="3591" max="3591" width="12.7109375" style="22" bestFit="1" customWidth="1"/>
    <col min="3592" max="3592" width="9.7109375" style="22" customWidth="1"/>
    <col min="3593" max="3593" width="12.7109375" style="22" customWidth="1"/>
    <col min="3594" max="3594" width="11.7109375" style="22" bestFit="1" customWidth="1"/>
    <col min="3595" max="3595" width="15.28515625" style="22" customWidth="1"/>
    <col min="3596" max="3597" width="12.85546875" style="22" customWidth="1"/>
    <col min="3598" max="3598" width="11.7109375" style="22" bestFit="1" customWidth="1"/>
    <col min="3599" max="3599" width="11.42578125" style="22"/>
    <col min="3600" max="3600" width="13.7109375" style="22" bestFit="1" customWidth="1"/>
    <col min="3601" max="3840" width="11.42578125" style="22"/>
    <col min="3841" max="3841" width="18.140625" style="22" customWidth="1"/>
    <col min="3842" max="3842" width="14.85546875" style="22" customWidth="1"/>
    <col min="3843" max="3843" width="14.5703125" style="22" bestFit="1" customWidth="1"/>
    <col min="3844" max="3844" width="15" style="22" customWidth="1"/>
    <col min="3845" max="3846" width="13.5703125" style="22" customWidth="1"/>
    <col min="3847" max="3847" width="12.7109375" style="22" bestFit="1" customWidth="1"/>
    <col min="3848" max="3848" width="9.7109375" style="22" customWidth="1"/>
    <col min="3849" max="3849" width="12.7109375" style="22" customWidth="1"/>
    <col min="3850" max="3850" width="11.7109375" style="22" bestFit="1" customWidth="1"/>
    <col min="3851" max="3851" width="15.28515625" style="22" customWidth="1"/>
    <col min="3852" max="3853" width="12.85546875" style="22" customWidth="1"/>
    <col min="3854" max="3854" width="11.7109375" style="22" bestFit="1" customWidth="1"/>
    <col min="3855" max="3855" width="11.42578125" style="22"/>
    <col min="3856" max="3856" width="13.7109375" style="22" bestFit="1" customWidth="1"/>
    <col min="3857" max="4096" width="11.42578125" style="22"/>
    <col min="4097" max="4097" width="18.140625" style="22" customWidth="1"/>
    <col min="4098" max="4098" width="14.85546875" style="22" customWidth="1"/>
    <col min="4099" max="4099" width="14.5703125" style="22" bestFit="1" customWidth="1"/>
    <col min="4100" max="4100" width="15" style="22" customWidth="1"/>
    <col min="4101" max="4102" width="13.5703125" style="22" customWidth="1"/>
    <col min="4103" max="4103" width="12.7109375" style="22" bestFit="1" customWidth="1"/>
    <col min="4104" max="4104" width="9.7109375" style="22" customWidth="1"/>
    <col min="4105" max="4105" width="12.7109375" style="22" customWidth="1"/>
    <col min="4106" max="4106" width="11.7109375" style="22" bestFit="1" customWidth="1"/>
    <col min="4107" max="4107" width="15.28515625" style="22" customWidth="1"/>
    <col min="4108" max="4109" width="12.85546875" style="22" customWidth="1"/>
    <col min="4110" max="4110" width="11.7109375" style="22" bestFit="1" customWidth="1"/>
    <col min="4111" max="4111" width="11.42578125" style="22"/>
    <col min="4112" max="4112" width="13.7109375" style="22" bestFit="1" customWidth="1"/>
    <col min="4113" max="4352" width="11.42578125" style="22"/>
    <col min="4353" max="4353" width="18.140625" style="22" customWidth="1"/>
    <col min="4354" max="4354" width="14.85546875" style="22" customWidth="1"/>
    <col min="4355" max="4355" width="14.5703125" style="22" bestFit="1" customWidth="1"/>
    <col min="4356" max="4356" width="15" style="22" customWidth="1"/>
    <col min="4357" max="4358" width="13.5703125" style="22" customWidth="1"/>
    <col min="4359" max="4359" width="12.7109375" style="22" bestFit="1" customWidth="1"/>
    <col min="4360" max="4360" width="9.7109375" style="22" customWidth="1"/>
    <col min="4361" max="4361" width="12.7109375" style="22" customWidth="1"/>
    <col min="4362" max="4362" width="11.7109375" style="22" bestFit="1" customWidth="1"/>
    <col min="4363" max="4363" width="15.28515625" style="22" customWidth="1"/>
    <col min="4364" max="4365" width="12.85546875" style="22" customWidth="1"/>
    <col min="4366" max="4366" width="11.7109375" style="22" bestFit="1" customWidth="1"/>
    <col min="4367" max="4367" width="11.42578125" style="22"/>
    <col min="4368" max="4368" width="13.7109375" style="22" bestFit="1" customWidth="1"/>
    <col min="4369" max="4608" width="11.42578125" style="22"/>
    <col min="4609" max="4609" width="18.140625" style="22" customWidth="1"/>
    <col min="4610" max="4610" width="14.85546875" style="22" customWidth="1"/>
    <col min="4611" max="4611" width="14.5703125" style="22" bestFit="1" customWidth="1"/>
    <col min="4612" max="4612" width="15" style="22" customWidth="1"/>
    <col min="4613" max="4614" width="13.5703125" style="22" customWidth="1"/>
    <col min="4615" max="4615" width="12.7109375" style="22" bestFit="1" customWidth="1"/>
    <col min="4616" max="4616" width="9.7109375" style="22" customWidth="1"/>
    <col min="4617" max="4617" width="12.7109375" style="22" customWidth="1"/>
    <col min="4618" max="4618" width="11.7109375" style="22" bestFit="1" customWidth="1"/>
    <col min="4619" max="4619" width="15.28515625" style="22" customWidth="1"/>
    <col min="4620" max="4621" width="12.85546875" style="22" customWidth="1"/>
    <col min="4622" max="4622" width="11.7109375" style="22" bestFit="1" customWidth="1"/>
    <col min="4623" max="4623" width="11.42578125" style="22"/>
    <col min="4624" max="4624" width="13.7109375" style="22" bestFit="1" customWidth="1"/>
    <col min="4625" max="4864" width="11.42578125" style="22"/>
    <col min="4865" max="4865" width="18.140625" style="22" customWidth="1"/>
    <col min="4866" max="4866" width="14.85546875" style="22" customWidth="1"/>
    <col min="4867" max="4867" width="14.5703125" style="22" bestFit="1" customWidth="1"/>
    <col min="4868" max="4868" width="15" style="22" customWidth="1"/>
    <col min="4869" max="4870" width="13.5703125" style="22" customWidth="1"/>
    <col min="4871" max="4871" width="12.7109375" style="22" bestFit="1" customWidth="1"/>
    <col min="4872" max="4872" width="9.7109375" style="22" customWidth="1"/>
    <col min="4873" max="4873" width="12.7109375" style="22" customWidth="1"/>
    <col min="4874" max="4874" width="11.7109375" style="22" bestFit="1" customWidth="1"/>
    <col min="4875" max="4875" width="15.28515625" style="22" customWidth="1"/>
    <col min="4876" max="4877" width="12.85546875" style="22" customWidth="1"/>
    <col min="4878" max="4878" width="11.7109375" style="22" bestFit="1" customWidth="1"/>
    <col min="4879" max="4879" width="11.42578125" style="22"/>
    <col min="4880" max="4880" width="13.7109375" style="22" bestFit="1" customWidth="1"/>
    <col min="4881" max="5120" width="11.42578125" style="22"/>
    <col min="5121" max="5121" width="18.140625" style="22" customWidth="1"/>
    <col min="5122" max="5122" width="14.85546875" style="22" customWidth="1"/>
    <col min="5123" max="5123" width="14.5703125" style="22" bestFit="1" customWidth="1"/>
    <col min="5124" max="5124" width="15" style="22" customWidth="1"/>
    <col min="5125" max="5126" width="13.5703125" style="22" customWidth="1"/>
    <col min="5127" max="5127" width="12.7109375" style="22" bestFit="1" customWidth="1"/>
    <col min="5128" max="5128" width="9.7109375" style="22" customWidth="1"/>
    <col min="5129" max="5129" width="12.7109375" style="22" customWidth="1"/>
    <col min="5130" max="5130" width="11.7109375" style="22" bestFit="1" customWidth="1"/>
    <col min="5131" max="5131" width="15.28515625" style="22" customWidth="1"/>
    <col min="5132" max="5133" width="12.85546875" style="22" customWidth="1"/>
    <col min="5134" max="5134" width="11.7109375" style="22" bestFit="1" customWidth="1"/>
    <col min="5135" max="5135" width="11.42578125" style="22"/>
    <col min="5136" max="5136" width="13.7109375" style="22" bestFit="1" customWidth="1"/>
    <col min="5137" max="5376" width="11.42578125" style="22"/>
    <col min="5377" max="5377" width="18.140625" style="22" customWidth="1"/>
    <col min="5378" max="5378" width="14.85546875" style="22" customWidth="1"/>
    <col min="5379" max="5379" width="14.5703125" style="22" bestFit="1" customWidth="1"/>
    <col min="5380" max="5380" width="15" style="22" customWidth="1"/>
    <col min="5381" max="5382" width="13.5703125" style="22" customWidth="1"/>
    <col min="5383" max="5383" width="12.7109375" style="22" bestFit="1" customWidth="1"/>
    <col min="5384" max="5384" width="9.7109375" style="22" customWidth="1"/>
    <col min="5385" max="5385" width="12.7109375" style="22" customWidth="1"/>
    <col min="5386" max="5386" width="11.7109375" style="22" bestFit="1" customWidth="1"/>
    <col min="5387" max="5387" width="15.28515625" style="22" customWidth="1"/>
    <col min="5388" max="5389" width="12.85546875" style="22" customWidth="1"/>
    <col min="5390" max="5390" width="11.7109375" style="22" bestFit="1" customWidth="1"/>
    <col min="5391" max="5391" width="11.42578125" style="22"/>
    <col min="5392" max="5392" width="13.7109375" style="22" bestFit="1" customWidth="1"/>
    <col min="5393" max="5632" width="11.42578125" style="22"/>
    <col min="5633" max="5633" width="18.140625" style="22" customWidth="1"/>
    <col min="5634" max="5634" width="14.85546875" style="22" customWidth="1"/>
    <col min="5635" max="5635" width="14.5703125" style="22" bestFit="1" customWidth="1"/>
    <col min="5636" max="5636" width="15" style="22" customWidth="1"/>
    <col min="5637" max="5638" width="13.5703125" style="22" customWidth="1"/>
    <col min="5639" max="5639" width="12.7109375" style="22" bestFit="1" customWidth="1"/>
    <col min="5640" max="5640" width="9.7109375" style="22" customWidth="1"/>
    <col min="5641" max="5641" width="12.7109375" style="22" customWidth="1"/>
    <col min="5642" max="5642" width="11.7109375" style="22" bestFit="1" customWidth="1"/>
    <col min="5643" max="5643" width="15.28515625" style="22" customWidth="1"/>
    <col min="5644" max="5645" width="12.85546875" style="22" customWidth="1"/>
    <col min="5646" max="5646" width="11.7109375" style="22" bestFit="1" customWidth="1"/>
    <col min="5647" max="5647" width="11.42578125" style="22"/>
    <col min="5648" max="5648" width="13.7109375" style="22" bestFit="1" customWidth="1"/>
    <col min="5649" max="5888" width="11.42578125" style="22"/>
    <col min="5889" max="5889" width="18.140625" style="22" customWidth="1"/>
    <col min="5890" max="5890" width="14.85546875" style="22" customWidth="1"/>
    <col min="5891" max="5891" width="14.5703125" style="22" bestFit="1" customWidth="1"/>
    <col min="5892" max="5892" width="15" style="22" customWidth="1"/>
    <col min="5893" max="5894" width="13.5703125" style="22" customWidth="1"/>
    <col min="5895" max="5895" width="12.7109375" style="22" bestFit="1" customWidth="1"/>
    <col min="5896" max="5896" width="9.7109375" style="22" customWidth="1"/>
    <col min="5897" max="5897" width="12.7109375" style="22" customWidth="1"/>
    <col min="5898" max="5898" width="11.7109375" style="22" bestFit="1" customWidth="1"/>
    <col min="5899" max="5899" width="15.28515625" style="22" customWidth="1"/>
    <col min="5900" max="5901" width="12.85546875" style="22" customWidth="1"/>
    <col min="5902" max="5902" width="11.7109375" style="22" bestFit="1" customWidth="1"/>
    <col min="5903" max="5903" width="11.42578125" style="22"/>
    <col min="5904" max="5904" width="13.7109375" style="22" bestFit="1" customWidth="1"/>
    <col min="5905" max="6144" width="11.42578125" style="22"/>
    <col min="6145" max="6145" width="18.140625" style="22" customWidth="1"/>
    <col min="6146" max="6146" width="14.85546875" style="22" customWidth="1"/>
    <col min="6147" max="6147" width="14.5703125" style="22" bestFit="1" customWidth="1"/>
    <col min="6148" max="6148" width="15" style="22" customWidth="1"/>
    <col min="6149" max="6150" width="13.5703125" style="22" customWidth="1"/>
    <col min="6151" max="6151" width="12.7109375" style="22" bestFit="1" customWidth="1"/>
    <col min="6152" max="6152" width="9.7109375" style="22" customWidth="1"/>
    <col min="6153" max="6153" width="12.7109375" style="22" customWidth="1"/>
    <col min="6154" max="6154" width="11.7109375" style="22" bestFit="1" customWidth="1"/>
    <col min="6155" max="6155" width="15.28515625" style="22" customWidth="1"/>
    <col min="6156" max="6157" width="12.85546875" style="22" customWidth="1"/>
    <col min="6158" max="6158" width="11.7109375" style="22" bestFit="1" customWidth="1"/>
    <col min="6159" max="6159" width="11.42578125" style="22"/>
    <col min="6160" max="6160" width="13.7109375" style="22" bestFit="1" customWidth="1"/>
    <col min="6161" max="6400" width="11.42578125" style="22"/>
    <col min="6401" max="6401" width="18.140625" style="22" customWidth="1"/>
    <col min="6402" max="6402" width="14.85546875" style="22" customWidth="1"/>
    <col min="6403" max="6403" width="14.5703125" style="22" bestFit="1" customWidth="1"/>
    <col min="6404" max="6404" width="15" style="22" customWidth="1"/>
    <col min="6405" max="6406" width="13.5703125" style="22" customWidth="1"/>
    <col min="6407" max="6407" width="12.7109375" style="22" bestFit="1" customWidth="1"/>
    <col min="6408" max="6408" width="9.7109375" style="22" customWidth="1"/>
    <col min="6409" max="6409" width="12.7109375" style="22" customWidth="1"/>
    <col min="6410" max="6410" width="11.7109375" style="22" bestFit="1" customWidth="1"/>
    <col min="6411" max="6411" width="15.28515625" style="22" customWidth="1"/>
    <col min="6412" max="6413" width="12.85546875" style="22" customWidth="1"/>
    <col min="6414" max="6414" width="11.7109375" style="22" bestFit="1" customWidth="1"/>
    <col min="6415" max="6415" width="11.42578125" style="22"/>
    <col min="6416" max="6416" width="13.7109375" style="22" bestFit="1" customWidth="1"/>
    <col min="6417" max="6656" width="11.42578125" style="22"/>
    <col min="6657" max="6657" width="18.140625" style="22" customWidth="1"/>
    <col min="6658" max="6658" width="14.85546875" style="22" customWidth="1"/>
    <col min="6659" max="6659" width="14.5703125" style="22" bestFit="1" customWidth="1"/>
    <col min="6660" max="6660" width="15" style="22" customWidth="1"/>
    <col min="6661" max="6662" width="13.5703125" style="22" customWidth="1"/>
    <col min="6663" max="6663" width="12.7109375" style="22" bestFit="1" customWidth="1"/>
    <col min="6664" max="6664" width="9.7109375" style="22" customWidth="1"/>
    <col min="6665" max="6665" width="12.7109375" style="22" customWidth="1"/>
    <col min="6666" max="6666" width="11.7109375" style="22" bestFit="1" customWidth="1"/>
    <col min="6667" max="6667" width="15.28515625" style="22" customWidth="1"/>
    <col min="6668" max="6669" width="12.85546875" style="22" customWidth="1"/>
    <col min="6670" max="6670" width="11.7109375" style="22" bestFit="1" customWidth="1"/>
    <col min="6671" max="6671" width="11.42578125" style="22"/>
    <col min="6672" max="6672" width="13.7109375" style="22" bestFit="1" customWidth="1"/>
    <col min="6673" max="6912" width="11.42578125" style="22"/>
    <col min="6913" max="6913" width="18.140625" style="22" customWidth="1"/>
    <col min="6914" max="6914" width="14.85546875" style="22" customWidth="1"/>
    <col min="6915" max="6915" width="14.5703125" style="22" bestFit="1" customWidth="1"/>
    <col min="6916" max="6916" width="15" style="22" customWidth="1"/>
    <col min="6917" max="6918" width="13.5703125" style="22" customWidth="1"/>
    <col min="6919" max="6919" width="12.7109375" style="22" bestFit="1" customWidth="1"/>
    <col min="6920" max="6920" width="9.7109375" style="22" customWidth="1"/>
    <col min="6921" max="6921" width="12.7109375" style="22" customWidth="1"/>
    <col min="6922" max="6922" width="11.7109375" style="22" bestFit="1" customWidth="1"/>
    <col min="6923" max="6923" width="15.28515625" style="22" customWidth="1"/>
    <col min="6924" max="6925" width="12.85546875" style="22" customWidth="1"/>
    <col min="6926" max="6926" width="11.7109375" style="22" bestFit="1" customWidth="1"/>
    <col min="6927" max="6927" width="11.42578125" style="22"/>
    <col min="6928" max="6928" width="13.7109375" style="22" bestFit="1" customWidth="1"/>
    <col min="6929" max="7168" width="11.42578125" style="22"/>
    <col min="7169" max="7169" width="18.140625" style="22" customWidth="1"/>
    <col min="7170" max="7170" width="14.85546875" style="22" customWidth="1"/>
    <col min="7171" max="7171" width="14.5703125" style="22" bestFit="1" customWidth="1"/>
    <col min="7172" max="7172" width="15" style="22" customWidth="1"/>
    <col min="7173" max="7174" width="13.5703125" style="22" customWidth="1"/>
    <col min="7175" max="7175" width="12.7109375" style="22" bestFit="1" customWidth="1"/>
    <col min="7176" max="7176" width="9.7109375" style="22" customWidth="1"/>
    <col min="7177" max="7177" width="12.7109375" style="22" customWidth="1"/>
    <col min="7178" max="7178" width="11.7109375" style="22" bestFit="1" customWidth="1"/>
    <col min="7179" max="7179" width="15.28515625" style="22" customWidth="1"/>
    <col min="7180" max="7181" width="12.85546875" style="22" customWidth="1"/>
    <col min="7182" max="7182" width="11.7109375" style="22" bestFit="1" customWidth="1"/>
    <col min="7183" max="7183" width="11.42578125" style="22"/>
    <col min="7184" max="7184" width="13.7109375" style="22" bestFit="1" customWidth="1"/>
    <col min="7185" max="7424" width="11.42578125" style="22"/>
    <col min="7425" max="7425" width="18.140625" style="22" customWidth="1"/>
    <col min="7426" max="7426" width="14.85546875" style="22" customWidth="1"/>
    <col min="7427" max="7427" width="14.5703125" style="22" bestFit="1" customWidth="1"/>
    <col min="7428" max="7428" width="15" style="22" customWidth="1"/>
    <col min="7429" max="7430" width="13.5703125" style="22" customWidth="1"/>
    <col min="7431" max="7431" width="12.7109375" style="22" bestFit="1" customWidth="1"/>
    <col min="7432" max="7432" width="9.7109375" style="22" customWidth="1"/>
    <col min="7433" max="7433" width="12.7109375" style="22" customWidth="1"/>
    <col min="7434" max="7434" width="11.7109375" style="22" bestFit="1" customWidth="1"/>
    <col min="7435" max="7435" width="15.28515625" style="22" customWidth="1"/>
    <col min="7436" max="7437" width="12.85546875" style="22" customWidth="1"/>
    <col min="7438" max="7438" width="11.7109375" style="22" bestFit="1" customWidth="1"/>
    <col min="7439" max="7439" width="11.42578125" style="22"/>
    <col min="7440" max="7440" width="13.7109375" style="22" bestFit="1" customWidth="1"/>
    <col min="7441" max="7680" width="11.42578125" style="22"/>
    <col min="7681" max="7681" width="18.140625" style="22" customWidth="1"/>
    <col min="7682" max="7682" width="14.85546875" style="22" customWidth="1"/>
    <col min="7683" max="7683" width="14.5703125" style="22" bestFit="1" customWidth="1"/>
    <col min="7684" max="7684" width="15" style="22" customWidth="1"/>
    <col min="7685" max="7686" width="13.5703125" style="22" customWidth="1"/>
    <col min="7687" max="7687" width="12.7109375" style="22" bestFit="1" customWidth="1"/>
    <col min="7688" max="7688" width="9.7109375" style="22" customWidth="1"/>
    <col min="7689" max="7689" width="12.7109375" style="22" customWidth="1"/>
    <col min="7690" max="7690" width="11.7109375" style="22" bestFit="1" customWidth="1"/>
    <col min="7691" max="7691" width="15.28515625" style="22" customWidth="1"/>
    <col min="7692" max="7693" width="12.85546875" style="22" customWidth="1"/>
    <col min="7694" max="7694" width="11.7109375" style="22" bestFit="1" customWidth="1"/>
    <col min="7695" max="7695" width="11.42578125" style="22"/>
    <col min="7696" max="7696" width="13.7109375" style="22" bestFit="1" customWidth="1"/>
    <col min="7697" max="7936" width="11.42578125" style="22"/>
    <col min="7937" max="7937" width="18.140625" style="22" customWidth="1"/>
    <col min="7938" max="7938" width="14.85546875" style="22" customWidth="1"/>
    <col min="7939" max="7939" width="14.5703125" style="22" bestFit="1" customWidth="1"/>
    <col min="7940" max="7940" width="15" style="22" customWidth="1"/>
    <col min="7941" max="7942" width="13.5703125" style="22" customWidth="1"/>
    <col min="7943" max="7943" width="12.7109375" style="22" bestFit="1" customWidth="1"/>
    <col min="7944" max="7944" width="9.7109375" style="22" customWidth="1"/>
    <col min="7945" max="7945" width="12.7109375" style="22" customWidth="1"/>
    <col min="7946" max="7946" width="11.7109375" style="22" bestFit="1" customWidth="1"/>
    <col min="7947" max="7947" width="15.28515625" style="22" customWidth="1"/>
    <col min="7948" max="7949" width="12.85546875" style="22" customWidth="1"/>
    <col min="7950" max="7950" width="11.7109375" style="22" bestFit="1" customWidth="1"/>
    <col min="7951" max="7951" width="11.42578125" style="22"/>
    <col min="7952" max="7952" width="13.7109375" style="22" bestFit="1" customWidth="1"/>
    <col min="7953" max="8192" width="11.42578125" style="22"/>
    <col min="8193" max="8193" width="18.140625" style="22" customWidth="1"/>
    <col min="8194" max="8194" width="14.85546875" style="22" customWidth="1"/>
    <col min="8195" max="8195" width="14.5703125" style="22" bestFit="1" customWidth="1"/>
    <col min="8196" max="8196" width="15" style="22" customWidth="1"/>
    <col min="8197" max="8198" width="13.5703125" style="22" customWidth="1"/>
    <col min="8199" max="8199" width="12.7109375" style="22" bestFit="1" customWidth="1"/>
    <col min="8200" max="8200" width="9.7109375" style="22" customWidth="1"/>
    <col min="8201" max="8201" width="12.7109375" style="22" customWidth="1"/>
    <col min="8202" max="8202" width="11.7109375" style="22" bestFit="1" customWidth="1"/>
    <col min="8203" max="8203" width="15.28515625" style="22" customWidth="1"/>
    <col min="8204" max="8205" width="12.85546875" style="22" customWidth="1"/>
    <col min="8206" max="8206" width="11.7109375" style="22" bestFit="1" customWidth="1"/>
    <col min="8207" max="8207" width="11.42578125" style="22"/>
    <col min="8208" max="8208" width="13.7109375" style="22" bestFit="1" customWidth="1"/>
    <col min="8209" max="8448" width="11.42578125" style="22"/>
    <col min="8449" max="8449" width="18.140625" style="22" customWidth="1"/>
    <col min="8450" max="8450" width="14.85546875" style="22" customWidth="1"/>
    <col min="8451" max="8451" width="14.5703125" style="22" bestFit="1" customWidth="1"/>
    <col min="8452" max="8452" width="15" style="22" customWidth="1"/>
    <col min="8453" max="8454" width="13.5703125" style="22" customWidth="1"/>
    <col min="8455" max="8455" width="12.7109375" style="22" bestFit="1" customWidth="1"/>
    <col min="8456" max="8456" width="9.7109375" style="22" customWidth="1"/>
    <col min="8457" max="8457" width="12.7109375" style="22" customWidth="1"/>
    <col min="8458" max="8458" width="11.7109375" style="22" bestFit="1" customWidth="1"/>
    <col min="8459" max="8459" width="15.28515625" style="22" customWidth="1"/>
    <col min="8460" max="8461" width="12.85546875" style="22" customWidth="1"/>
    <col min="8462" max="8462" width="11.7109375" style="22" bestFit="1" customWidth="1"/>
    <col min="8463" max="8463" width="11.42578125" style="22"/>
    <col min="8464" max="8464" width="13.7109375" style="22" bestFit="1" customWidth="1"/>
    <col min="8465" max="8704" width="11.42578125" style="22"/>
    <col min="8705" max="8705" width="18.140625" style="22" customWidth="1"/>
    <col min="8706" max="8706" width="14.85546875" style="22" customWidth="1"/>
    <col min="8707" max="8707" width="14.5703125" style="22" bestFit="1" customWidth="1"/>
    <col min="8708" max="8708" width="15" style="22" customWidth="1"/>
    <col min="8709" max="8710" width="13.5703125" style="22" customWidth="1"/>
    <col min="8711" max="8711" width="12.7109375" style="22" bestFit="1" customWidth="1"/>
    <col min="8712" max="8712" width="9.7109375" style="22" customWidth="1"/>
    <col min="8713" max="8713" width="12.7109375" style="22" customWidth="1"/>
    <col min="8714" max="8714" width="11.7109375" style="22" bestFit="1" customWidth="1"/>
    <col min="8715" max="8715" width="15.28515625" style="22" customWidth="1"/>
    <col min="8716" max="8717" width="12.85546875" style="22" customWidth="1"/>
    <col min="8718" max="8718" width="11.7109375" style="22" bestFit="1" customWidth="1"/>
    <col min="8719" max="8719" width="11.42578125" style="22"/>
    <col min="8720" max="8720" width="13.7109375" style="22" bestFit="1" customWidth="1"/>
    <col min="8721" max="8960" width="11.42578125" style="22"/>
    <col min="8961" max="8961" width="18.140625" style="22" customWidth="1"/>
    <col min="8962" max="8962" width="14.85546875" style="22" customWidth="1"/>
    <col min="8963" max="8963" width="14.5703125" style="22" bestFit="1" customWidth="1"/>
    <col min="8964" max="8964" width="15" style="22" customWidth="1"/>
    <col min="8965" max="8966" width="13.5703125" style="22" customWidth="1"/>
    <col min="8967" max="8967" width="12.7109375" style="22" bestFit="1" customWidth="1"/>
    <col min="8968" max="8968" width="9.7109375" style="22" customWidth="1"/>
    <col min="8969" max="8969" width="12.7109375" style="22" customWidth="1"/>
    <col min="8970" max="8970" width="11.7109375" style="22" bestFit="1" customWidth="1"/>
    <col min="8971" max="8971" width="15.28515625" style="22" customWidth="1"/>
    <col min="8972" max="8973" width="12.85546875" style="22" customWidth="1"/>
    <col min="8974" max="8974" width="11.7109375" style="22" bestFit="1" customWidth="1"/>
    <col min="8975" max="8975" width="11.42578125" style="22"/>
    <col min="8976" max="8976" width="13.7109375" style="22" bestFit="1" customWidth="1"/>
    <col min="8977" max="9216" width="11.42578125" style="22"/>
    <col min="9217" max="9217" width="18.140625" style="22" customWidth="1"/>
    <col min="9218" max="9218" width="14.85546875" style="22" customWidth="1"/>
    <col min="9219" max="9219" width="14.5703125" style="22" bestFit="1" customWidth="1"/>
    <col min="9220" max="9220" width="15" style="22" customWidth="1"/>
    <col min="9221" max="9222" width="13.5703125" style="22" customWidth="1"/>
    <col min="9223" max="9223" width="12.7109375" style="22" bestFit="1" customWidth="1"/>
    <col min="9224" max="9224" width="9.7109375" style="22" customWidth="1"/>
    <col min="9225" max="9225" width="12.7109375" style="22" customWidth="1"/>
    <col min="9226" max="9226" width="11.7109375" style="22" bestFit="1" customWidth="1"/>
    <col min="9227" max="9227" width="15.28515625" style="22" customWidth="1"/>
    <col min="9228" max="9229" width="12.85546875" style="22" customWidth="1"/>
    <col min="9230" max="9230" width="11.7109375" style="22" bestFit="1" customWidth="1"/>
    <col min="9231" max="9231" width="11.42578125" style="22"/>
    <col min="9232" max="9232" width="13.7109375" style="22" bestFit="1" customWidth="1"/>
    <col min="9233" max="9472" width="11.42578125" style="22"/>
    <col min="9473" max="9473" width="18.140625" style="22" customWidth="1"/>
    <col min="9474" max="9474" width="14.85546875" style="22" customWidth="1"/>
    <col min="9475" max="9475" width="14.5703125" style="22" bestFit="1" customWidth="1"/>
    <col min="9476" max="9476" width="15" style="22" customWidth="1"/>
    <col min="9477" max="9478" width="13.5703125" style="22" customWidth="1"/>
    <col min="9479" max="9479" width="12.7109375" style="22" bestFit="1" customWidth="1"/>
    <col min="9480" max="9480" width="9.7109375" style="22" customWidth="1"/>
    <col min="9481" max="9481" width="12.7109375" style="22" customWidth="1"/>
    <col min="9482" max="9482" width="11.7109375" style="22" bestFit="1" customWidth="1"/>
    <col min="9483" max="9483" width="15.28515625" style="22" customWidth="1"/>
    <col min="9484" max="9485" width="12.85546875" style="22" customWidth="1"/>
    <col min="9486" max="9486" width="11.7109375" style="22" bestFit="1" customWidth="1"/>
    <col min="9487" max="9487" width="11.42578125" style="22"/>
    <col min="9488" max="9488" width="13.7109375" style="22" bestFit="1" customWidth="1"/>
    <col min="9489" max="9728" width="11.42578125" style="22"/>
    <col min="9729" max="9729" width="18.140625" style="22" customWidth="1"/>
    <col min="9730" max="9730" width="14.85546875" style="22" customWidth="1"/>
    <col min="9731" max="9731" width="14.5703125" style="22" bestFit="1" customWidth="1"/>
    <col min="9732" max="9732" width="15" style="22" customWidth="1"/>
    <col min="9733" max="9734" width="13.5703125" style="22" customWidth="1"/>
    <col min="9735" max="9735" width="12.7109375" style="22" bestFit="1" customWidth="1"/>
    <col min="9736" max="9736" width="9.7109375" style="22" customWidth="1"/>
    <col min="9737" max="9737" width="12.7109375" style="22" customWidth="1"/>
    <col min="9738" max="9738" width="11.7109375" style="22" bestFit="1" customWidth="1"/>
    <col min="9739" max="9739" width="15.28515625" style="22" customWidth="1"/>
    <col min="9740" max="9741" width="12.85546875" style="22" customWidth="1"/>
    <col min="9742" max="9742" width="11.7109375" style="22" bestFit="1" customWidth="1"/>
    <col min="9743" max="9743" width="11.42578125" style="22"/>
    <col min="9744" max="9744" width="13.7109375" style="22" bestFit="1" customWidth="1"/>
    <col min="9745" max="9984" width="11.42578125" style="22"/>
    <col min="9985" max="9985" width="18.140625" style="22" customWidth="1"/>
    <col min="9986" max="9986" width="14.85546875" style="22" customWidth="1"/>
    <col min="9987" max="9987" width="14.5703125" style="22" bestFit="1" customWidth="1"/>
    <col min="9988" max="9988" width="15" style="22" customWidth="1"/>
    <col min="9989" max="9990" width="13.5703125" style="22" customWidth="1"/>
    <col min="9991" max="9991" width="12.7109375" style="22" bestFit="1" customWidth="1"/>
    <col min="9992" max="9992" width="9.7109375" style="22" customWidth="1"/>
    <col min="9993" max="9993" width="12.7109375" style="22" customWidth="1"/>
    <col min="9994" max="9994" width="11.7109375" style="22" bestFit="1" customWidth="1"/>
    <col min="9995" max="9995" width="15.28515625" style="22" customWidth="1"/>
    <col min="9996" max="9997" width="12.85546875" style="22" customWidth="1"/>
    <col min="9998" max="9998" width="11.7109375" style="22" bestFit="1" customWidth="1"/>
    <col min="9999" max="9999" width="11.42578125" style="22"/>
    <col min="10000" max="10000" width="13.7109375" style="22" bestFit="1" customWidth="1"/>
    <col min="10001" max="10240" width="11.42578125" style="22"/>
    <col min="10241" max="10241" width="18.140625" style="22" customWidth="1"/>
    <col min="10242" max="10242" width="14.85546875" style="22" customWidth="1"/>
    <col min="10243" max="10243" width="14.5703125" style="22" bestFit="1" customWidth="1"/>
    <col min="10244" max="10244" width="15" style="22" customWidth="1"/>
    <col min="10245" max="10246" width="13.5703125" style="22" customWidth="1"/>
    <col min="10247" max="10247" width="12.7109375" style="22" bestFit="1" customWidth="1"/>
    <col min="10248" max="10248" width="9.7109375" style="22" customWidth="1"/>
    <col min="10249" max="10249" width="12.7109375" style="22" customWidth="1"/>
    <col min="10250" max="10250" width="11.7109375" style="22" bestFit="1" customWidth="1"/>
    <col min="10251" max="10251" width="15.28515625" style="22" customWidth="1"/>
    <col min="10252" max="10253" width="12.85546875" style="22" customWidth="1"/>
    <col min="10254" max="10254" width="11.7109375" style="22" bestFit="1" customWidth="1"/>
    <col min="10255" max="10255" width="11.42578125" style="22"/>
    <col min="10256" max="10256" width="13.7109375" style="22" bestFit="1" customWidth="1"/>
    <col min="10257" max="10496" width="11.42578125" style="22"/>
    <col min="10497" max="10497" width="18.140625" style="22" customWidth="1"/>
    <col min="10498" max="10498" width="14.85546875" style="22" customWidth="1"/>
    <col min="10499" max="10499" width="14.5703125" style="22" bestFit="1" customWidth="1"/>
    <col min="10500" max="10500" width="15" style="22" customWidth="1"/>
    <col min="10501" max="10502" width="13.5703125" style="22" customWidth="1"/>
    <col min="10503" max="10503" width="12.7109375" style="22" bestFit="1" customWidth="1"/>
    <col min="10504" max="10504" width="9.7109375" style="22" customWidth="1"/>
    <col min="10505" max="10505" width="12.7109375" style="22" customWidth="1"/>
    <col min="10506" max="10506" width="11.7109375" style="22" bestFit="1" customWidth="1"/>
    <col min="10507" max="10507" width="15.28515625" style="22" customWidth="1"/>
    <col min="10508" max="10509" width="12.85546875" style="22" customWidth="1"/>
    <col min="10510" max="10510" width="11.7109375" style="22" bestFit="1" customWidth="1"/>
    <col min="10511" max="10511" width="11.42578125" style="22"/>
    <col min="10512" max="10512" width="13.7109375" style="22" bestFit="1" customWidth="1"/>
    <col min="10513" max="10752" width="11.42578125" style="22"/>
    <col min="10753" max="10753" width="18.140625" style="22" customWidth="1"/>
    <col min="10754" max="10754" width="14.85546875" style="22" customWidth="1"/>
    <col min="10755" max="10755" width="14.5703125" style="22" bestFit="1" customWidth="1"/>
    <col min="10756" max="10756" width="15" style="22" customWidth="1"/>
    <col min="10757" max="10758" width="13.5703125" style="22" customWidth="1"/>
    <col min="10759" max="10759" width="12.7109375" style="22" bestFit="1" customWidth="1"/>
    <col min="10760" max="10760" width="9.7109375" style="22" customWidth="1"/>
    <col min="10761" max="10761" width="12.7109375" style="22" customWidth="1"/>
    <col min="10762" max="10762" width="11.7109375" style="22" bestFit="1" customWidth="1"/>
    <col min="10763" max="10763" width="15.28515625" style="22" customWidth="1"/>
    <col min="10764" max="10765" width="12.85546875" style="22" customWidth="1"/>
    <col min="10766" max="10766" width="11.7109375" style="22" bestFit="1" customWidth="1"/>
    <col min="10767" max="10767" width="11.42578125" style="22"/>
    <col min="10768" max="10768" width="13.7109375" style="22" bestFit="1" customWidth="1"/>
    <col min="10769" max="11008" width="11.42578125" style="22"/>
    <col min="11009" max="11009" width="18.140625" style="22" customWidth="1"/>
    <col min="11010" max="11010" width="14.85546875" style="22" customWidth="1"/>
    <col min="11011" max="11011" width="14.5703125" style="22" bestFit="1" customWidth="1"/>
    <col min="11012" max="11012" width="15" style="22" customWidth="1"/>
    <col min="11013" max="11014" width="13.5703125" style="22" customWidth="1"/>
    <col min="11015" max="11015" width="12.7109375" style="22" bestFit="1" customWidth="1"/>
    <col min="11016" max="11016" width="9.7109375" style="22" customWidth="1"/>
    <col min="11017" max="11017" width="12.7109375" style="22" customWidth="1"/>
    <col min="11018" max="11018" width="11.7109375" style="22" bestFit="1" customWidth="1"/>
    <col min="11019" max="11019" width="15.28515625" style="22" customWidth="1"/>
    <col min="11020" max="11021" width="12.85546875" style="22" customWidth="1"/>
    <col min="11022" max="11022" width="11.7109375" style="22" bestFit="1" customWidth="1"/>
    <col min="11023" max="11023" width="11.42578125" style="22"/>
    <col min="11024" max="11024" width="13.7109375" style="22" bestFit="1" customWidth="1"/>
    <col min="11025" max="11264" width="11.42578125" style="22"/>
    <col min="11265" max="11265" width="18.140625" style="22" customWidth="1"/>
    <col min="11266" max="11266" width="14.85546875" style="22" customWidth="1"/>
    <col min="11267" max="11267" width="14.5703125" style="22" bestFit="1" customWidth="1"/>
    <col min="11268" max="11268" width="15" style="22" customWidth="1"/>
    <col min="11269" max="11270" width="13.5703125" style="22" customWidth="1"/>
    <col min="11271" max="11271" width="12.7109375" style="22" bestFit="1" customWidth="1"/>
    <col min="11272" max="11272" width="9.7109375" style="22" customWidth="1"/>
    <col min="11273" max="11273" width="12.7109375" style="22" customWidth="1"/>
    <col min="11274" max="11274" width="11.7109375" style="22" bestFit="1" customWidth="1"/>
    <col min="11275" max="11275" width="15.28515625" style="22" customWidth="1"/>
    <col min="11276" max="11277" width="12.85546875" style="22" customWidth="1"/>
    <col min="11278" max="11278" width="11.7109375" style="22" bestFit="1" customWidth="1"/>
    <col min="11279" max="11279" width="11.42578125" style="22"/>
    <col min="11280" max="11280" width="13.7109375" style="22" bestFit="1" customWidth="1"/>
    <col min="11281" max="11520" width="11.42578125" style="22"/>
    <col min="11521" max="11521" width="18.140625" style="22" customWidth="1"/>
    <col min="11522" max="11522" width="14.85546875" style="22" customWidth="1"/>
    <col min="11523" max="11523" width="14.5703125" style="22" bestFit="1" customWidth="1"/>
    <col min="11524" max="11524" width="15" style="22" customWidth="1"/>
    <col min="11525" max="11526" width="13.5703125" style="22" customWidth="1"/>
    <col min="11527" max="11527" width="12.7109375" style="22" bestFit="1" customWidth="1"/>
    <col min="11528" max="11528" width="9.7109375" style="22" customWidth="1"/>
    <col min="11529" max="11529" width="12.7109375" style="22" customWidth="1"/>
    <col min="11530" max="11530" width="11.7109375" style="22" bestFit="1" customWidth="1"/>
    <col min="11531" max="11531" width="15.28515625" style="22" customWidth="1"/>
    <col min="11532" max="11533" width="12.85546875" style="22" customWidth="1"/>
    <col min="11534" max="11534" width="11.7109375" style="22" bestFit="1" customWidth="1"/>
    <col min="11535" max="11535" width="11.42578125" style="22"/>
    <col min="11536" max="11536" width="13.7109375" style="22" bestFit="1" customWidth="1"/>
    <col min="11537" max="11776" width="11.42578125" style="22"/>
    <col min="11777" max="11777" width="18.140625" style="22" customWidth="1"/>
    <col min="11778" max="11778" width="14.85546875" style="22" customWidth="1"/>
    <col min="11779" max="11779" width="14.5703125" style="22" bestFit="1" customWidth="1"/>
    <col min="11780" max="11780" width="15" style="22" customWidth="1"/>
    <col min="11781" max="11782" width="13.5703125" style="22" customWidth="1"/>
    <col min="11783" max="11783" width="12.7109375" style="22" bestFit="1" customWidth="1"/>
    <col min="11784" max="11784" width="9.7109375" style="22" customWidth="1"/>
    <col min="11785" max="11785" width="12.7109375" style="22" customWidth="1"/>
    <col min="11786" max="11786" width="11.7109375" style="22" bestFit="1" customWidth="1"/>
    <col min="11787" max="11787" width="15.28515625" style="22" customWidth="1"/>
    <col min="11788" max="11789" width="12.85546875" style="22" customWidth="1"/>
    <col min="11790" max="11790" width="11.7109375" style="22" bestFit="1" customWidth="1"/>
    <col min="11791" max="11791" width="11.42578125" style="22"/>
    <col min="11792" max="11792" width="13.7109375" style="22" bestFit="1" customWidth="1"/>
    <col min="11793" max="12032" width="11.42578125" style="22"/>
    <col min="12033" max="12033" width="18.140625" style="22" customWidth="1"/>
    <col min="12034" max="12034" width="14.85546875" style="22" customWidth="1"/>
    <col min="12035" max="12035" width="14.5703125" style="22" bestFit="1" customWidth="1"/>
    <col min="12036" max="12036" width="15" style="22" customWidth="1"/>
    <col min="12037" max="12038" width="13.5703125" style="22" customWidth="1"/>
    <col min="12039" max="12039" width="12.7109375" style="22" bestFit="1" customWidth="1"/>
    <col min="12040" max="12040" width="9.7109375" style="22" customWidth="1"/>
    <col min="12041" max="12041" width="12.7109375" style="22" customWidth="1"/>
    <col min="12042" max="12042" width="11.7109375" style="22" bestFit="1" customWidth="1"/>
    <col min="12043" max="12043" width="15.28515625" style="22" customWidth="1"/>
    <col min="12044" max="12045" width="12.85546875" style="22" customWidth="1"/>
    <col min="12046" max="12046" width="11.7109375" style="22" bestFit="1" customWidth="1"/>
    <col min="12047" max="12047" width="11.42578125" style="22"/>
    <col min="12048" max="12048" width="13.7109375" style="22" bestFit="1" customWidth="1"/>
    <col min="12049" max="12288" width="11.42578125" style="22"/>
    <col min="12289" max="12289" width="18.140625" style="22" customWidth="1"/>
    <col min="12290" max="12290" width="14.85546875" style="22" customWidth="1"/>
    <col min="12291" max="12291" width="14.5703125" style="22" bestFit="1" customWidth="1"/>
    <col min="12292" max="12292" width="15" style="22" customWidth="1"/>
    <col min="12293" max="12294" width="13.5703125" style="22" customWidth="1"/>
    <col min="12295" max="12295" width="12.7109375" style="22" bestFit="1" customWidth="1"/>
    <col min="12296" max="12296" width="9.7109375" style="22" customWidth="1"/>
    <col min="12297" max="12297" width="12.7109375" style="22" customWidth="1"/>
    <col min="12298" max="12298" width="11.7109375" style="22" bestFit="1" customWidth="1"/>
    <col min="12299" max="12299" width="15.28515625" style="22" customWidth="1"/>
    <col min="12300" max="12301" width="12.85546875" style="22" customWidth="1"/>
    <col min="12302" max="12302" width="11.7109375" style="22" bestFit="1" customWidth="1"/>
    <col min="12303" max="12303" width="11.42578125" style="22"/>
    <col min="12304" max="12304" width="13.7109375" style="22" bestFit="1" customWidth="1"/>
    <col min="12305" max="12544" width="11.42578125" style="22"/>
    <col min="12545" max="12545" width="18.140625" style="22" customWidth="1"/>
    <col min="12546" max="12546" width="14.85546875" style="22" customWidth="1"/>
    <col min="12547" max="12547" width="14.5703125" style="22" bestFit="1" customWidth="1"/>
    <col min="12548" max="12548" width="15" style="22" customWidth="1"/>
    <col min="12549" max="12550" width="13.5703125" style="22" customWidth="1"/>
    <col min="12551" max="12551" width="12.7109375" style="22" bestFit="1" customWidth="1"/>
    <col min="12552" max="12552" width="9.7109375" style="22" customWidth="1"/>
    <col min="12553" max="12553" width="12.7109375" style="22" customWidth="1"/>
    <col min="12554" max="12554" width="11.7109375" style="22" bestFit="1" customWidth="1"/>
    <col min="12555" max="12555" width="15.28515625" style="22" customWidth="1"/>
    <col min="12556" max="12557" width="12.85546875" style="22" customWidth="1"/>
    <col min="12558" max="12558" width="11.7109375" style="22" bestFit="1" customWidth="1"/>
    <col min="12559" max="12559" width="11.42578125" style="22"/>
    <col min="12560" max="12560" width="13.7109375" style="22" bestFit="1" customWidth="1"/>
    <col min="12561" max="12800" width="11.42578125" style="22"/>
    <col min="12801" max="12801" width="18.140625" style="22" customWidth="1"/>
    <col min="12802" max="12802" width="14.85546875" style="22" customWidth="1"/>
    <col min="12803" max="12803" width="14.5703125" style="22" bestFit="1" customWidth="1"/>
    <col min="12804" max="12804" width="15" style="22" customWidth="1"/>
    <col min="12805" max="12806" width="13.5703125" style="22" customWidth="1"/>
    <col min="12807" max="12807" width="12.7109375" style="22" bestFit="1" customWidth="1"/>
    <col min="12808" max="12808" width="9.7109375" style="22" customWidth="1"/>
    <col min="12809" max="12809" width="12.7109375" style="22" customWidth="1"/>
    <col min="12810" max="12810" width="11.7109375" style="22" bestFit="1" customWidth="1"/>
    <col min="12811" max="12811" width="15.28515625" style="22" customWidth="1"/>
    <col min="12812" max="12813" width="12.85546875" style="22" customWidth="1"/>
    <col min="12814" max="12814" width="11.7109375" style="22" bestFit="1" customWidth="1"/>
    <col min="12815" max="12815" width="11.42578125" style="22"/>
    <col min="12816" max="12816" width="13.7109375" style="22" bestFit="1" customWidth="1"/>
    <col min="12817" max="13056" width="11.42578125" style="22"/>
    <col min="13057" max="13057" width="18.140625" style="22" customWidth="1"/>
    <col min="13058" max="13058" width="14.85546875" style="22" customWidth="1"/>
    <col min="13059" max="13059" width="14.5703125" style="22" bestFit="1" customWidth="1"/>
    <col min="13060" max="13060" width="15" style="22" customWidth="1"/>
    <col min="13061" max="13062" width="13.5703125" style="22" customWidth="1"/>
    <col min="13063" max="13063" width="12.7109375" style="22" bestFit="1" customWidth="1"/>
    <col min="13064" max="13064" width="9.7109375" style="22" customWidth="1"/>
    <col min="13065" max="13065" width="12.7109375" style="22" customWidth="1"/>
    <col min="13066" max="13066" width="11.7109375" style="22" bestFit="1" customWidth="1"/>
    <col min="13067" max="13067" width="15.28515625" style="22" customWidth="1"/>
    <col min="13068" max="13069" width="12.85546875" style="22" customWidth="1"/>
    <col min="13070" max="13070" width="11.7109375" style="22" bestFit="1" customWidth="1"/>
    <col min="13071" max="13071" width="11.42578125" style="22"/>
    <col min="13072" max="13072" width="13.7109375" style="22" bestFit="1" customWidth="1"/>
    <col min="13073" max="13312" width="11.42578125" style="22"/>
    <col min="13313" max="13313" width="18.140625" style="22" customWidth="1"/>
    <col min="13314" max="13314" width="14.85546875" style="22" customWidth="1"/>
    <col min="13315" max="13315" width="14.5703125" style="22" bestFit="1" customWidth="1"/>
    <col min="13316" max="13316" width="15" style="22" customWidth="1"/>
    <col min="13317" max="13318" width="13.5703125" style="22" customWidth="1"/>
    <col min="13319" max="13319" width="12.7109375" style="22" bestFit="1" customWidth="1"/>
    <col min="13320" max="13320" width="9.7109375" style="22" customWidth="1"/>
    <col min="13321" max="13321" width="12.7109375" style="22" customWidth="1"/>
    <col min="13322" max="13322" width="11.7109375" style="22" bestFit="1" customWidth="1"/>
    <col min="13323" max="13323" width="15.28515625" style="22" customWidth="1"/>
    <col min="13324" max="13325" width="12.85546875" style="22" customWidth="1"/>
    <col min="13326" max="13326" width="11.7109375" style="22" bestFit="1" customWidth="1"/>
    <col min="13327" max="13327" width="11.42578125" style="22"/>
    <col min="13328" max="13328" width="13.7109375" style="22" bestFit="1" customWidth="1"/>
    <col min="13329" max="13568" width="11.42578125" style="22"/>
    <col min="13569" max="13569" width="18.140625" style="22" customWidth="1"/>
    <col min="13570" max="13570" width="14.85546875" style="22" customWidth="1"/>
    <col min="13571" max="13571" width="14.5703125" style="22" bestFit="1" customWidth="1"/>
    <col min="13572" max="13572" width="15" style="22" customWidth="1"/>
    <col min="13573" max="13574" width="13.5703125" style="22" customWidth="1"/>
    <col min="13575" max="13575" width="12.7109375" style="22" bestFit="1" customWidth="1"/>
    <col min="13576" max="13576" width="9.7109375" style="22" customWidth="1"/>
    <col min="13577" max="13577" width="12.7109375" style="22" customWidth="1"/>
    <col min="13578" max="13578" width="11.7109375" style="22" bestFit="1" customWidth="1"/>
    <col min="13579" max="13579" width="15.28515625" style="22" customWidth="1"/>
    <col min="13580" max="13581" width="12.85546875" style="22" customWidth="1"/>
    <col min="13582" max="13582" width="11.7109375" style="22" bestFit="1" customWidth="1"/>
    <col min="13583" max="13583" width="11.42578125" style="22"/>
    <col min="13584" max="13584" width="13.7109375" style="22" bestFit="1" customWidth="1"/>
    <col min="13585" max="13824" width="11.42578125" style="22"/>
    <col min="13825" max="13825" width="18.140625" style="22" customWidth="1"/>
    <col min="13826" max="13826" width="14.85546875" style="22" customWidth="1"/>
    <col min="13827" max="13827" width="14.5703125" style="22" bestFit="1" customWidth="1"/>
    <col min="13828" max="13828" width="15" style="22" customWidth="1"/>
    <col min="13829" max="13830" width="13.5703125" style="22" customWidth="1"/>
    <col min="13831" max="13831" width="12.7109375" style="22" bestFit="1" customWidth="1"/>
    <col min="13832" max="13832" width="9.7109375" style="22" customWidth="1"/>
    <col min="13833" max="13833" width="12.7109375" style="22" customWidth="1"/>
    <col min="13834" max="13834" width="11.7109375" style="22" bestFit="1" customWidth="1"/>
    <col min="13835" max="13835" width="15.28515625" style="22" customWidth="1"/>
    <col min="13836" max="13837" width="12.85546875" style="22" customWidth="1"/>
    <col min="13838" max="13838" width="11.7109375" style="22" bestFit="1" customWidth="1"/>
    <col min="13839" max="13839" width="11.42578125" style="22"/>
    <col min="13840" max="13840" width="13.7109375" style="22" bestFit="1" customWidth="1"/>
    <col min="13841" max="14080" width="11.42578125" style="22"/>
    <col min="14081" max="14081" width="18.140625" style="22" customWidth="1"/>
    <col min="14082" max="14082" width="14.85546875" style="22" customWidth="1"/>
    <col min="14083" max="14083" width="14.5703125" style="22" bestFit="1" customWidth="1"/>
    <col min="14084" max="14084" width="15" style="22" customWidth="1"/>
    <col min="14085" max="14086" width="13.5703125" style="22" customWidth="1"/>
    <col min="14087" max="14087" width="12.7109375" style="22" bestFit="1" customWidth="1"/>
    <col min="14088" max="14088" width="9.7109375" style="22" customWidth="1"/>
    <col min="14089" max="14089" width="12.7109375" style="22" customWidth="1"/>
    <col min="14090" max="14090" width="11.7109375" style="22" bestFit="1" customWidth="1"/>
    <col min="14091" max="14091" width="15.28515625" style="22" customWidth="1"/>
    <col min="14092" max="14093" width="12.85546875" style="22" customWidth="1"/>
    <col min="14094" max="14094" width="11.7109375" style="22" bestFit="1" customWidth="1"/>
    <col min="14095" max="14095" width="11.42578125" style="22"/>
    <col min="14096" max="14096" width="13.7109375" style="22" bestFit="1" customWidth="1"/>
    <col min="14097" max="14336" width="11.42578125" style="22"/>
    <col min="14337" max="14337" width="18.140625" style="22" customWidth="1"/>
    <col min="14338" max="14338" width="14.85546875" style="22" customWidth="1"/>
    <col min="14339" max="14339" width="14.5703125" style="22" bestFit="1" customWidth="1"/>
    <col min="14340" max="14340" width="15" style="22" customWidth="1"/>
    <col min="14341" max="14342" width="13.5703125" style="22" customWidth="1"/>
    <col min="14343" max="14343" width="12.7109375" style="22" bestFit="1" customWidth="1"/>
    <col min="14344" max="14344" width="9.7109375" style="22" customWidth="1"/>
    <col min="14345" max="14345" width="12.7109375" style="22" customWidth="1"/>
    <col min="14346" max="14346" width="11.7109375" style="22" bestFit="1" customWidth="1"/>
    <col min="14347" max="14347" width="15.28515625" style="22" customWidth="1"/>
    <col min="14348" max="14349" width="12.85546875" style="22" customWidth="1"/>
    <col min="14350" max="14350" width="11.7109375" style="22" bestFit="1" customWidth="1"/>
    <col min="14351" max="14351" width="11.42578125" style="22"/>
    <col min="14352" max="14352" width="13.7109375" style="22" bestFit="1" customWidth="1"/>
    <col min="14353" max="14592" width="11.42578125" style="22"/>
    <col min="14593" max="14593" width="18.140625" style="22" customWidth="1"/>
    <col min="14594" max="14594" width="14.85546875" style="22" customWidth="1"/>
    <col min="14595" max="14595" width="14.5703125" style="22" bestFit="1" customWidth="1"/>
    <col min="14596" max="14596" width="15" style="22" customWidth="1"/>
    <col min="14597" max="14598" width="13.5703125" style="22" customWidth="1"/>
    <col min="14599" max="14599" width="12.7109375" style="22" bestFit="1" customWidth="1"/>
    <col min="14600" max="14600" width="9.7109375" style="22" customWidth="1"/>
    <col min="14601" max="14601" width="12.7109375" style="22" customWidth="1"/>
    <col min="14602" max="14602" width="11.7109375" style="22" bestFit="1" customWidth="1"/>
    <col min="14603" max="14603" width="15.28515625" style="22" customWidth="1"/>
    <col min="14604" max="14605" width="12.85546875" style="22" customWidth="1"/>
    <col min="14606" max="14606" width="11.7109375" style="22" bestFit="1" customWidth="1"/>
    <col min="14607" max="14607" width="11.42578125" style="22"/>
    <col min="14608" max="14608" width="13.7109375" style="22" bestFit="1" customWidth="1"/>
    <col min="14609" max="14848" width="11.42578125" style="22"/>
    <col min="14849" max="14849" width="18.140625" style="22" customWidth="1"/>
    <col min="14850" max="14850" width="14.85546875" style="22" customWidth="1"/>
    <col min="14851" max="14851" width="14.5703125" style="22" bestFit="1" customWidth="1"/>
    <col min="14852" max="14852" width="15" style="22" customWidth="1"/>
    <col min="14853" max="14854" width="13.5703125" style="22" customWidth="1"/>
    <col min="14855" max="14855" width="12.7109375" style="22" bestFit="1" customWidth="1"/>
    <col min="14856" max="14856" width="9.7109375" style="22" customWidth="1"/>
    <col min="14857" max="14857" width="12.7109375" style="22" customWidth="1"/>
    <col min="14858" max="14858" width="11.7109375" style="22" bestFit="1" customWidth="1"/>
    <col min="14859" max="14859" width="15.28515625" style="22" customWidth="1"/>
    <col min="14860" max="14861" width="12.85546875" style="22" customWidth="1"/>
    <col min="14862" max="14862" width="11.7109375" style="22" bestFit="1" customWidth="1"/>
    <col min="14863" max="14863" width="11.42578125" style="22"/>
    <col min="14864" max="14864" width="13.7109375" style="22" bestFit="1" customWidth="1"/>
    <col min="14865" max="15104" width="11.42578125" style="22"/>
    <col min="15105" max="15105" width="18.140625" style="22" customWidth="1"/>
    <col min="15106" max="15106" width="14.85546875" style="22" customWidth="1"/>
    <col min="15107" max="15107" width="14.5703125" style="22" bestFit="1" customWidth="1"/>
    <col min="15108" max="15108" width="15" style="22" customWidth="1"/>
    <col min="15109" max="15110" width="13.5703125" style="22" customWidth="1"/>
    <col min="15111" max="15111" width="12.7109375" style="22" bestFit="1" customWidth="1"/>
    <col min="15112" max="15112" width="9.7109375" style="22" customWidth="1"/>
    <col min="15113" max="15113" width="12.7109375" style="22" customWidth="1"/>
    <col min="15114" max="15114" width="11.7109375" style="22" bestFit="1" customWidth="1"/>
    <col min="15115" max="15115" width="15.28515625" style="22" customWidth="1"/>
    <col min="15116" max="15117" width="12.85546875" style="22" customWidth="1"/>
    <col min="15118" max="15118" width="11.7109375" style="22" bestFit="1" customWidth="1"/>
    <col min="15119" max="15119" width="11.42578125" style="22"/>
    <col min="15120" max="15120" width="13.7109375" style="22" bestFit="1" customWidth="1"/>
    <col min="15121" max="15360" width="11.42578125" style="22"/>
    <col min="15361" max="15361" width="18.140625" style="22" customWidth="1"/>
    <col min="15362" max="15362" width="14.85546875" style="22" customWidth="1"/>
    <col min="15363" max="15363" width="14.5703125" style="22" bestFit="1" customWidth="1"/>
    <col min="15364" max="15364" width="15" style="22" customWidth="1"/>
    <col min="15365" max="15366" width="13.5703125" style="22" customWidth="1"/>
    <col min="15367" max="15367" width="12.7109375" style="22" bestFit="1" customWidth="1"/>
    <col min="15368" max="15368" width="9.7109375" style="22" customWidth="1"/>
    <col min="15369" max="15369" width="12.7109375" style="22" customWidth="1"/>
    <col min="15370" max="15370" width="11.7109375" style="22" bestFit="1" customWidth="1"/>
    <col min="15371" max="15371" width="15.28515625" style="22" customWidth="1"/>
    <col min="15372" max="15373" width="12.85546875" style="22" customWidth="1"/>
    <col min="15374" max="15374" width="11.7109375" style="22" bestFit="1" customWidth="1"/>
    <col min="15375" max="15375" width="11.42578125" style="22"/>
    <col min="15376" max="15376" width="13.7109375" style="22" bestFit="1" customWidth="1"/>
    <col min="15377" max="15616" width="11.42578125" style="22"/>
    <col min="15617" max="15617" width="18.140625" style="22" customWidth="1"/>
    <col min="15618" max="15618" width="14.85546875" style="22" customWidth="1"/>
    <col min="15619" max="15619" width="14.5703125" style="22" bestFit="1" customWidth="1"/>
    <col min="15620" max="15620" width="15" style="22" customWidth="1"/>
    <col min="15621" max="15622" width="13.5703125" style="22" customWidth="1"/>
    <col min="15623" max="15623" width="12.7109375" style="22" bestFit="1" customWidth="1"/>
    <col min="15624" max="15624" width="9.7109375" style="22" customWidth="1"/>
    <col min="15625" max="15625" width="12.7109375" style="22" customWidth="1"/>
    <col min="15626" max="15626" width="11.7109375" style="22" bestFit="1" customWidth="1"/>
    <col min="15627" max="15627" width="15.28515625" style="22" customWidth="1"/>
    <col min="15628" max="15629" width="12.85546875" style="22" customWidth="1"/>
    <col min="15630" max="15630" width="11.7109375" style="22" bestFit="1" customWidth="1"/>
    <col min="15631" max="15631" width="11.42578125" style="22"/>
    <col min="15632" max="15632" width="13.7109375" style="22" bestFit="1" customWidth="1"/>
    <col min="15633" max="15872" width="11.42578125" style="22"/>
    <col min="15873" max="15873" width="18.140625" style="22" customWidth="1"/>
    <col min="15874" max="15874" width="14.85546875" style="22" customWidth="1"/>
    <col min="15875" max="15875" width="14.5703125" style="22" bestFit="1" customWidth="1"/>
    <col min="15876" max="15876" width="15" style="22" customWidth="1"/>
    <col min="15877" max="15878" width="13.5703125" style="22" customWidth="1"/>
    <col min="15879" max="15879" width="12.7109375" style="22" bestFit="1" customWidth="1"/>
    <col min="15880" max="15880" width="9.7109375" style="22" customWidth="1"/>
    <col min="15881" max="15881" width="12.7109375" style="22" customWidth="1"/>
    <col min="15882" max="15882" width="11.7109375" style="22" bestFit="1" customWidth="1"/>
    <col min="15883" max="15883" width="15.28515625" style="22" customWidth="1"/>
    <col min="15884" max="15885" width="12.85546875" style="22" customWidth="1"/>
    <col min="15886" max="15886" width="11.7109375" style="22" bestFit="1" customWidth="1"/>
    <col min="15887" max="15887" width="11.42578125" style="22"/>
    <col min="15888" max="15888" width="13.7109375" style="22" bestFit="1" customWidth="1"/>
    <col min="15889" max="16128" width="11.42578125" style="22"/>
    <col min="16129" max="16129" width="18.140625" style="22" customWidth="1"/>
    <col min="16130" max="16130" width="14.85546875" style="22" customWidth="1"/>
    <col min="16131" max="16131" width="14.5703125" style="22" bestFit="1" customWidth="1"/>
    <col min="16132" max="16132" width="15" style="22" customWidth="1"/>
    <col min="16133" max="16134" width="13.5703125" style="22" customWidth="1"/>
    <col min="16135" max="16135" width="12.7109375" style="22" bestFit="1" customWidth="1"/>
    <col min="16136" max="16136" width="9.7109375" style="22" customWidth="1"/>
    <col min="16137" max="16137" width="12.7109375" style="22" customWidth="1"/>
    <col min="16138" max="16138" width="11.7109375" style="22" bestFit="1" customWidth="1"/>
    <col min="16139" max="16139" width="15.28515625" style="22" customWidth="1"/>
    <col min="16140" max="16141" width="12.85546875" style="22" customWidth="1"/>
    <col min="16142" max="16142" width="11.7109375" style="22" bestFit="1" customWidth="1"/>
    <col min="16143" max="16143" width="11.42578125" style="22"/>
    <col min="16144" max="16144" width="13.7109375" style="22" bestFit="1" customWidth="1"/>
    <col min="16145" max="16384" width="11.42578125" style="22"/>
  </cols>
  <sheetData>
    <row r="3" spans="1:12" ht="13.5" thickBot="1" x14ac:dyDescent="0.25"/>
    <row r="4" spans="1:12" ht="15.75" thickBot="1" x14ac:dyDescent="0.25">
      <c r="A4" s="16"/>
      <c r="B4" s="31" t="s">
        <v>172</v>
      </c>
      <c r="C4" s="32"/>
      <c r="D4" s="32"/>
      <c r="E4" s="32"/>
      <c r="F4" s="32"/>
      <c r="G4" s="32"/>
      <c r="H4" s="33"/>
      <c r="J4" s="21"/>
    </row>
    <row r="5" spans="1:12" x14ac:dyDescent="0.2">
      <c r="A5" s="16"/>
      <c r="B5" s="27"/>
      <c r="C5" s="28"/>
      <c r="D5" s="28"/>
      <c r="E5" s="28"/>
      <c r="F5" s="28"/>
      <c r="J5" s="21"/>
    </row>
    <row r="6" spans="1:12" ht="15.75" x14ac:dyDescent="0.25">
      <c r="A6" s="68" t="s">
        <v>5</v>
      </c>
    </row>
    <row r="7" spans="1:12" ht="13.5" thickBot="1" x14ac:dyDescent="0.25">
      <c r="A7" s="69"/>
      <c r="B7" s="69"/>
    </row>
    <row r="8" spans="1:12" x14ac:dyDescent="0.2">
      <c r="A8" s="34" t="s">
        <v>124</v>
      </c>
      <c r="B8" s="35"/>
      <c r="C8" s="36">
        <f>'M.V. CyL'!C22</f>
        <v>886243</v>
      </c>
      <c r="L8" s="28"/>
    </row>
    <row r="9" spans="1:12" x14ac:dyDescent="0.2">
      <c r="A9" s="37" t="s">
        <v>162</v>
      </c>
      <c r="B9" s="38"/>
      <c r="C9" s="39">
        <f>'M.V. CyL'!C23</f>
        <v>790125</v>
      </c>
      <c r="L9" s="28"/>
    </row>
    <row r="10" spans="1:12" x14ac:dyDescent="0.2">
      <c r="A10" s="37" t="s">
        <v>163</v>
      </c>
      <c r="B10" s="38"/>
      <c r="C10" s="39">
        <f>'M.V. CyL'!C24</f>
        <v>96118</v>
      </c>
      <c r="L10" s="28"/>
    </row>
    <row r="11" spans="1:12" x14ac:dyDescent="0.2">
      <c r="A11" s="40" t="s">
        <v>125</v>
      </c>
      <c r="B11" s="41"/>
      <c r="C11" s="42">
        <f>'M.V. CyL'!C25</f>
        <v>1466542</v>
      </c>
      <c r="L11" s="28"/>
    </row>
    <row r="12" spans="1:12" x14ac:dyDescent="0.2">
      <c r="A12" s="37" t="s">
        <v>164</v>
      </c>
      <c r="B12" s="38"/>
      <c r="C12" s="39">
        <f>'M.V. CyL'!C26</f>
        <v>1314223</v>
      </c>
      <c r="L12" s="28"/>
    </row>
    <row r="13" spans="1:12" x14ac:dyDescent="0.2">
      <c r="A13" s="37" t="s">
        <v>165</v>
      </c>
      <c r="B13" s="38"/>
      <c r="C13" s="39">
        <f>'M.V. CyL'!C27</f>
        <v>152319</v>
      </c>
      <c r="L13" s="28"/>
    </row>
    <row r="14" spans="1:12" x14ac:dyDescent="0.2">
      <c r="A14" s="40" t="s">
        <v>60</v>
      </c>
      <c r="B14" s="41"/>
      <c r="C14" s="43">
        <f>'M.V. CyL'!C28</f>
        <v>0.18555560858414563</v>
      </c>
      <c r="L14" s="28"/>
    </row>
    <row r="15" spans="1:12" x14ac:dyDescent="0.2">
      <c r="A15" s="44" t="s">
        <v>3</v>
      </c>
      <c r="B15" s="45"/>
      <c r="C15" s="46">
        <f>'M.V. CyL'!C29</f>
        <v>1.6547854256676779</v>
      </c>
      <c r="L15" s="28"/>
    </row>
    <row r="16" spans="1:12" x14ac:dyDescent="0.2">
      <c r="A16" s="48" t="s">
        <v>166</v>
      </c>
      <c r="B16" s="49"/>
      <c r="C16" s="50">
        <f>'M.V. CyL'!C30</f>
        <v>1.6633102357221958</v>
      </c>
      <c r="L16" s="28"/>
    </row>
    <row r="17" spans="1:14" ht="13.5" thickBot="1" x14ac:dyDescent="0.25">
      <c r="A17" s="51" t="s">
        <v>167</v>
      </c>
      <c r="B17" s="52"/>
      <c r="C17" s="53">
        <f>'M.V. CyL'!C31</f>
        <v>1.584708379283797</v>
      </c>
      <c r="D17" s="70"/>
      <c r="L17" s="28"/>
    </row>
    <row r="18" spans="1:14" x14ac:dyDescent="0.2">
      <c r="D18" s="70"/>
      <c r="L18" s="28"/>
    </row>
    <row r="19" spans="1:14" x14ac:dyDescent="0.2">
      <c r="D19" s="70"/>
      <c r="L19" s="28"/>
    </row>
    <row r="20" spans="1:14" x14ac:dyDescent="0.2">
      <c r="L20" s="28"/>
    </row>
    <row r="22" spans="1:14" x14ac:dyDescent="0.2">
      <c r="A22" s="828" t="s">
        <v>168</v>
      </c>
      <c r="B22" s="829"/>
      <c r="C22" s="829"/>
      <c r="D22" s="829"/>
      <c r="E22" s="829"/>
      <c r="F22" s="829"/>
      <c r="G22" s="829"/>
      <c r="H22" s="829"/>
      <c r="I22" s="829"/>
    </row>
    <row r="23" spans="1:14" ht="13.5" thickBot="1" x14ac:dyDescent="0.25">
      <c r="A23" s="71"/>
      <c r="B23" s="71"/>
      <c r="C23" s="58" t="s">
        <v>13</v>
      </c>
      <c r="D23" s="58" t="s">
        <v>133</v>
      </c>
      <c r="E23" s="58" t="s">
        <v>531</v>
      </c>
      <c r="F23" s="58" t="s">
        <v>174</v>
      </c>
      <c r="G23" s="58" t="s">
        <v>119</v>
      </c>
      <c r="H23" s="58" t="s">
        <v>175</v>
      </c>
      <c r="I23" s="58" t="s">
        <v>176</v>
      </c>
    </row>
    <row r="24" spans="1:14" x14ac:dyDescent="0.2">
      <c r="A24" s="34" t="s">
        <v>124</v>
      </c>
      <c r="B24" s="35"/>
      <c r="C24" s="36">
        <f>SUM(D24:I24)</f>
        <v>886243</v>
      </c>
      <c r="D24" s="36">
        <v>527300</v>
      </c>
      <c r="E24" s="36">
        <v>57830</v>
      </c>
      <c r="F24" s="36">
        <v>121218</v>
      </c>
      <c r="G24" s="36">
        <v>18177</v>
      </c>
      <c r="H24" s="36">
        <v>113279</v>
      </c>
      <c r="I24" s="36">
        <v>48439</v>
      </c>
      <c r="J24" s="28"/>
      <c r="K24" s="28"/>
      <c r="L24" s="28"/>
      <c r="M24" s="28"/>
      <c r="N24" s="28"/>
    </row>
    <row r="25" spans="1:14" x14ac:dyDescent="0.2">
      <c r="A25" s="37" t="s">
        <v>162</v>
      </c>
      <c r="B25" s="38"/>
      <c r="C25" s="39">
        <f t="shared" ref="C25:C29" si="0">SUM(D25:I25)</f>
        <v>790125</v>
      </c>
      <c r="D25" s="39">
        <v>448479</v>
      </c>
      <c r="E25" s="39">
        <v>56384</v>
      </c>
      <c r="F25" s="39">
        <v>116503</v>
      </c>
      <c r="G25" s="39">
        <v>12647</v>
      </c>
      <c r="H25" s="39">
        <v>108819</v>
      </c>
      <c r="I25" s="39">
        <v>47293</v>
      </c>
      <c r="J25" s="28"/>
      <c r="K25" s="28"/>
      <c r="L25" s="28"/>
      <c r="M25" s="28"/>
      <c r="N25" s="28"/>
    </row>
    <row r="26" spans="1:14" x14ac:dyDescent="0.2">
      <c r="A26" s="37" t="s">
        <v>163</v>
      </c>
      <c r="B26" s="38"/>
      <c r="C26" s="39">
        <f t="shared" si="0"/>
        <v>96118</v>
      </c>
      <c r="D26" s="39">
        <v>78821</v>
      </c>
      <c r="E26" s="39">
        <v>1446</v>
      </c>
      <c r="F26" s="39">
        <v>4715</v>
      </c>
      <c r="G26" s="39">
        <v>5530</v>
      </c>
      <c r="H26" s="39">
        <v>4460</v>
      </c>
      <c r="I26" s="39">
        <v>1146</v>
      </c>
      <c r="J26" s="28"/>
      <c r="K26" s="28"/>
      <c r="L26" s="28"/>
      <c r="M26" s="28"/>
      <c r="N26" s="28"/>
    </row>
    <row r="27" spans="1:14" x14ac:dyDescent="0.2">
      <c r="A27" s="40" t="s">
        <v>125</v>
      </c>
      <c r="B27" s="41"/>
      <c r="C27" s="42">
        <f t="shared" si="0"/>
        <v>1466542</v>
      </c>
      <c r="D27" s="42">
        <v>784269</v>
      </c>
      <c r="E27" s="42">
        <v>107400</v>
      </c>
      <c r="F27" s="42">
        <v>247649</v>
      </c>
      <c r="G27" s="42">
        <v>35973</v>
      </c>
      <c r="H27" s="42">
        <v>210796</v>
      </c>
      <c r="I27" s="42">
        <v>80455</v>
      </c>
      <c r="J27" s="28"/>
      <c r="K27" s="28"/>
      <c r="L27" s="28"/>
      <c r="M27" s="28"/>
      <c r="N27" s="28"/>
    </row>
    <row r="28" spans="1:14" x14ac:dyDescent="0.2">
      <c r="A28" s="37" t="s">
        <v>164</v>
      </c>
      <c r="B28" s="38"/>
      <c r="C28" s="39">
        <f t="shared" si="0"/>
        <v>1314223</v>
      </c>
      <c r="D28" s="39">
        <v>661913</v>
      </c>
      <c r="E28" s="39">
        <v>105109</v>
      </c>
      <c r="F28" s="39">
        <v>237823</v>
      </c>
      <c r="G28" s="39">
        <v>28127</v>
      </c>
      <c r="H28" s="39">
        <v>203487</v>
      </c>
      <c r="I28" s="39">
        <v>77764</v>
      </c>
      <c r="J28" s="28"/>
      <c r="K28" s="28"/>
      <c r="L28" s="28"/>
      <c r="M28" s="28"/>
      <c r="N28" s="28"/>
    </row>
    <row r="29" spans="1:14" ht="13.5" thickBot="1" x14ac:dyDescent="0.25">
      <c r="A29" s="72" t="s">
        <v>165</v>
      </c>
      <c r="B29" s="73"/>
      <c r="C29" s="74">
        <f t="shared" si="0"/>
        <v>152319</v>
      </c>
      <c r="D29" s="74">
        <v>122356</v>
      </c>
      <c r="E29" s="39">
        <v>2291</v>
      </c>
      <c r="F29" s="39">
        <v>9826</v>
      </c>
      <c r="G29" s="39">
        <v>7846</v>
      </c>
      <c r="H29" s="39">
        <v>7309</v>
      </c>
      <c r="I29" s="39">
        <v>2691</v>
      </c>
      <c r="J29" s="28"/>
      <c r="K29" s="28"/>
      <c r="L29" s="28"/>
      <c r="M29" s="28"/>
      <c r="N29" s="28"/>
    </row>
    <row r="30" spans="1:14" ht="13.5" thickBot="1" x14ac:dyDescent="0.25">
      <c r="C30" s="75" t="s">
        <v>177</v>
      </c>
      <c r="D30" s="76">
        <f t="shared" ref="D30:I30" si="1">D24/$C$24</f>
        <v>0.59498354288834998</v>
      </c>
      <c r="E30" s="76">
        <f t="shared" si="1"/>
        <v>6.5252983662494365E-2</v>
      </c>
      <c r="F30" s="76">
        <f t="shared" si="1"/>
        <v>0.13677738498357675</v>
      </c>
      <c r="G30" s="76">
        <f t="shared" si="1"/>
        <v>2.051017610294242E-2</v>
      </c>
      <c r="H30" s="76">
        <f t="shared" si="1"/>
        <v>0.12781934525858032</v>
      </c>
      <c r="I30" s="76">
        <f t="shared" si="1"/>
        <v>5.4656567104056114E-2</v>
      </c>
      <c r="J30" s="28"/>
    </row>
    <row r="33" spans="1:16" ht="13.5" thickBot="1" x14ac:dyDescent="0.25"/>
    <row r="34" spans="1:16" ht="13.5" thickBot="1" x14ac:dyDescent="0.25">
      <c r="A34" s="56"/>
      <c r="B34" s="56"/>
      <c r="C34" s="77" t="s">
        <v>41</v>
      </c>
      <c r="D34" s="78" t="s">
        <v>42</v>
      </c>
      <c r="E34" s="78" t="s">
        <v>43</v>
      </c>
      <c r="F34" s="78" t="s">
        <v>44</v>
      </c>
      <c r="G34" s="78" t="s">
        <v>45</v>
      </c>
      <c r="H34" s="78" t="s">
        <v>46</v>
      </c>
      <c r="I34" s="79" t="s">
        <v>47</v>
      </c>
      <c r="J34" s="79" t="s">
        <v>48</v>
      </c>
      <c r="K34" s="77" t="s">
        <v>49</v>
      </c>
      <c r="L34" s="79" t="s">
        <v>50</v>
      </c>
      <c r="M34" s="79" t="s">
        <v>51</v>
      </c>
      <c r="N34" s="79" t="s">
        <v>52</v>
      </c>
    </row>
    <row r="35" spans="1:16" s="16" customFormat="1" x14ac:dyDescent="0.2">
      <c r="A35" s="34" t="s">
        <v>4</v>
      </c>
      <c r="B35" s="35"/>
      <c r="C35" s="586">
        <v>41897</v>
      </c>
      <c r="D35" s="586">
        <v>55903</v>
      </c>
      <c r="E35" s="586">
        <v>52352</v>
      </c>
      <c r="F35" s="586">
        <v>76050</v>
      </c>
      <c r="G35" s="586">
        <v>89994</v>
      </c>
      <c r="H35" s="586">
        <v>84071</v>
      </c>
      <c r="I35" s="586">
        <v>77226</v>
      </c>
      <c r="J35" s="586">
        <v>120763</v>
      </c>
      <c r="K35" s="586">
        <v>77471</v>
      </c>
      <c r="L35" s="586">
        <v>80755</v>
      </c>
      <c r="M35" s="586">
        <v>64210</v>
      </c>
      <c r="N35" s="586">
        <v>65551</v>
      </c>
      <c r="O35" s="28"/>
      <c r="P35" s="22"/>
    </row>
    <row r="36" spans="1:16" s="16" customFormat="1" x14ac:dyDescent="0.2">
      <c r="A36" s="40" t="s">
        <v>178</v>
      </c>
      <c r="B36" s="41"/>
      <c r="C36" s="80">
        <v>62404</v>
      </c>
      <c r="D36" s="80">
        <v>89018</v>
      </c>
      <c r="E36" s="80">
        <v>82911</v>
      </c>
      <c r="F36" s="80">
        <v>129833</v>
      </c>
      <c r="G36" s="80">
        <v>137216</v>
      </c>
      <c r="H36" s="80">
        <v>132049</v>
      </c>
      <c r="I36" s="80">
        <v>145763</v>
      </c>
      <c r="J36" s="80">
        <v>212734</v>
      </c>
      <c r="K36" s="80">
        <v>130638</v>
      </c>
      <c r="L36" s="80">
        <v>128097</v>
      </c>
      <c r="M36" s="80">
        <v>101210</v>
      </c>
      <c r="N36" s="80">
        <v>114669</v>
      </c>
      <c r="O36" s="28"/>
      <c r="P36" s="22"/>
    </row>
    <row r="37" spans="1:16" s="16" customFormat="1" x14ac:dyDescent="0.2">
      <c r="A37" s="40" t="s">
        <v>60</v>
      </c>
      <c r="B37" s="41"/>
      <c r="C37" s="587">
        <v>9.6299999999999997E-2</v>
      </c>
      <c r="D37" s="587">
        <v>1.59</v>
      </c>
      <c r="E37" s="587">
        <v>0.1305</v>
      </c>
      <c r="F37" s="587">
        <v>0.2122</v>
      </c>
      <c r="G37" s="587">
        <v>0.19500000000000001</v>
      </c>
      <c r="H37" s="587">
        <v>0.1875</v>
      </c>
      <c r="I37" s="587">
        <v>0.20380000000000001</v>
      </c>
      <c r="J37" s="587">
        <v>0.29370000000000002</v>
      </c>
      <c r="K37" s="587">
        <v>0.20100000000000001</v>
      </c>
      <c r="L37" s="587">
        <v>0.18690000000000001</v>
      </c>
      <c r="M37" s="587">
        <v>0.16979980920000001</v>
      </c>
      <c r="N37" s="587">
        <v>0.1906573258</v>
      </c>
      <c r="O37" s="28"/>
    </row>
    <row r="38" spans="1:16" s="16" customFormat="1" ht="13.5" thickBot="1" x14ac:dyDescent="0.25">
      <c r="A38" s="81" t="s">
        <v>3</v>
      </c>
      <c r="B38" s="82"/>
      <c r="C38" s="83">
        <v>1.49</v>
      </c>
      <c r="D38" s="83">
        <v>1.54</v>
      </c>
      <c r="E38" s="83">
        <v>1.58</v>
      </c>
      <c r="F38" s="83">
        <v>1.71</v>
      </c>
      <c r="G38" s="83">
        <v>1.52</v>
      </c>
      <c r="H38" s="83">
        <v>1.57</v>
      </c>
      <c r="I38" s="83">
        <v>1.89</v>
      </c>
      <c r="J38" s="83">
        <v>1.76</v>
      </c>
      <c r="K38" s="83">
        <v>1.69</v>
      </c>
      <c r="L38" s="83">
        <v>1.59</v>
      </c>
      <c r="M38" s="83">
        <v>1.5762342314280999</v>
      </c>
      <c r="N38" s="83">
        <v>1.7493096977925999</v>
      </c>
      <c r="O38" s="84"/>
    </row>
    <row r="41" spans="1:16" x14ac:dyDescent="0.2">
      <c r="E41" s="22">
        <v>1.3731343283582089</v>
      </c>
      <c r="F41" s="22">
        <v>1.3917042042042043</v>
      </c>
      <c r="G41" s="22">
        <v>1.4257741347905282</v>
      </c>
      <c r="H41" s="22">
        <v>1.6847779215178957</v>
      </c>
      <c r="I41" s="22">
        <v>1.8476418169963051</v>
      </c>
      <c r="J41" s="22">
        <v>1.6885701064322074</v>
      </c>
      <c r="K41" s="22">
        <v>1.5747022735474558</v>
      </c>
    </row>
    <row r="59" spans="1:3" ht="15.75" x14ac:dyDescent="0.25">
      <c r="A59" s="68" t="s">
        <v>6</v>
      </c>
    </row>
    <row r="61" spans="1:3" ht="13.5" thickBot="1" x14ac:dyDescent="0.25">
      <c r="A61" s="69"/>
      <c r="B61" s="69"/>
    </row>
    <row r="62" spans="1:3" x14ac:dyDescent="0.2">
      <c r="A62" s="34" t="s">
        <v>124</v>
      </c>
      <c r="B62" s="35"/>
      <c r="C62" s="36">
        <f>'M.V. CyL'!D22</f>
        <v>1652980</v>
      </c>
    </row>
    <row r="63" spans="1:3" x14ac:dyDescent="0.2">
      <c r="A63" s="37" t="s">
        <v>162</v>
      </c>
      <c r="B63" s="38"/>
      <c r="C63" s="39">
        <f>'M.V. CyL'!D23</f>
        <v>1035888</v>
      </c>
    </row>
    <row r="64" spans="1:3" x14ac:dyDescent="0.2">
      <c r="A64" s="37" t="s">
        <v>163</v>
      </c>
      <c r="B64" s="38"/>
      <c r="C64" s="39">
        <f>'M.V. CyL'!D24</f>
        <v>617092</v>
      </c>
    </row>
    <row r="65" spans="1:9" x14ac:dyDescent="0.2">
      <c r="A65" s="40" t="s">
        <v>125</v>
      </c>
      <c r="B65" s="41"/>
      <c r="C65" s="42">
        <f>'M.V. CyL'!D25</f>
        <v>2531189</v>
      </c>
    </row>
    <row r="66" spans="1:9" x14ac:dyDescent="0.2">
      <c r="A66" s="37" t="s">
        <v>164</v>
      </c>
      <c r="B66" s="38"/>
      <c r="C66" s="39">
        <f>'M.V. CyL'!D26</f>
        <v>1692919</v>
      </c>
    </row>
    <row r="67" spans="1:9" x14ac:dyDescent="0.2">
      <c r="A67" s="37" t="s">
        <v>165</v>
      </c>
      <c r="B67" s="38"/>
      <c r="C67" s="39">
        <f>'M.V. CyL'!D27</f>
        <v>838270</v>
      </c>
    </row>
    <row r="68" spans="1:9" x14ac:dyDescent="0.2">
      <c r="A68" s="40" t="s">
        <v>60</v>
      </c>
      <c r="B68" s="41"/>
      <c r="C68" s="62">
        <f>'M.V. CyL'!D28</f>
        <v>0.28477435979401844</v>
      </c>
    </row>
    <row r="69" spans="1:9" x14ac:dyDescent="0.2">
      <c r="A69" s="44" t="s">
        <v>3</v>
      </c>
      <c r="B69" s="45"/>
      <c r="C69" s="63">
        <f>'M.V. CyL'!D29</f>
        <v>1.531288339846822</v>
      </c>
    </row>
    <row r="70" spans="1:9" x14ac:dyDescent="0.2">
      <c r="A70" s="48" t="s">
        <v>166</v>
      </c>
      <c r="B70" s="49"/>
      <c r="C70" s="64">
        <f>'M.V. CyL'!D30</f>
        <v>1.6342683765040236</v>
      </c>
    </row>
    <row r="71" spans="1:9" ht="13.5" thickBot="1" x14ac:dyDescent="0.25">
      <c r="A71" s="51" t="s">
        <v>167</v>
      </c>
      <c r="B71" s="52"/>
      <c r="C71" s="65">
        <f>'M.V. CyL'!D31</f>
        <v>1.3584198142254316</v>
      </c>
    </row>
    <row r="74" spans="1:9" x14ac:dyDescent="0.2">
      <c r="A74" s="828" t="s">
        <v>168</v>
      </c>
      <c r="B74" s="829"/>
      <c r="C74" s="829"/>
      <c r="D74" s="829"/>
      <c r="E74" s="829"/>
      <c r="F74" s="829"/>
      <c r="G74" s="829"/>
      <c r="H74" s="829"/>
      <c r="I74" s="829"/>
    </row>
    <row r="75" spans="1:9" ht="13.5" thickBot="1" x14ac:dyDescent="0.25">
      <c r="A75" s="71"/>
      <c r="B75" s="71"/>
      <c r="C75" s="58" t="s">
        <v>13</v>
      </c>
      <c r="D75" s="58" t="s">
        <v>133</v>
      </c>
      <c r="E75" s="58" t="s">
        <v>531</v>
      </c>
      <c r="F75" s="58" t="s">
        <v>174</v>
      </c>
      <c r="G75" s="58" t="s">
        <v>119</v>
      </c>
      <c r="H75" s="58" t="s">
        <v>175</v>
      </c>
      <c r="I75" s="58" t="s">
        <v>176</v>
      </c>
    </row>
    <row r="76" spans="1:9" x14ac:dyDescent="0.2">
      <c r="A76" s="34" t="s">
        <v>124</v>
      </c>
      <c r="B76" s="35"/>
      <c r="C76" s="36">
        <f t="shared" ref="C76:C81" si="2">SUM(D76:I76)</f>
        <v>1652980</v>
      </c>
      <c r="D76" s="36">
        <v>1119277</v>
      </c>
      <c r="E76" s="36">
        <v>73699</v>
      </c>
      <c r="F76" s="36">
        <v>188694</v>
      </c>
      <c r="G76" s="36">
        <v>121043</v>
      </c>
      <c r="H76" s="36">
        <v>102458</v>
      </c>
      <c r="I76" s="36">
        <v>47809</v>
      </c>
    </row>
    <row r="77" spans="1:9" x14ac:dyDescent="0.2">
      <c r="A77" s="37" t="s">
        <v>162</v>
      </c>
      <c r="B77" s="38"/>
      <c r="C77" s="39">
        <f t="shared" si="2"/>
        <v>1035888</v>
      </c>
      <c r="D77" s="39">
        <v>696016</v>
      </c>
      <c r="E77" s="39">
        <v>29351</v>
      </c>
      <c r="F77" s="39">
        <v>144057</v>
      </c>
      <c r="G77" s="39">
        <v>55074</v>
      </c>
      <c r="H77" s="39">
        <v>80763</v>
      </c>
      <c r="I77" s="39">
        <v>30627</v>
      </c>
    </row>
    <row r="78" spans="1:9" x14ac:dyDescent="0.2">
      <c r="A78" s="37" t="s">
        <v>163</v>
      </c>
      <c r="B78" s="38"/>
      <c r="C78" s="39">
        <f t="shared" si="2"/>
        <v>617092</v>
      </c>
      <c r="D78" s="39">
        <v>423261</v>
      </c>
      <c r="E78" s="39">
        <v>44348</v>
      </c>
      <c r="F78" s="39">
        <v>44637</v>
      </c>
      <c r="G78" s="39">
        <v>65969</v>
      </c>
      <c r="H78" s="39">
        <v>21695</v>
      </c>
      <c r="I78" s="39">
        <v>17182</v>
      </c>
    </row>
    <row r="79" spans="1:9" x14ac:dyDescent="0.2">
      <c r="A79" s="40" t="s">
        <v>125</v>
      </c>
      <c r="B79" s="41"/>
      <c r="C79" s="42">
        <f t="shared" si="2"/>
        <v>2531189</v>
      </c>
      <c r="D79" s="42">
        <v>1594959</v>
      </c>
      <c r="E79" s="42">
        <v>142750</v>
      </c>
      <c r="F79" s="42">
        <v>308256</v>
      </c>
      <c r="G79" s="42">
        <v>194307</v>
      </c>
      <c r="H79" s="42">
        <v>188617</v>
      </c>
      <c r="I79" s="42">
        <v>102300</v>
      </c>
    </row>
    <row r="80" spans="1:9" x14ac:dyDescent="0.2">
      <c r="A80" s="37" t="s">
        <v>164</v>
      </c>
      <c r="B80" s="38"/>
      <c r="C80" s="39">
        <f t="shared" si="2"/>
        <v>1692919</v>
      </c>
      <c r="D80" s="39">
        <v>1036591</v>
      </c>
      <c r="E80" s="39">
        <v>73241</v>
      </c>
      <c r="F80" s="39">
        <v>251973</v>
      </c>
      <c r="G80" s="39">
        <v>114468</v>
      </c>
      <c r="H80" s="39">
        <v>146477</v>
      </c>
      <c r="I80" s="39">
        <v>70169</v>
      </c>
    </row>
    <row r="81" spans="1:16" ht="13.5" thickBot="1" x14ac:dyDescent="0.25">
      <c r="A81" s="72" t="s">
        <v>165</v>
      </c>
      <c r="B81" s="73"/>
      <c r="C81" s="74">
        <f t="shared" si="2"/>
        <v>838270</v>
      </c>
      <c r="D81" s="74">
        <v>558368</v>
      </c>
      <c r="E81" s="39">
        <v>69509</v>
      </c>
      <c r="F81" s="39">
        <v>56283</v>
      </c>
      <c r="G81" s="39">
        <v>79839</v>
      </c>
      <c r="H81" s="39">
        <v>42140</v>
      </c>
      <c r="I81" s="39">
        <v>32131</v>
      </c>
    </row>
    <row r="82" spans="1:16" ht="13.5" thickBot="1" x14ac:dyDescent="0.25">
      <c r="C82" s="75" t="s">
        <v>177</v>
      </c>
      <c r="D82" s="76">
        <f>D76/$C$76</f>
        <v>0.67712676499413182</v>
      </c>
      <c r="E82" s="76">
        <f t="shared" ref="E82:I82" si="3">E76/$C$76</f>
        <v>4.4585536425123112E-2</v>
      </c>
      <c r="F82" s="76">
        <f t="shared" si="3"/>
        <v>0.11415383126232623</v>
      </c>
      <c r="G82" s="76">
        <f t="shared" si="3"/>
        <v>7.3227141284226069E-2</v>
      </c>
      <c r="H82" s="76">
        <f t="shared" si="3"/>
        <v>6.1983811056395118E-2</v>
      </c>
      <c r="I82" s="76">
        <f t="shared" si="3"/>
        <v>2.8922914977797674E-2</v>
      </c>
    </row>
    <row r="85" spans="1:16" ht="13.5" thickBot="1" x14ac:dyDescent="0.25"/>
    <row r="86" spans="1:16" ht="13.5" thickBot="1" x14ac:dyDescent="0.25">
      <c r="A86" s="56"/>
      <c r="B86" s="56"/>
      <c r="C86" s="77" t="s">
        <v>41</v>
      </c>
      <c r="D86" s="78" t="s">
        <v>42</v>
      </c>
      <c r="E86" s="78" t="s">
        <v>43</v>
      </c>
      <c r="F86" s="78" t="s">
        <v>44</v>
      </c>
      <c r="G86" s="78" t="s">
        <v>45</v>
      </c>
      <c r="H86" s="78" t="s">
        <v>46</v>
      </c>
      <c r="I86" s="79" t="s">
        <v>47</v>
      </c>
      <c r="J86" s="79" t="s">
        <v>48</v>
      </c>
      <c r="K86" s="77" t="s">
        <v>49</v>
      </c>
      <c r="L86" s="79" t="s">
        <v>50</v>
      </c>
      <c r="M86" s="79" t="s">
        <v>51</v>
      </c>
      <c r="N86" s="79" t="s">
        <v>52</v>
      </c>
    </row>
    <row r="87" spans="1:16" s="16" customFormat="1" x14ac:dyDescent="0.2">
      <c r="A87" s="34" t="s">
        <v>4</v>
      </c>
      <c r="B87" s="35"/>
      <c r="C87" s="586">
        <v>64260</v>
      </c>
      <c r="D87" s="586">
        <v>80074</v>
      </c>
      <c r="E87" s="586">
        <v>91722</v>
      </c>
      <c r="F87" s="586">
        <v>150197</v>
      </c>
      <c r="G87" s="586">
        <v>170241</v>
      </c>
      <c r="H87" s="586">
        <v>154604</v>
      </c>
      <c r="I87" s="586">
        <v>177297</v>
      </c>
      <c r="J87" s="586">
        <v>214551</v>
      </c>
      <c r="K87" s="586">
        <v>171673</v>
      </c>
      <c r="L87" s="586">
        <v>157630</v>
      </c>
      <c r="M87" s="586">
        <v>111479</v>
      </c>
      <c r="N87" s="586">
        <v>109252</v>
      </c>
      <c r="O87" s="28"/>
      <c r="P87" s="22"/>
    </row>
    <row r="88" spans="1:16" s="16" customFormat="1" x14ac:dyDescent="0.2">
      <c r="A88" s="40" t="s">
        <v>178</v>
      </c>
      <c r="B88" s="41"/>
      <c r="C88" s="80">
        <v>95695</v>
      </c>
      <c r="D88" s="80">
        <v>114407</v>
      </c>
      <c r="E88" s="80">
        <v>137104</v>
      </c>
      <c r="F88" s="80">
        <v>229899</v>
      </c>
      <c r="G88" s="80">
        <v>241767</v>
      </c>
      <c r="H88" s="80">
        <v>222632</v>
      </c>
      <c r="I88" s="80">
        <v>297202</v>
      </c>
      <c r="J88" s="80">
        <v>367025</v>
      </c>
      <c r="K88" s="80">
        <v>259190</v>
      </c>
      <c r="L88" s="80">
        <v>228953</v>
      </c>
      <c r="M88" s="80">
        <v>166907</v>
      </c>
      <c r="N88" s="80">
        <v>170408</v>
      </c>
      <c r="O88" s="28"/>
      <c r="P88" s="22"/>
    </row>
    <row r="89" spans="1:16" s="16" customFormat="1" x14ac:dyDescent="0.2">
      <c r="A89" s="40" t="s">
        <v>60</v>
      </c>
      <c r="B89" s="41"/>
      <c r="C89" s="587">
        <v>0.14499999999999999</v>
      </c>
      <c r="D89" s="587">
        <v>0.18379999999999999</v>
      </c>
      <c r="E89" s="587">
        <v>0.19009999999999999</v>
      </c>
      <c r="F89" s="587">
        <v>0.30420000000000003</v>
      </c>
      <c r="G89" s="587">
        <v>0.29720000000000002</v>
      </c>
      <c r="H89" s="587">
        <v>0.27779999999999999</v>
      </c>
      <c r="I89" s="587">
        <v>0.36709999999999998</v>
      </c>
      <c r="J89" s="587">
        <v>0.44280000000000003</v>
      </c>
      <c r="K89" s="587">
        <v>0.3241</v>
      </c>
      <c r="L89" s="587">
        <v>0.29670000000000002</v>
      </c>
      <c r="M89" s="587">
        <v>0.25571066609999998</v>
      </c>
      <c r="N89" s="587">
        <v>0.26249200760000002</v>
      </c>
      <c r="O89" s="28"/>
    </row>
    <row r="90" spans="1:16" s="16" customFormat="1" ht="13.5" thickBot="1" x14ac:dyDescent="0.25">
      <c r="A90" s="81" t="s">
        <v>3</v>
      </c>
      <c r="B90" s="82"/>
      <c r="C90" s="83">
        <v>1.49</v>
      </c>
      <c r="D90" s="83">
        <v>1.43</v>
      </c>
      <c r="E90" s="83">
        <v>1.49</v>
      </c>
      <c r="F90" s="83">
        <v>1.53</v>
      </c>
      <c r="G90" s="83">
        <v>1.42</v>
      </c>
      <c r="H90" s="83">
        <v>1.44</v>
      </c>
      <c r="I90" s="83">
        <v>1.68</v>
      </c>
      <c r="J90" s="83">
        <v>1.71</v>
      </c>
      <c r="K90" s="83">
        <v>1.51</v>
      </c>
      <c r="L90" s="83">
        <v>1.45</v>
      </c>
      <c r="M90" s="83">
        <v>1.4972057517559001</v>
      </c>
      <c r="N90" s="83">
        <v>1.5597700728591</v>
      </c>
      <c r="O90" s="84"/>
    </row>
    <row r="94" spans="1:16" x14ac:dyDescent="0.2">
      <c r="D94" s="85">
        <v>1.5511012728278915</v>
      </c>
    </row>
    <row r="113" spans="1:12" ht="15.75" x14ac:dyDescent="0.25">
      <c r="A113" s="68" t="s">
        <v>18</v>
      </c>
    </row>
    <row r="115" spans="1:12" ht="13.5" thickBot="1" x14ac:dyDescent="0.25">
      <c r="A115" s="69"/>
      <c r="B115" s="69"/>
    </row>
    <row r="116" spans="1:12" x14ac:dyDescent="0.2">
      <c r="A116" s="34" t="s">
        <v>124</v>
      </c>
      <c r="B116" s="35"/>
      <c r="C116" s="36">
        <f>'M.V. CyL'!E22</f>
        <v>1495644</v>
      </c>
      <c r="L116" s="28"/>
    </row>
    <row r="117" spans="1:12" x14ac:dyDescent="0.2">
      <c r="A117" s="37" t="s">
        <v>162</v>
      </c>
      <c r="B117" s="38"/>
      <c r="C117" s="39">
        <f>'M.V. CyL'!E23</f>
        <v>1072869</v>
      </c>
      <c r="L117" s="28"/>
    </row>
    <row r="118" spans="1:12" x14ac:dyDescent="0.2">
      <c r="A118" s="37" t="s">
        <v>163</v>
      </c>
      <c r="B118" s="38"/>
      <c r="C118" s="39">
        <f>'M.V. CyL'!E24</f>
        <v>422775</v>
      </c>
      <c r="L118" s="28"/>
    </row>
    <row r="119" spans="1:12" x14ac:dyDescent="0.2">
      <c r="A119" s="40" t="s">
        <v>125</v>
      </c>
      <c r="B119" s="41"/>
      <c r="C119" s="42">
        <f>'M.V. CyL'!E25</f>
        <v>2419608</v>
      </c>
      <c r="L119" s="28"/>
    </row>
    <row r="120" spans="1:12" x14ac:dyDescent="0.2">
      <c r="A120" s="37" t="s">
        <v>164</v>
      </c>
      <c r="B120" s="38"/>
      <c r="C120" s="39">
        <f>'M.V. CyL'!E26</f>
        <v>1829710</v>
      </c>
      <c r="L120" s="28"/>
    </row>
    <row r="121" spans="1:12" x14ac:dyDescent="0.2">
      <c r="A121" s="37" t="s">
        <v>165</v>
      </c>
      <c r="B121" s="38"/>
      <c r="C121" s="39">
        <f>'M.V. CyL'!E27</f>
        <v>589898</v>
      </c>
      <c r="L121" s="28"/>
    </row>
    <row r="122" spans="1:12" x14ac:dyDescent="0.2">
      <c r="A122" s="40" t="s">
        <v>60</v>
      </c>
      <c r="B122" s="41"/>
      <c r="C122" s="62">
        <f>'M.V. CyL'!E28</f>
        <v>0.25723633831844051</v>
      </c>
      <c r="L122" s="28"/>
    </row>
    <row r="123" spans="1:12" x14ac:dyDescent="0.2">
      <c r="A123" s="44" t="s">
        <v>3</v>
      </c>
      <c r="B123" s="45"/>
      <c r="C123" s="63">
        <f>'M.V. CyL'!E29</f>
        <v>1.6177700040918828</v>
      </c>
      <c r="L123" s="28"/>
    </row>
    <row r="124" spans="1:12" x14ac:dyDescent="0.2">
      <c r="A124" s="48" t="s">
        <v>166</v>
      </c>
      <c r="B124" s="49"/>
      <c r="C124" s="64">
        <f>'M.V. CyL'!E30</f>
        <v>1.7054365444429842</v>
      </c>
      <c r="L124" s="28"/>
    </row>
    <row r="125" spans="1:12" ht="13.5" thickBot="1" x14ac:dyDescent="0.25">
      <c r="A125" s="51" t="s">
        <v>167</v>
      </c>
      <c r="B125" s="52"/>
      <c r="C125" s="65">
        <f>'M.V. CyL'!E31</f>
        <v>1.3953001005262846</v>
      </c>
      <c r="L125" s="28"/>
    </row>
    <row r="128" spans="1:12" x14ac:dyDescent="0.2">
      <c r="A128" s="828" t="s">
        <v>168</v>
      </c>
      <c r="B128" s="829"/>
      <c r="C128" s="829"/>
      <c r="D128" s="829"/>
      <c r="E128" s="829"/>
      <c r="F128" s="829"/>
      <c r="G128" s="829"/>
      <c r="H128" s="829"/>
      <c r="I128" s="829"/>
    </row>
    <row r="129" spans="1:16" ht="13.5" thickBot="1" x14ac:dyDescent="0.25">
      <c r="A129" s="71"/>
      <c r="B129" s="71"/>
      <c r="C129" s="58" t="s">
        <v>13</v>
      </c>
      <c r="D129" s="58" t="s">
        <v>133</v>
      </c>
      <c r="E129" s="58" t="s">
        <v>531</v>
      </c>
      <c r="F129" s="58" t="s">
        <v>174</v>
      </c>
      <c r="G129" s="58" t="s">
        <v>119</v>
      </c>
      <c r="H129" s="58" t="s">
        <v>175</v>
      </c>
      <c r="I129" s="58" t="s">
        <v>176</v>
      </c>
    </row>
    <row r="130" spans="1:16" x14ac:dyDescent="0.2">
      <c r="A130" s="34" t="s">
        <v>124</v>
      </c>
      <c r="B130" s="35"/>
      <c r="C130" s="36">
        <f t="shared" ref="C130:C135" si="4">SUM(D130:I130)</f>
        <v>1495644</v>
      </c>
      <c r="D130" s="36">
        <v>973459</v>
      </c>
      <c r="E130" s="36">
        <v>75872</v>
      </c>
      <c r="F130" s="36">
        <v>118455</v>
      </c>
      <c r="G130" s="36">
        <v>213245</v>
      </c>
      <c r="H130" s="36">
        <v>80521</v>
      </c>
      <c r="I130" s="36">
        <v>34092</v>
      </c>
    </row>
    <row r="131" spans="1:16" x14ac:dyDescent="0.2">
      <c r="A131" s="37" t="s">
        <v>162</v>
      </c>
      <c r="B131" s="38"/>
      <c r="C131" s="39">
        <f t="shared" si="4"/>
        <v>1072869</v>
      </c>
      <c r="D131" s="39">
        <v>740843</v>
      </c>
      <c r="E131" s="39">
        <v>54386</v>
      </c>
      <c r="F131" s="39">
        <v>89170</v>
      </c>
      <c r="G131" s="39">
        <v>92044</v>
      </c>
      <c r="H131" s="39">
        <v>64251</v>
      </c>
      <c r="I131" s="39">
        <v>32175</v>
      </c>
    </row>
    <row r="132" spans="1:16" x14ac:dyDescent="0.2">
      <c r="A132" s="37" t="s">
        <v>163</v>
      </c>
      <c r="B132" s="38"/>
      <c r="C132" s="39">
        <f t="shared" si="4"/>
        <v>422775</v>
      </c>
      <c r="D132" s="39">
        <v>232616</v>
      </c>
      <c r="E132" s="39">
        <v>21486</v>
      </c>
      <c r="F132" s="39">
        <v>29285</v>
      </c>
      <c r="G132" s="39">
        <v>121201</v>
      </c>
      <c r="H132" s="39">
        <v>16270</v>
      </c>
      <c r="I132" s="39">
        <v>1917</v>
      </c>
    </row>
    <row r="133" spans="1:16" x14ac:dyDescent="0.2">
      <c r="A133" s="40" t="s">
        <v>125</v>
      </c>
      <c r="B133" s="41"/>
      <c r="C133" s="42">
        <f t="shared" si="4"/>
        <v>2419608</v>
      </c>
      <c r="D133" s="42">
        <v>1497449</v>
      </c>
      <c r="E133" s="42">
        <v>166926</v>
      </c>
      <c r="F133" s="42">
        <v>225991</v>
      </c>
      <c r="G133" s="42">
        <v>278142</v>
      </c>
      <c r="H133" s="42">
        <v>172645</v>
      </c>
      <c r="I133" s="42">
        <v>78455</v>
      </c>
    </row>
    <row r="134" spans="1:16" x14ac:dyDescent="0.2">
      <c r="A134" s="37" t="s">
        <v>164</v>
      </c>
      <c r="B134" s="38"/>
      <c r="C134" s="39">
        <f t="shared" si="4"/>
        <v>1829710</v>
      </c>
      <c r="D134" s="39">
        <v>1146240</v>
      </c>
      <c r="E134" s="39">
        <v>136713</v>
      </c>
      <c r="F134" s="39">
        <v>185445</v>
      </c>
      <c r="G134" s="39">
        <v>147359</v>
      </c>
      <c r="H134" s="39">
        <v>139394</v>
      </c>
      <c r="I134" s="39">
        <v>74559</v>
      </c>
    </row>
    <row r="135" spans="1:16" ht="13.5" thickBot="1" x14ac:dyDescent="0.25">
      <c r="A135" s="72" t="s">
        <v>165</v>
      </c>
      <c r="B135" s="73"/>
      <c r="C135" s="74">
        <f t="shared" si="4"/>
        <v>589898</v>
      </c>
      <c r="D135" s="74">
        <v>351209</v>
      </c>
      <c r="E135" s="39">
        <v>30213</v>
      </c>
      <c r="F135" s="39">
        <v>40546</v>
      </c>
      <c r="G135" s="39">
        <v>130783</v>
      </c>
      <c r="H135" s="39">
        <v>33251</v>
      </c>
      <c r="I135" s="39">
        <v>3896</v>
      </c>
    </row>
    <row r="136" spans="1:16" ht="13.5" thickBot="1" x14ac:dyDescent="0.25">
      <c r="C136" s="75" t="s">
        <v>177</v>
      </c>
      <c r="D136" s="76">
        <f>D130/$C$130</f>
        <v>0.65086277215701061</v>
      </c>
      <c r="E136" s="76">
        <f t="shared" ref="E136:I136" si="5">E130/$C$130</f>
        <v>5.0728649330990527E-2</v>
      </c>
      <c r="F136" s="76">
        <f t="shared" si="5"/>
        <v>7.9199996790680141E-2</v>
      </c>
      <c r="G136" s="76">
        <f t="shared" si="5"/>
        <v>0.14257737803915904</v>
      </c>
      <c r="H136" s="76">
        <f t="shared" si="5"/>
        <v>5.3837009341795243E-2</v>
      </c>
      <c r="I136" s="76">
        <f t="shared" si="5"/>
        <v>2.2794194340364417E-2</v>
      </c>
    </row>
    <row r="139" spans="1:16" ht="13.5" thickBot="1" x14ac:dyDescent="0.25"/>
    <row r="140" spans="1:16" ht="13.5" thickBot="1" x14ac:dyDescent="0.25">
      <c r="A140" s="56"/>
      <c r="B140" s="56"/>
      <c r="C140" s="77" t="s">
        <v>41</v>
      </c>
      <c r="D140" s="78" t="s">
        <v>42</v>
      </c>
      <c r="E140" s="78" t="s">
        <v>43</v>
      </c>
      <c r="F140" s="78" t="s">
        <v>44</v>
      </c>
      <c r="G140" s="78" t="s">
        <v>45</v>
      </c>
      <c r="H140" s="78" t="s">
        <v>46</v>
      </c>
      <c r="I140" s="79" t="s">
        <v>47</v>
      </c>
      <c r="J140" s="79" t="s">
        <v>48</v>
      </c>
      <c r="K140" s="77" t="s">
        <v>49</v>
      </c>
      <c r="L140" s="79" t="s">
        <v>50</v>
      </c>
      <c r="M140" s="79" t="s">
        <v>51</v>
      </c>
      <c r="N140" s="79" t="s">
        <v>52</v>
      </c>
    </row>
    <row r="141" spans="1:16" s="16" customFormat="1" x14ac:dyDescent="0.2">
      <c r="A141" s="34" t="s">
        <v>4</v>
      </c>
      <c r="B141" s="35"/>
      <c r="C141" s="586">
        <v>54828</v>
      </c>
      <c r="D141" s="586">
        <v>68629</v>
      </c>
      <c r="E141" s="586">
        <v>78282</v>
      </c>
      <c r="F141" s="586">
        <v>126738</v>
      </c>
      <c r="G141" s="586">
        <v>174181</v>
      </c>
      <c r="H141" s="586">
        <v>161681</v>
      </c>
      <c r="I141" s="586">
        <v>163328</v>
      </c>
      <c r="J141" s="586">
        <v>224010</v>
      </c>
      <c r="K141" s="586">
        <v>147168</v>
      </c>
      <c r="L141" s="586">
        <v>133993</v>
      </c>
      <c r="M141" s="586">
        <v>84037</v>
      </c>
      <c r="N141" s="586">
        <v>78769</v>
      </c>
      <c r="O141" s="28"/>
      <c r="P141" s="22"/>
    </row>
    <row r="142" spans="1:16" s="16" customFormat="1" x14ac:dyDescent="0.2">
      <c r="A142" s="40" t="s">
        <v>178</v>
      </c>
      <c r="B142" s="41"/>
      <c r="C142" s="80">
        <v>88374</v>
      </c>
      <c r="D142" s="80">
        <v>108584</v>
      </c>
      <c r="E142" s="80">
        <v>131994</v>
      </c>
      <c r="F142" s="80">
        <v>207349</v>
      </c>
      <c r="G142" s="80">
        <v>247512</v>
      </c>
      <c r="H142" s="80">
        <v>251686</v>
      </c>
      <c r="I142" s="80">
        <v>289398</v>
      </c>
      <c r="J142" s="80">
        <v>389814</v>
      </c>
      <c r="K142" s="80">
        <v>225985</v>
      </c>
      <c r="L142" s="80">
        <v>205214</v>
      </c>
      <c r="M142" s="80">
        <v>137192</v>
      </c>
      <c r="N142" s="80">
        <v>136506</v>
      </c>
      <c r="O142" s="28"/>
      <c r="P142" s="22"/>
    </row>
    <row r="143" spans="1:16" s="16" customFormat="1" x14ac:dyDescent="0.2">
      <c r="A143" s="40" t="s">
        <v>60</v>
      </c>
      <c r="B143" s="41"/>
      <c r="C143" s="587">
        <v>0.13</v>
      </c>
      <c r="D143" s="587">
        <v>0.16950000000000001</v>
      </c>
      <c r="E143" s="587">
        <v>0.17330000000000001</v>
      </c>
      <c r="F143" s="587">
        <v>0.29160000000000003</v>
      </c>
      <c r="G143" s="587">
        <v>0.29189999999999999</v>
      </c>
      <c r="H143" s="587">
        <v>0.2984</v>
      </c>
      <c r="I143" s="587">
        <v>0.3251</v>
      </c>
      <c r="J143" s="587">
        <v>0.42370000000000002</v>
      </c>
      <c r="K143" s="587">
        <v>0.27200000000000002</v>
      </c>
      <c r="L143" s="587">
        <v>0.23810000000000001</v>
      </c>
      <c r="M143" s="587">
        <v>0.18420160560000001</v>
      </c>
      <c r="N143" s="587">
        <v>0.20349264559999999</v>
      </c>
      <c r="O143" s="28"/>
      <c r="P143" s="86"/>
    </row>
    <row r="144" spans="1:16" s="16" customFormat="1" ht="13.5" thickBot="1" x14ac:dyDescent="0.25">
      <c r="A144" s="81" t="s">
        <v>3</v>
      </c>
      <c r="B144" s="82"/>
      <c r="C144" s="83">
        <v>1.61</v>
      </c>
      <c r="D144" s="83">
        <v>1.58</v>
      </c>
      <c r="E144" s="83">
        <v>1.69</v>
      </c>
      <c r="F144" s="83">
        <v>1.64</v>
      </c>
      <c r="G144" s="83">
        <v>1.42</v>
      </c>
      <c r="H144" s="83">
        <v>1.56</v>
      </c>
      <c r="I144" s="83">
        <v>1.77</v>
      </c>
      <c r="J144" s="83">
        <v>1.74</v>
      </c>
      <c r="K144" s="83">
        <v>1.54</v>
      </c>
      <c r="L144" s="83">
        <v>1.53</v>
      </c>
      <c r="M144" s="83">
        <v>1.6325190094838999</v>
      </c>
      <c r="N144" s="83">
        <v>1.7329914052483</v>
      </c>
      <c r="O144" s="84"/>
      <c r="P144" s="86"/>
    </row>
    <row r="145" spans="16:16" x14ac:dyDescent="0.2">
      <c r="P145" s="86"/>
    </row>
    <row r="146" spans="16:16" x14ac:dyDescent="0.2">
      <c r="P146" s="86"/>
    </row>
    <row r="147" spans="16:16" x14ac:dyDescent="0.2">
      <c r="P147" s="86"/>
    </row>
    <row r="148" spans="16:16" x14ac:dyDescent="0.2">
      <c r="P148" s="54"/>
    </row>
    <row r="149" spans="16:16" x14ac:dyDescent="0.2">
      <c r="P149" s="86"/>
    </row>
    <row r="150" spans="16:16" x14ac:dyDescent="0.2">
      <c r="P150" s="70"/>
    </row>
    <row r="151" spans="16:16" x14ac:dyDescent="0.2">
      <c r="P151" s="70"/>
    </row>
    <row r="152" spans="16:16" x14ac:dyDescent="0.2">
      <c r="P152" s="70"/>
    </row>
    <row r="167" spans="1:12" ht="15.75" x14ac:dyDescent="0.25">
      <c r="A167" s="68" t="s">
        <v>7</v>
      </c>
    </row>
    <row r="169" spans="1:12" ht="13.5" thickBot="1" x14ac:dyDescent="0.25">
      <c r="A169" s="69"/>
      <c r="B169" s="69"/>
    </row>
    <row r="170" spans="1:12" x14ac:dyDescent="0.2">
      <c r="A170" s="34" t="s">
        <v>124</v>
      </c>
      <c r="B170" s="35"/>
      <c r="C170" s="36">
        <f>'M.V. CyL'!F22</f>
        <v>472659</v>
      </c>
      <c r="L170" s="28"/>
    </row>
    <row r="171" spans="1:12" x14ac:dyDescent="0.2">
      <c r="A171" s="37" t="s">
        <v>162</v>
      </c>
      <c r="B171" s="38"/>
      <c r="C171" s="39">
        <f>'M.V. CyL'!F23</f>
        <v>350025</v>
      </c>
      <c r="L171" s="28"/>
    </row>
    <row r="172" spans="1:12" x14ac:dyDescent="0.2">
      <c r="A172" s="37" t="s">
        <v>163</v>
      </c>
      <c r="B172" s="38"/>
      <c r="C172" s="39">
        <f>'M.V. CyL'!F24</f>
        <v>122634</v>
      </c>
      <c r="L172" s="28"/>
    </row>
    <row r="173" spans="1:12" x14ac:dyDescent="0.2">
      <c r="A173" s="40" t="s">
        <v>125</v>
      </c>
      <c r="B173" s="41"/>
      <c r="C173" s="42">
        <f>'M.V. CyL'!F25</f>
        <v>798987</v>
      </c>
      <c r="L173" s="28"/>
    </row>
    <row r="174" spans="1:12" x14ac:dyDescent="0.2">
      <c r="A174" s="37" t="s">
        <v>164</v>
      </c>
      <c r="B174" s="38"/>
      <c r="C174" s="39">
        <f>'M.V. CyL'!F26</f>
        <v>637144</v>
      </c>
      <c r="L174" s="28"/>
    </row>
    <row r="175" spans="1:12" x14ac:dyDescent="0.2">
      <c r="A175" s="37" t="s">
        <v>165</v>
      </c>
      <c r="B175" s="38"/>
      <c r="C175" s="39">
        <f>'M.V. CyL'!F27</f>
        <v>161843</v>
      </c>
      <c r="L175" s="28"/>
    </row>
    <row r="176" spans="1:12" x14ac:dyDescent="0.2">
      <c r="A176" s="40" t="s">
        <v>60</v>
      </c>
      <c r="B176" s="41"/>
      <c r="C176" s="62">
        <f>'M.V. CyL'!F28</f>
        <v>0.28686391921047044</v>
      </c>
      <c r="L176" s="28"/>
    </row>
    <row r="177" spans="1:12" x14ac:dyDescent="0.2">
      <c r="A177" s="44" t="s">
        <v>3</v>
      </c>
      <c r="B177" s="45"/>
      <c r="C177" s="63">
        <f>'M.V. CyL'!F29</f>
        <v>1.690408941752934</v>
      </c>
      <c r="L177" s="28"/>
    </row>
    <row r="178" spans="1:12" x14ac:dyDescent="0.2">
      <c r="A178" s="48" t="s">
        <v>166</v>
      </c>
      <c r="B178" s="49"/>
      <c r="C178" s="64">
        <f>'M.V. CyL'!F30</f>
        <v>1.8202814084708234</v>
      </c>
      <c r="L178" s="28"/>
    </row>
    <row r="179" spans="1:12" ht="13.5" thickBot="1" x14ac:dyDescent="0.25">
      <c r="A179" s="51" t="s">
        <v>167</v>
      </c>
      <c r="B179" s="52"/>
      <c r="C179" s="65">
        <f>'M.V. CyL'!F31</f>
        <v>1.3197237307761307</v>
      </c>
      <c r="L179" s="28"/>
    </row>
    <row r="182" spans="1:12" x14ac:dyDescent="0.2">
      <c r="A182" s="828" t="s">
        <v>168</v>
      </c>
      <c r="B182" s="829"/>
      <c r="C182" s="829"/>
      <c r="D182" s="829"/>
      <c r="E182" s="829"/>
      <c r="F182" s="829"/>
      <c r="G182" s="829"/>
      <c r="H182" s="829"/>
      <c r="I182" s="829"/>
    </row>
    <row r="183" spans="1:12" ht="13.5" thickBot="1" x14ac:dyDescent="0.25">
      <c r="A183" s="71"/>
      <c r="B183" s="71"/>
      <c r="C183" s="58" t="s">
        <v>13</v>
      </c>
      <c r="D183" s="58" t="s">
        <v>133</v>
      </c>
      <c r="E183" s="58" t="s">
        <v>531</v>
      </c>
      <c r="F183" s="58" t="s">
        <v>174</v>
      </c>
      <c r="G183" s="58" t="s">
        <v>119</v>
      </c>
      <c r="H183" s="58" t="s">
        <v>175</v>
      </c>
      <c r="I183" s="58" t="s">
        <v>176</v>
      </c>
    </row>
    <row r="184" spans="1:12" x14ac:dyDescent="0.2">
      <c r="A184" s="34" t="s">
        <v>124</v>
      </c>
      <c r="B184" s="35"/>
      <c r="C184" s="36">
        <f t="shared" ref="C184:C189" si="6">SUM(D184:I184)</f>
        <v>472659</v>
      </c>
      <c r="D184" s="36">
        <v>319439</v>
      </c>
      <c r="E184" s="36">
        <v>10813</v>
      </c>
      <c r="F184" s="36">
        <v>55797</v>
      </c>
      <c r="G184" s="36">
        <v>60985</v>
      </c>
      <c r="H184" s="36">
        <v>15433</v>
      </c>
      <c r="I184" s="36">
        <v>10192</v>
      </c>
    </row>
    <row r="185" spans="1:12" x14ac:dyDescent="0.2">
      <c r="A185" s="37" t="s">
        <v>162</v>
      </c>
      <c r="B185" s="38"/>
      <c r="C185" s="39">
        <f t="shared" si="6"/>
        <v>350025</v>
      </c>
      <c r="D185" s="39">
        <v>250593</v>
      </c>
      <c r="E185" s="39">
        <v>8283</v>
      </c>
      <c r="F185" s="39">
        <v>47004</v>
      </c>
      <c r="G185" s="39">
        <v>23174</v>
      </c>
      <c r="H185" s="39">
        <v>13574</v>
      </c>
      <c r="I185" s="39">
        <v>7397</v>
      </c>
    </row>
    <row r="186" spans="1:12" x14ac:dyDescent="0.2">
      <c r="A186" s="37" t="s">
        <v>163</v>
      </c>
      <c r="B186" s="38"/>
      <c r="C186" s="39">
        <f t="shared" si="6"/>
        <v>122634</v>
      </c>
      <c r="D186" s="39">
        <v>68846</v>
      </c>
      <c r="E186" s="39">
        <v>2530</v>
      </c>
      <c r="F186" s="39">
        <v>8793</v>
      </c>
      <c r="G186" s="39">
        <v>37811</v>
      </c>
      <c r="H186" s="39">
        <v>1859</v>
      </c>
      <c r="I186" s="39">
        <v>2795</v>
      </c>
    </row>
    <row r="187" spans="1:12" x14ac:dyDescent="0.2">
      <c r="A187" s="40" t="s">
        <v>125</v>
      </c>
      <c r="B187" s="41"/>
      <c r="C187" s="42">
        <f t="shared" si="6"/>
        <v>798987</v>
      </c>
      <c r="D187" s="42">
        <v>522492</v>
      </c>
      <c r="E187" s="42">
        <v>20818</v>
      </c>
      <c r="F187" s="42">
        <v>124318</v>
      </c>
      <c r="G187" s="42">
        <v>69755</v>
      </c>
      <c r="H187" s="42">
        <v>33055</v>
      </c>
      <c r="I187" s="42">
        <v>28549</v>
      </c>
    </row>
    <row r="188" spans="1:12" x14ac:dyDescent="0.2">
      <c r="A188" s="37" t="s">
        <v>164</v>
      </c>
      <c r="B188" s="38"/>
      <c r="C188" s="39">
        <f t="shared" si="6"/>
        <v>637144</v>
      </c>
      <c r="D188" s="39">
        <v>428299</v>
      </c>
      <c r="E188" s="39">
        <v>16457</v>
      </c>
      <c r="F188" s="39">
        <v>111633</v>
      </c>
      <c r="G188" s="39">
        <v>31134</v>
      </c>
      <c r="H188" s="39">
        <v>28718</v>
      </c>
      <c r="I188" s="39">
        <v>20903</v>
      </c>
    </row>
    <row r="189" spans="1:12" ht="13.5" thickBot="1" x14ac:dyDescent="0.25">
      <c r="A189" s="72" t="s">
        <v>165</v>
      </c>
      <c r="B189" s="73"/>
      <c r="C189" s="74">
        <f t="shared" si="6"/>
        <v>161843</v>
      </c>
      <c r="D189" s="74">
        <v>94193</v>
      </c>
      <c r="E189" s="39">
        <v>4361</v>
      </c>
      <c r="F189" s="39">
        <v>12685</v>
      </c>
      <c r="G189" s="39">
        <v>38621</v>
      </c>
      <c r="H189" s="39">
        <v>4337</v>
      </c>
      <c r="I189" s="39">
        <v>7646</v>
      </c>
    </row>
    <row r="190" spans="1:12" ht="13.5" thickBot="1" x14ac:dyDescent="0.25">
      <c r="C190" s="75" t="s">
        <v>177</v>
      </c>
      <c r="D190" s="76">
        <f>D184/$C$184</f>
        <v>0.67583395217270803</v>
      </c>
      <c r="E190" s="76">
        <f t="shared" ref="E190:I190" si="7">E184/$C$184</f>
        <v>2.2876957806790943E-2</v>
      </c>
      <c r="F190" s="76">
        <f t="shared" si="7"/>
        <v>0.11804916440816741</v>
      </c>
      <c r="G190" s="76">
        <f t="shared" si="7"/>
        <v>0.12902536500944656</v>
      </c>
      <c r="H190" s="76">
        <f t="shared" si="7"/>
        <v>3.2651446391584633E-2</v>
      </c>
      <c r="I190" s="76">
        <f t="shared" si="7"/>
        <v>2.1563114211302439E-2</v>
      </c>
    </row>
    <row r="193" spans="1:16" ht="13.5" thickBot="1" x14ac:dyDescent="0.25"/>
    <row r="194" spans="1:16" ht="13.5" thickBot="1" x14ac:dyDescent="0.25">
      <c r="A194" s="56"/>
      <c r="B194" s="56"/>
      <c r="C194" s="77" t="s">
        <v>41</v>
      </c>
      <c r="D194" s="78" t="s">
        <v>42</v>
      </c>
      <c r="E194" s="78" t="s">
        <v>43</v>
      </c>
      <c r="F194" s="78" t="s">
        <v>44</v>
      </c>
      <c r="G194" s="78" t="s">
        <v>45</v>
      </c>
      <c r="H194" s="78" t="s">
        <v>46</v>
      </c>
      <c r="I194" s="79" t="s">
        <v>47</v>
      </c>
      <c r="J194" s="79" t="s">
        <v>48</v>
      </c>
      <c r="K194" s="77" t="s">
        <v>49</v>
      </c>
      <c r="L194" s="79" t="s">
        <v>50</v>
      </c>
      <c r="M194" s="79" t="s">
        <v>51</v>
      </c>
      <c r="N194" s="79" t="s">
        <v>52</v>
      </c>
    </row>
    <row r="195" spans="1:16" s="16" customFormat="1" x14ac:dyDescent="0.2">
      <c r="A195" s="34" t="s">
        <v>4</v>
      </c>
      <c r="B195" s="35"/>
      <c r="C195" s="586">
        <v>14750</v>
      </c>
      <c r="D195" s="586">
        <v>18954</v>
      </c>
      <c r="E195" s="586">
        <v>25182</v>
      </c>
      <c r="F195" s="586">
        <v>38731</v>
      </c>
      <c r="G195" s="586">
        <v>56037</v>
      </c>
      <c r="H195" s="586">
        <v>55008</v>
      </c>
      <c r="I195" s="586">
        <v>48583</v>
      </c>
      <c r="J195" s="586">
        <v>64313</v>
      </c>
      <c r="K195" s="586">
        <v>53144</v>
      </c>
      <c r="L195" s="586">
        <v>40918</v>
      </c>
      <c r="M195" s="586">
        <v>32262</v>
      </c>
      <c r="N195" s="586">
        <v>24777</v>
      </c>
      <c r="O195" s="28"/>
      <c r="P195" s="22"/>
    </row>
    <row r="196" spans="1:16" s="16" customFormat="1" x14ac:dyDescent="0.2">
      <c r="A196" s="40" t="s">
        <v>178</v>
      </c>
      <c r="B196" s="41"/>
      <c r="C196" s="80">
        <v>24511</v>
      </c>
      <c r="D196" s="80">
        <v>31498</v>
      </c>
      <c r="E196" s="80">
        <v>41984</v>
      </c>
      <c r="F196" s="80">
        <v>67279</v>
      </c>
      <c r="G196" s="80">
        <v>88663</v>
      </c>
      <c r="H196" s="80">
        <v>80030</v>
      </c>
      <c r="I196" s="80">
        <v>79531</v>
      </c>
      <c r="J196" s="80">
        <v>118972</v>
      </c>
      <c r="K196" s="80">
        <v>89107</v>
      </c>
      <c r="L196" s="80">
        <v>70683</v>
      </c>
      <c r="M196" s="80">
        <v>55512</v>
      </c>
      <c r="N196" s="80">
        <v>51217</v>
      </c>
      <c r="O196" s="28"/>
      <c r="P196" s="22"/>
    </row>
    <row r="197" spans="1:16" s="16" customFormat="1" x14ac:dyDescent="0.2">
      <c r="A197" s="40" t="s">
        <v>60</v>
      </c>
      <c r="B197" s="41"/>
      <c r="C197" s="587">
        <v>0.14649999999999999</v>
      </c>
      <c r="D197" s="587">
        <v>0.18129999999999999</v>
      </c>
      <c r="E197" s="587">
        <v>0.18890000000000001</v>
      </c>
      <c r="F197" s="587">
        <v>0.30059999999999998</v>
      </c>
      <c r="G197" s="587">
        <v>0.33229999999999998</v>
      </c>
      <c r="H197" s="587">
        <v>0.30730000000000002</v>
      </c>
      <c r="I197" s="587">
        <v>0.28670000000000001</v>
      </c>
      <c r="J197" s="587">
        <v>0.42699999999999999</v>
      </c>
      <c r="K197" s="587">
        <v>0.3458</v>
      </c>
      <c r="L197" s="587">
        <v>0.2828</v>
      </c>
      <c r="M197" s="587">
        <v>0.24809546060000001</v>
      </c>
      <c r="N197" s="587">
        <v>0.28163071620000002</v>
      </c>
      <c r="O197" s="28"/>
      <c r="P197" s="86"/>
    </row>
    <row r="198" spans="1:16" s="16" customFormat="1" ht="13.5" thickBot="1" x14ac:dyDescent="0.25">
      <c r="A198" s="81" t="s">
        <v>3</v>
      </c>
      <c r="B198" s="82"/>
      <c r="C198" s="83">
        <v>1.66</v>
      </c>
      <c r="D198" s="83">
        <v>1.66</v>
      </c>
      <c r="E198" s="83">
        <v>1.67</v>
      </c>
      <c r="F198" s="83">
        <v>1.74</v>
      </c>
      <c r="G198" s="83">
        <v>1.58</v>
      </c>
      <c r="H198" s="83">
        <v>1.45</v>
      </c>
      <c r="I198" s="83">
        <v>1.64</v>
      </c>
      <c r="J198" s="83">
        <v>1.85</v>
      </c>
      <c r="K198" s="83">
        <v>1.68</v>
      </c>
      <c r="L198" s="83">
        <v>1.73</v>
      </c>
      <c r="M198" s="83">
        <v>1.7206620792263001</v>
      </c>
      <c r="N198" s="83">
        <v>2.0671186987932</v>
      </c>
      <c r="O198" s="84"/>
      <c r="P198" s="86"/>
    </row>
    <row r="199" spans="1:16" x14ac:dyDescent="0.2">
      <c r="P199" s="86"/>
    </row>
    <row r="200" spans="1:16" x14ac:dyDescent="0.2">
      <c r="P200" s="86"/>
    </row>
    <row r="201" spans="1:16" x14ac:dyDescent="0.2">
      <c r="P201" s="86"/>
    </row>
    <row r="202" spans="1:16" x14ac:dyDescent="0.2">
      <c r="P202" s="54"/>
    </row>
    <row r="203" spans="1:16" x14ac:dyDescent="0.2">
      <c r="P203" s="86"/>
    </row>
    <row r="204" spans="1:16" x14ac:dyDescent="0.2">
      <c r="P204" s="70"/>
    </row>
    <row r="205" spans="1:16" x14ac:dyDescent="0.2">
      <c r="P205" s="70"/>
    </row>
    <row r="206" spans="1:16" x14ac:dyDescent="0.2">
      <c r="P206" s="70"/>
    </row>
    <row r="221" spans="1:12" ht="15.75" x14ac:dyDescent="0.25">
      <c r="A221" s="68" t="s">
        <v>8</v>
      </c>
    </row>
    <row r="223" spans="1:12" ht="13.5" thickBot="1" x14ac:dyDescent="0.25">
      <c r="A223" s="69"/>
      <c r="B223" s="69"/>
    </row>
    <row r="224" spans="1:12" x14ac:dyDescent="0.2">
      <c r="A224" s="34" t="s">
        <v>124</v>
      </c>
      <c r="B224" s="35"/>
      <c r="C224" s="36">
        <f>'M.V. CyL'!G22</f>
        <v>1595404</v>
      </c>
      <c r="L224" s="28"/>
    </row>
    <row r="225" spans="1:12" x14ac:dyDescent="0.2">
      <c r="A225" s="37" t="s">
        <v>162</v>
      </c>
      <c r="B225" s="38"/>
      <c r="C225" s="39">
        <f>'M.V. CyL'!G23</f>
        <v>1040816</v>
      </c>
      <c r="L225" s="28"/>
    </row>
    <row r="226" spans="1:12" x14ac:dyDescent="0.2">
      <c r="A226" s="37" t="s">
        <v>163</v>
      </c>
      <c r="B226" s="38"/>
      <c r="C226" s="39">
        <f>'M.V. CyL'!G24</f>
        <v>554588</v>
      </c>
      <c r="L226" s="28"/>
    </row>
    <row r="227" spans="1:12" x14ac:dyDescent="0.2">
      <c r="A227" s="40" t="s">
        <v>125</v>
      </c>
      <c r="B227" s="41"/>
      <c r="C227" s="42">
        <f>'M.V. CyL'!G25</f>
        <v>2598694</v>
      </c>
      <c r="L227" s="28"/>
    </row>
    <row r="228" spans="1:12" x14ac:dyDescent="0.2">
      <c r="A228" s="37" t="s">
        <v>164</v>
      </c>
      <c r="B228" s="38"/>
      <c r="C228" s="39">
        <f>'M.V. CyL'!G26</f>
        <v>1765558</v>
      </c>
      <c r="L228" s="28"/>
    </row>
    <row r="229" spans="1:12" x14ac:dyDescent="0.2">
      <c r="A229" s="37" t="s">
        <v>165</v>
      </c>
      <c r="B229" s="38"/>
      <c r="C229" s="39">
        <f>'M.V. CyL'!G27</f>
        <v>833136</v>
      </c>
      <c r="L229" s="28"/>
    </row>
    <row r="230" spans="1:12" x14ac:dyDescent="0.2">
      <c r="A230" s="40" t="s">
        <v>60</v>
      </c>
      <c r="B230" s="41"/>
      <c r="C230" s="62">
        <f>'M.V. CyL'!G28</f>
        <v>0.33581440312663197</v>
      </c>
      <c r="L230" s="28"/>
    </row>
    <row r="231" spans="1:12" x14ac:dyDescent="0.2">
      <c r="A231" s="44" t="s">
        <v>3</v>
      </c>
      <c r="B231" s="45"/>
      <c r="C231" s="63">
        <f>'M.V. CyL'!G29</f>
        <v>1.628862657985062</v>
      </c>
      <c r="K231" s="54"/>
      <c r="L231" s="28"/>
    </row>
    <row r="232" spans="1:12" x14ac:dyDescent="0.2">
      <c r="A232" s="48" t="s">
        <v>166</v>
      </c>
      <c r="B232" s="49"/>
      <c r="C232" s="64">
        <f>'M.V. CyL'!G30</f>
        <v>1.6963209635516749</v>
      </c>
      <c r="L232" s="28"/>
    </row>
    <row r="233" spans="1:12" ht="13.5" thickBot="1" x14ac:dyDescent="0.25">
      <c r="A233" s="51" t="s">
        <v>167</v>
      </c>
      <c r="B233" s="52"/>
      <c r="C233" s="65">
        <f>'M.V. CyL'!G31</f>
        <v>1.5022611379979371</v>
      </c>
      <c r="K233" s="21"/>
      <c r="L233" s="28"/>
    </row>
    <row r="236" spans="1:12" x14ac:dyDescent="0.2">
      <c r="A236" s="828" t="s">
        <v>168</v>
      </c>
      <c r="B236" s="829"/>
      <c r="C236" s="829"/>
      <c r="D236" s="829"/>
      <c r="E236" s="829"/>
      <c r="F236" s="829"/>
      <c r="G236" s="829"/>
      <c r="H236" s="829"/>
      <c r="I236" s="829"/>
    </row>
    <row r="237" spans="1:12" ht="13.5" thickBot="1" x14ac:dyDescent="0.25">
      <c r="A237" s="71"/>
      <c r="B237" s="71"/>
      <c r="C237" s="58" t="s">
        <v>13</v>
      </c>
      <c r="D237" s="58" t="s">
        <v>133</v>
      </c>
      <c r="E237" s="58" t="s">
        <v>531</v>
      </c>
      <c r="F237" s="58" t="s">
        <v>174</v>
      </c>
      <c r="G237" s="58" t="s">
        <v>119</v>
      </c>
      <c r="H237" s="58" t="s">
        <v>175</v>
      </c>
      <c r="I237" s="58" t="s">
        <v>176</v>
      </c>
    </row>
    <row r="238" spans="1:12" x14ac:dyDescent="0.2">
      <c r="A238" s="34" t="s">
        <v>124</v>
      </c>
      <c r="B238" s="35"/>
      <c r="C238" s="36">
        <f t="shared" ref="C238:C243" si="8">SUM(D238:I238)</f>
        <v>1595404</v>
      </c>
      <c r="D238" s="36">
        <v>1197557</v>
      </c>
      <c r="E238" s="36">
        <v>94997</v>
      </c>
      <c r="F238" s="36">
        <v>89857</v>
      </c>
      <c r="G238" s="36">
        <v>13903</v>
      </c>
      <c r="H238" s="36">
        <v>81280</v>
      </c>
      <c r="I238" s="36">
        <v>117810</v>
      </c>
      <c r="J238" s="60"/>
    </row>
    <row r="239" spans="1:12" x14ac:dyDescent="0.2">
      <c r="A239" s="37" t="s">
        <v>162</v>
      </c>
      <c r="B239" s="38"/>
      <c r="C239" s="39">
        <f t="shared" si="8"/>
        <v>1040816</v>
      </c>
      <c r="D239" s="39">
        <v>774562</v>
      </c>
      <c r="E239" s="39">
        <v>34083</v>
      </c>
      <c r="F239" s="39">
        <v>81758</v>
      </c>
      <c r="G239" s="39">
        <v>10433</v>
      </c>
      <c r="H239" s="39">
        <v>58642</v>
      </c>
      <c r="I239" s="39">
        <v>81338</v>
      </c>
      <c r="J239" s="60"/>
    </row>
    <row r="240" spans="1:12" x14ac:dyDescent="0.2">
      <c r="A240" s="37" t="s">
        <v>163</v>
      </c>
      <c r="B240" s="38"/>
      <c r="C240" s="39">
        <f t="shared" si="8"/>
        <v>554588</v>
      </c>
      <c r="D240" s="39">
        <v>422995</v>
      </c>
      <c r="E240" s="39">
        <v>60914</v>
      </c>
      <c r="F240" s="39">
        <v>8099</v>
      </c>
      <c r="G240" s="39">
        <v>3470</v>
      </c>
      <c r="H240" s="39">
        <v>22638</v>
      </c>
      <c r="I240" s="39">
        <v>36472</v>
      </c>
      <c r="J240" s="60"/>
    </row>
    <row r="241" spans="1:16" x14ac:dyDescent="0.2">
      <c r="A241" s="40" t="s">
        <v>125</v>
      </c>
      <c r="B241" s="41"/>
      <c r="C241" s="42">
        <f t="shared" si="8"/>
        <v>2598694</v>
      </c>
      <c r="D241" s="42">
        <v>1800161</v>
      </c>
      <c r="E241" s="42">
        <v>178235</v>
      </c>
      <c r="F241" s="42">
        <v>179400</v>
      </c>
      <c r="G241" s="42">
        <v>19714</v>
      </c>
      <c r="H241" s="42">
        <v>193815</v>
      </c>
      <c r="I241" s="42">
        <v>227369</v>
      </c>
      <c r="J241" s="60"/>
    </row>
    <row r="242" spans="1:16" x14ac:dyDescent="0.2">
      <c r="A242" s="37" t="s">
        <v>164</v>
      </c>
      <c r="B242" s="38"/>
      <c r="C242" s="39">
        <f t="shared" si="8"/>
        <v>1765558</v>
      </c>
      <c r="D242" s="39">
        <v>1218094</v>
      </c>
      <c r="E242" s="39">
        <v>72701</v>
      </c>
      <c r="F242" s="39">
        <v>168045</v>
      </c>
      <c r="G242" s="39">
        <v>15101</v>
      </c>
      <c r="H242" s="39">
        <v>132056</v>
      </c>
      <c r="I242" s="39">
        <v>159561</v>
      </c>
      <c r="J242" s="60"/>
    </row>
    <row r="243" spans="1:16" ht="13.5" thickBot="1" x14ac:dyDescent="0.25">
      <c r="A243" s="72" t="s">
        <v>165</v>
      </c>
      <c r="B243" s="73"/>
      <c r="C243" s="74">
        <f t="shared" si="8"/>
        <v>833136</v>
      </c>
      <c r="D243" s="74">
        <v>582067</v>
      </c>
      <c r="E243" s="39">
        <v>105534</v>
      </c>
      <c r="F243" s="39">
        <v>11355</v>
      </c>
      <c r="G243" s="39">
        <v>4613</v>
      </c>
      <c r="H243" s="39">
        <v>61759</v>
      </c>
      <c r="I243" s="39">
        <v>67808</v>
      </c>
      <c r="J243" s="60"/>
    </row>
    <row r="244" spans="1:16" ht="13.5" thickBot="1" x14ac:dyDescent="0.25">
      <c r="C244" s="75" t="s">
        <v>177</v>
      </c>
      <c r="D244" s="76">
        <f>D238/$C$238</f>
        <v>0.75062930768632896</v>
      </c>
      <c r="E244" s="76">
        <f t="shared" ref="E244:I244" si="9">E238/$C$238</f>
        <v>5.9544165615731184E-2</v>
      </c>
      <c r="F244" s="76">
        <f t="shared" si="9"/>
        <v>5.6322411125959315E-2</v>
      </c>
      <c r="G244" s="76">
        <f t="shared" si="9"/>
        <v>8.7144071344938331E-3</v>
      </c>
      <c r="H244" s="76">
        <f t="shared" si="9"/>
        <v>5.0946343371334156E-2</v>
      </c>
      <c r="I244" s="76">
        <f t="shared" si="9"/>
        <v>7.3843365066152522E-2</v>
      </c>
    </row>
    <row r="245" spans="1:16" x14ac:dyDescent="0.2">
      <c r="H245" s="60"/>
      <c r="I245" s="16"/>
    </row>
    <row r="246" spans="1:16" x14ac:dyDescent="0.2">
      <c r="H246" s="60"/>
      <c r="I246" s="16"/>
    </row>
    <row r="247" spans="1:16" ht="13.5" thickBot="1" x14ac:dyDescent="0.25">
      <c r="H247" s="60"/>
      <c r="I247" s="16"/>
    </row>
    <row r="248" spans="1:16" ht="13.5" thickBot="1" x14ac:dyDescent="0.25">
      <c r="A248" s="56"/>
      <c r="B248" s="56"/>
      <c r="C248" s="77" t="s">
        <v>41</v>
      </c>
      <c r="D248" s="78" t="s">
        <v>42</v>
      </c>
      <c r="E248" s="78" t="s">
        <v>43</v>
      </c>
      <c r="F248" s="78" t="s">
        <v>44</v>
      </c>
      <c r="G248" s="78" t="s">
        <v>45</v>
      </c>
      <c r="H248" s="78" t="s">
        <v>46</v>
      </c>
      <c r="I248" s="79" t="s">
        <v>47</v>
      </c>
      <c r="J248" s="79" t="s">
        <v>48</v>
      </c>
      <c r="K248" s="77" t="s">
        <v>49</v>
      </c>
      <c r="L248" s="79" t="s">
        <v>50</v>
      </c>
      <c r="M248" s="79" t="s">
        <v>51</v>
      </c>
      <c r="N248" s="79" t="s">
        <v>52</v>
      </c>
    </row>
    <row r="249" spans="1:16" s="16" customFormat="1" x14ac:dyDescent="0.2">
      <c r="A249" s="34" t="s">
        <v>4</v>
      </c>
      <c r="B249" s="35"/>
      <c r="C249" s="586">
        <v>85266</v>
      </c>
      <c r="D249" s="586">
        <v>86706</v>
      </c>
      <c r="E249" s="586">
        <v>107011</v>
      </c>
      <c r="F249" s="586">
        <v>144264</v>
      </c>
      <c r="G249" s="586">
        <v>147212</v>
      </c>
      <c r="H249" s="586">
        <v>131589</v>
      </c>
      <c r="I249" s="586">
        <v>153713</v>
      </c>
      <c r="J249" s="586">
        <v>220456</v>
      </c>
      <c r="K249" s="586">
        <v>156226</v>
      </c>
      <c r="L249" s="586">
        <v>146194</v>
      </c>
      <c r="M249" s="586">
        <v>102356</v>
      </c>
      <c r="N249" s="586">
        <v>114411</v>
      </c>
      <c r="O249" s="28"/>
      <c r="P249" s="22"/>
    </row>
    <row r="250" spans="1:16" s="16" customFormat="1" x14ac:dyDescent="0.2">
      <c r="A250" s="40" t="s">
        <v>178</v>
      </c>
      <c r="B250" s="41"/>
      <c r="C250" s="80">
        <v>126290</v>
      </c>
      <c r="D250" s="80">
        <v>124406</v>
      </c>
      <c r="E250" s="80">
        <v>173387</v>
      </c>
      <c r="F250" s="80">
        <v>244060</v>
      </c>
      <c r="G250" s="80">
        <v>251663</v>
      </c>
      <c r="H250" s="80">
        <v>219579</v>
      </c>
      <c r="I250" s="80">
        <v>242902</v>
      </c>
      <c r="J250" s="80">
        <v>343734</v>
      </c>
      <c r="K250" s="80">
        <v>260073</v>
      </c>
      <c r="L250" s="80">
        <v>244540</v>
      </c>
      <c r="M250" s="80">
        <v>182679</v>
      </c>
      <c r="N250" s="80">
        <v>185381</v>
      </c>
      <c r="O250" s="28"/>
      <c r="P250" s="22"/>
    </row>
    <row r="251" spans="1:16" s="16" customFormat="1" x14ac:dyDescent="0.2">
      <c r="A251" s="40" t="s">
        <v>60</v>
      </c>
      <c r="B251" s="41"/>
      <c r="C251" s="587">
        <v>0.2208</v>
      </c>
      <c r="D251" s="587">
        <v>0.24690000000000001</v>
      </c>
      <c r="E251" s="587">
        <v>0.26050000000000001</v>
      </c>
      <c r="F251" s="587">
        <v>0.37219999999999998</v>
      </c>
      <c r="G251" s="587">
        <v>0.35610000000000003</v>
      </c>
      <c r="H251" s="587">
        <v>0.32669999999999999</v>
      </c>
      <c r="I251" s="587">
        <v>0.34920000000000001</v>
      </c>
      <c r="J251" s="587">
        <v>0.49120000000000003</v>
      </c>
      <c r="K251" s="587">
        <v>0.40579999999999999</v>
      </c>
      <c r="L251" s="587">
        <v>0.34910000000000002</v>
      </c>
      <c r="M251" s="587">
        <v>0.29931300059999999</v>
      </c>
      <c r="N251" s="587">
        <v>0.30301565949999998</v>
      </c>
      <c r="O251" s="28"/>
    </row>
    <row r="252" spans="1:16" s="16" customFormat="1" ht="13.5" thickBot="1" x14ac:dyDescent="0.25">
      <c r="A252" s="81" t="s">
        <v>3</v>
      </c>
      <c r="B252" s="82"/>
      <c r="C252" s="83">
        <v>1.48</v>
      </c>
      <c r="D252" s="83">
        <v>1.43</v>
      </c>
      <c r="E252" s="83">
        <v>1.62</v>
      </c>
      <c r="F252" s="83">
        <v>1.69</v>
      </c>
      <c r="G252" s="83">
        <v>1.71</v>
      </c>
      <c r="H252" s="83">
        <v>1.67</v>
      </c>
      <c r="I252" s="83">
        <v>1.58</v>
      </c>
      <c r="J252" s="83">
        <v>1.56</v>
      </c>
      <c r="K252" s="83">
        <v>1.66</v>
      </c>
      <c r="L252" s="83">
        <v>1.67</v>
      </c>
      <c r="M252" s="83">
        <v>1.7847414904842001</v>
      </c>
      <c r="N252" s="83">
        <v>1.6203074879163999</v>
      </c>
      <c r="O252" s="84"/>
    </row>
    <row r="275" spans="1:12" ht="15.75" x14ac:dyDescent="0.25">
      <c r="A275" s="68" t="s">
        <v>9</v>
      </c>
    </row>
    <row r="277" spans="1:12" ht="13.5" thickBot="1" x14ac:dyDescent="0.25">
      <c r="A277" s="69"/>
      <c r="B277" s="69"/>
    </row>
    <row r="278" spans="1:12" x14ac:dyDescent="0.2">
      <c r="A278" s="34" t="s">
        <v>124</v>
      </c>
      <c r="B278" s="35"/>
      <c r="C278" s="36">
        <f>'M.V. CyL'!H22</f>
        <v>1016644</v>
      </c>
      <c r="L278" s="28"/>
    </row>
    <row r="279" spans="1:12" x14ac:dyDescent="0.2">
      <c r="A279" s="37" t="s">
        <v>162</v>
      </c>
      <c r="B279" s="38"/>
      <c r="C279" s="39">
        <f>'M.V. CyL'!H23</f>
        <v>872405</v>
      </c>
      <c r="L279" s="28"/>
    </row>
    <row r="280" spans="1:12" x14ac:dyDescent="0.2">
      <c r="A280" s="37" t="s">
        <v>163</v>
      </c>
      <c r="B280" s="38"/>
      <c r="C280" s="39">
        <f>'M.V. CyL'!H24</f>
        <v>144239</v>
      </c>
      <c r="L280" s="28"/>
    </row>
    <row r="281" spans="1:12" x14ac:dyDescent="0.2">
      <c r="A281" s="40" t="s">
        <v>125</v>
      </c>
      <c r="B281" s="41"/>
      <c r="C281" s="42">
        <f>'M.V. CyL'!H25</f>
        <v>1625022</v>
      </c>
      <c r="L281" s="28"/>
    </row>
    <row r="282" spans="1:12" x14ac:dyDescent="0.2">
      <c r="A282" s="37" t="s">
        <v>164</v>
      </c>
      <c r="B282" s="38"/>
      <c r="C282" s="39">
        <f>'M.V. CyL'!H26</f>
        <v>1396070</v>
      </c>
      <c r="L282" s="28"/>
    </row>
    <row r="283" spans="1:12" x14ac:dyDescent="0.2">
      <c r="A283" s="37" t="s">
        <v>165</v>
      </c>
      <c r="B283" s="38"/>
      <c r="C283" s="39">
        <f>'M.V. CyL'!H27</f>
        <v>228952</v>
      </c>
      <c r="L283" s="28"/>
    </row>
    <row r="284" spans="1:12" x14ac:dyDescent="0.2">
      <c r="A284" s="40" t="s">
        <v>60</v>
      </c>
      <c r="B284" s="41"/>
      <c r="C284" s="62">
        <f>'M.V. CyL'!H28</f>
        <v>0.25800642892004721</v>
      </c>
      <c r="L284" s="28"/>
    </row>
    <row r="285" spans="1:12" x14ac:dyDescent="0.2">
      <c r="A285" s="44" t="s">
        <v>3</v>
      </c>
      <c r="B285" s="45"/>
      <c r="C285" s="63">
        <f>'M.V. CyL'!H29</f>
        <v>1.5984179319407776</v>
      </c>
      <c r="K285" s="54"/>
      <c r="L285" s="28"/>
    </row>
    <row r="286" spans="1:12" x14ac:dyDescent="0.2">
      <c r="A286" s="48" t="s">
        <v>166</v>
      </c>
      <c r="B286" s="49"/>
      <c r="C286" s="64">
        <f>'M.V. CyL'!H30</f>
        <v>1.6002544689679679</v>
      </c>
      <c r="L286" s="28"/>
    </row>
    <row r="287" spans="1:12" ht="13.5" thickBot="1" x14ac:dyDescent="0.25">
      <c r="A287" s="51" t="s">
        <v>167</v>
      </c>
      <c r="B287" s="52"/>
      <c r="C287" s="65">
        <f>'M.V. CyL'!H31</f>
        <v>1.5873099508454718</v>
      </c>
      <c r="K287" s="21"/>
      <c r="L287" s="28"/>
    </row>
    <row r="288" spans="1:12" x14ac:dyDescent="0.2">
      <c r="K288" s="21"/>
    </row>
    <row r="290" spans="1:16" x14ac:dyDescent="0.2">
      <c r="A290" s="828" t="s">
        <v>168</v>
      </c>
      <c r="B290" s="829"/>
      <c r="C290" s="829"/>
      <c r="D290" s="829"/>
      <c r="E290" s="829"/>
      <c r="F290" s="829"/>
      <c r="G290" s="829"/>
      <c r="H290" s="829"/>
      <c r="I290" s="829"/>
    </row>
    <row r="291" spans="1:16" ht="13.5" thickBot="1" x14ac:dyDescent="0.25">
      <c r="A291" s="71"/>
      <c r="B291" s="71"/>
      <c r="C291" s="58" t="s">
        <v>13</v>
      </c>
      <c r="D291" s="58" t="s">
        <v>133</v>
      </c>
      <c r="E291" s="58" t="s">
        <v>531</v>
      </c>
      <c r="F291" s="58" t="s">
        <v>174</v>
      </c>
      <c r="G291" s="58" t="s">
        <v>119</v>
      </c>
      <c r="H291" s="58" t="s">
        <v>175</v>
      </c>
      <c r="I291" s="58" t="s">
        <v>176</v>
      </c>
      <c r="J291" s="21"/>
    </row>
    <row r="292" spans="1:16" x14ac:dyDescent="0.2">
      <c r="A292" s="34" t="s">
        <v>124</v>
      </c>
      <c r="B292" s="35"/>
      <c r="C292" s="36">
        <f t="shared" ref="C292:C297" si="10">SUM(D292:I292)</f>
        <v>1016644</v>
      </c>
      <c r="D292" s="36">
        <v>680615</v>
      </c>
      <c r="E292" s="36">
        <v>21315</v>
      </c>
      <c r="F292" s="36">
        <v>152669</v>
      </c>
      <c r="G292" s="36">
        <v>33659</v>
      </c>
      <c r="H292" s="36">
        <v>94432</v>
      </c>
      <c r="I292" s="36">
        <v>33954</v>
      </c>
      <c r="J292" s="21"/>
    </row>
    <row r="293" spans="1:16" x14ac:dyDescent="0.2">
      <c r="A293" s="37" t="s">
        <v>162</v>
      </c>
      <c r="B293" s="38"/>
      <c r="C293" s="39">
        <f t="shared" si="10"/>
        <v>872405</v>
      </c>
      <c r="D293" s="39">
        <v>560329</v>
      </c>
      <c r="E293" s="39">
        <v>16789</v>
      </c>
      <c r="F293" s="39">
        <v>143484</v>
      </c>
      <c r="G293" s="39">
        <v>32352</v>
      </c>
      <c r="H293" s="39">
        <v>89095</v>
      </c>
      <c r="I293" s="39">
        <v>30356</v>
      </c>
      <c r="J293" s="21"/>
    </row>
    <row r="294" spans="1:16" x14ac:dyDescent="0.2">
      <c r="A294" s="37" t="s">
        <v>163</v>
      </c>
      <c r="B294" s="38"/>
      <c r="C294" s="39">
        <f t="shared" si="10"/>
        <v>144239</v>
      </c>
      <c r="D294" s="39">
        <v>120286</v>
      </c>
      <c r="E294" s="39">
        <v>4526</v>
      </c>
      <c r="F294" s="39">
        <v>9185</v>
      </c>
      <c r="G294" s="39">
        <v>1307</v>
      </c>
      <c r="H294" s="39">
        <v>5337</v>
      </c>
      <c r="I294" s="39">
        <v>3598</v>
      </c>
      <c r="J294" s="21"/>
    </row>
    <row r="295" spans="1:16" x14ac:dyDescent="0.2">
      <c r="A295" s="40" t="s">
        <v>125</v>
      </c>
      <c r="B295" s="41"/>
      <c r="C295" s="42">
        <f t="shared" si="10"/>
        <v>1625022</v>
      </c>
      <c r="D295" s="42">
        <v>941096</v>
      </c>
      <c r="E295" s="42">
        <v>42287</v>
      </c>
      <c r="F295" s="42">
        <v>281953</v>
      </c>
      <c r="G295" s="42">
        <v>67562</v>
      </c>
      <c r="H295" s="42">
        <v>205696</v>
      </c>
      <c r="I295" s="42">
        <v>86428</v>
      </c>
      <c r="J295" s="21"/>
    </row>
    <row r="296" spans="1:16" x14ac:dyDescent="0.2">
      <c r="A296" s="37" t="s">
        <v>164</v>
      </c>
      <c r="B296" s="38"/>
      <c r="C296" s="39">
        <f t="shared" si="10"/>
        <v>1396070</v>
      </c>
      <c r="D296" s="39">
        <v>759954</v>
      </c>
      <c r="E296" s="39">
        <v>35528</v>
      </c>
      <c r="F296" s="39">
        <v>264755</v>
      </c>
      <c r="G296" s="39">
        <v>65254</v>
      </c>
      <c r="H296" s="39">
        <v>193044</v>
      </c>
      <c r="I296" s="39">
        <v>77535</v>
      </c>
      <c r="J296" s="21"/>
    </row>
    <row r="297" spans="1:16" ht="13.5" thickBot="1" x14ac:dyDescent="0.25">
      <c r="A297" s="72" t="s">
        <v>165</v>
      </c>
      <c r="B297" s="73"/>
      <c r="C297" s="74">
        <f t="shared" si="10"/>
        <v>228952</v>
      </c>
      <c r="D297" s="74">
        <v>181142</v>
      </c>
      <c r="E297" s="39">
        <v>6759</v>
      </c>
      <c r="F297" s="39">
        <v>17198</v>
      </c>
      <c r="G297" s="39">
        <v>2308</v>
      </c>
      <c r="H297" s="39">
        <v>12652</v>
      </c>
      <c r="I297" s="39">
        <v>8893</v>
      </c>
      <c r="J297" s="21"/>
    </row>
    <row r="298" spans="1:16" ht="13.5" thickBot="1" x14ac:dyDescent="0.25">
      <c r="C298" s="75" t="s">
        <v>177</v>
      </c>
      <c r="D298" s="76">
        <f>D292/$C$292</f>
        <v>0.66947230298905025</v>
      </c>
      <c r="E298" s="76">
        <f t="shared" ref="E298:I298" si="11">E292/$C$292</f>
        <v>2.0966041210099109E-2</v>
      </c>
      <c r="F298" s="76">
        <f t="shared" si="11"/>
        <v>0.15016957755123722</v>
      </c>
      <c r="G298" s="76">
        <f t="shared" si="11"/>
        <v>3.3107951259241188E-2</v>
      </c>
      <c r="H298" s="76">
        <f t="shared" si="11"/>
        <v>9.2886005327331891E-2</v>
      </c>
      <c r="I298" s="76">
        <f t="shared" si="11"/>
        <v>3.3398121663040355E-2</v>
      </c>
    </row>
    <row r="299" spans="1:16" x14ac:dyDescent="0.2">
      <c r="H299" s="60"/>
      <c r="I299" s="16"/>
    </row>
    <row r="300" spans="1:16" x14ac:dyDescent="0.2">
      <c r="H300" s="60"/>
      <c r="I300" s="16"/>
    </row>
    <row r="301" spans="1:16" ht="13.5" thickBot="1" x14ac:dyDescent="0.25">
      <c r="H301" s="60"/>
      <c r="I301" s="16"/>
    </row>
    <row r="302" spans="1:16" ht="13.5" thickBot="1" x14ac:dyDescent="0.25">
      <c r="A302" s="56"/>
      <c r="B302" s="56"/>
      <c r="C302" s="77" t="s">
        <v>41</v>
      </c>
      <c r="D302" s="78" t="s">
        <v>42</v>
      </c>
      <c r="E302" s="78" t="s">
        <v>43</v>
      </c>
      <c r="F302" s="78" t="s">
        <v>44</v>
      </c>
      <c r="G302" s="78" t="s">
        <v>45</v>
      </c>
      <c r="H302" s="78" t="s">
        <v>46</v>
      </c>
      <c r="I302" s="79" t="s">
        <v>47</v>
      </c>
      <c r="J302" s="79" t="s">
        <v>48</v>
      </c>
      <c r="K302" s="77" t="s">
        <v>49</v>
      </c>
      <c r="L302" s="79" t="s">
        <v>50</v>
      </c>
      <c r="M302" s="79" t="s">
        <v>51</v>
      </c>
      <c r="N302" s="79" t="s">
        <v>52</v>
      </c>
    </row>
    <row r="303" spans="1:16" s="16" customFormat="1" x14ac:dyDescent="0.2">
      <c r="A303" s="34" t="s">
        <v>4</v>
      </c>
      <c r="B303" s="35"/>
      <c r="C303" s="586">
        <v>62754</v>
      </c>
      <c r="D303" s="586">
        <v>62207</v>
      </c>
      <c r="E303" s="586">
        <v>72159</v>
      </c>
      <c r="F303" s="586">
        <v>87614</v>
      </c>
      <c r="G303" s="586">
        <v>89173</v>
      </c>
      <c r="H303" s="586">
        <v>87958</v>
      </c>
      <c r="I303" s="586">
        <v>93041</v>
      </c>
      <c r="J303" s="586">
        <v>114995</v>
      </c>
      <c r="K303" s="586">
        <v>91426</v>
      </c>
      <c r="L303" s="586">
        <v>85906</v>
      </c>
      <c r="M303" s="586">
        <v>88085</v>
      </c>
      <c r="N303" s="586">
        <v>81326</v>
      </c>
      <c r="O303" s="28"/>
      <c r="P303" s="22"/>
    </row>
    <row r="304" spans="1:16" s="16" customFormat="1" x14ac:dyDescent="0.2">
      <c r="A304" s="40" t="s">
        <v>178</v>
      </c>
      <c r="B304" s="41"/>
      <c r="C304" s="80">
        <v>91401</v>
      </c>
      <c r="D304" s="80">
        <v>89990</v>
      </c>
      <c r="E304" s="80">
        <v>105209</v>
      </c>
      <c r="F304" s="80">
        <v>143548</v>
      </c>
      <c r="G304" s="80">
        <v>147890</v>
      </c>
      <c r="H304" s="80">
        <v>146892</v>
      </c>
      <c r="I304" s="80">
        <v>156416</v>
      </c>
      <c r="J304" s="80">
        <v>208404</v>
      </c>
      <c r="K304" s="80">
        <v>144515</v>
      </c>
      <c r="L304" s="80">
        <v>130673</v>
      </c>
      <c r="M304" s="80">
        <v>132145</v>
      </c>
      <c r="N304" s="80">
        <v>127939</v>
      </c>
      <c r="O304" s="28"/>
      <c r="P304" s="22"/>
    </row>
    <row r="305" spans="1:15" s="16" customFormat="1" x14ac:dyDescent="0.2">
      <c r="A305" s="40" t="s">
        <v>60</v>
      </c>
      <c r="B305" s="41"/>
      <c r="C305" s="587">
        <v>0.18110000000000001</v>
      </c>
      <c r="D305" s="587">
        <v>0.18290000000000001</v>
      </c>
      <c r="E305" s="587">
        <v>0.20319999999999999</v>
      </c>
      <c r="F305" s="587">
        <v>0.28599999999999998</v>
      </c>
      <c r="G305" s="587">
        <v>0.2712</v>
      </c>
      <c r="H305" s="587">
        <v>0.2727</v>
      </c>
      <c r="I305" s="587">
        <v>0.28610000000000002</v>
      </c>
      <c r="J305" s="587">
        <v>0.3765</v>
      </c>
      <c r="K305" s="587">
        <v>0.27800000000000002</v>
      </c>
      <c r="L305" s="587">
        <v>0.23949999999999999</v>
      </c>
      <c r="M305" s="587">
        <v>0.2596877078</v>
      </c>
      <c r="N305" s="587">
        <v>0.2445523185</v>
      </c>
      <c r="O305" s="28"/>
    </row>
    <row r="306" spans="1:15" s="16" customFormat="1" ht="13.5" thickBot="1" x14ac:dyDescent="0.25">
      <c r="A306" s="81" t="s">
        <v>3</v>
      </c>
      <c r="B306" s="82"/>
      <c r="C306" s="83">
        <v>1.46</v>
      </c>
      <c r="D306" s="83">
        <v>1.45</v>
      </c>
      <c r="E306" s="83">
        <v>1.46</v>
      </c>
      <c r="F306" s="83">
        <v>1.64</v>
      </c>
      <c r="G306" s="83">
        <v>1.66</v>
      </c>
      <c r="H306" s="83">
        <v>1.67</v>
      </c>
      <c r="I306" s="83">
        <v>1.68</v>
      </c>
      <c r="J306" s="83">
        <v>1.81</v>
      </c>
      <c r="K306" s="83">
        <v>1.58</v>
      </c>
      <c r="L306" s="83">
        <v>1.52</v>
      </c>
      <c r="M306" s="83">
        <v>1.5001986717375</v>
      </c>
      <c r="N306" s="83">
        <v>1.5731623343087999</v>
      </c>
      <c r="O306" s="84"/>
    </row>
    <row r="307" spans="1:15" x14ac:dyDescent="0.2">
      <c r="N307" s="87"/>
    </row>
    <row r="329" spans="1:12" ht="15.75" x14ac:dyDescent="0.25">
      <c r="A329" s="68" t="s">
        <v>10</v>
      </c>
    </row>
    <row r="331" spans="1:12" ht="13.5" thickBot="1" x14ac:dyDescent="0.25">
      <c r="A331" s="69"/>
      <c r="B331" s="69"/>
    </row>
    <row r="332" spans="1:12" x14ac:dyDescent="0.2">
      <c r="A332" s="34" t="s">
        <v>124</v>
      </c>
      <c r="B332" s="35"/>
      <c r="C332" s="36">
        <f>'M.V. CyL'!I22</f>
        <v>483068</v>
      </c>
      <c r="L332" s="28"/>
    </row>
    <row r="333" spans="1:12" x14ac:dyDescent="0.2">
      <c r="A333" s="37" t="s">
        <v>162</v>
      </c>
      <c r="B333" s="38"/>
      <c r="C333" s="39">
        <f>'M.V. CyL'!I23</f>
        <v>438552</v>
      </c>
      <c r="L333" s="28"/>
    </row>
    <row r="334" spans="1:12" x14ac:dyDescent="0.2">
      <c r="A334" s="37" t="s">
        <v>163</v>
      </c>
      <c r="B334" s="38"/>
      <c r="C334" s="39">
        <f>'M.V. CyL'!I24</f>
        <v>44516</v>
      </c>
      <c r="L334" s="28"/>
    </row>
    <row r="335" spans="1:12" x14ac:dyDescent="0.2">
      <c r="A335" s="40" t="s">
        <v>125</v>
      </c>
      <c r="B335" s="41"/>
      <c r="C335" s="42">
        <f>'M.V. CyL'!I25</f>
        <v>885421</v>
      </c>
      <c r="L335" s="28"/>
    </row>
    <row r="336" spans="1:12" x14ac:dyDescent="0.2">
      <c r="A336" s="37" t="s">
        <v>164</v>
      </c>
      <c r="B336" s="38"/>
      <c r="C336" s="39">
        <f>'M.V. CyL'!I26</f>
        <v>813356</v>
      </c>
      <c r="L336" s="28"/>
    </row>
    <row r="337" spans="1:12" x14ac:dyDescent="0.2">
      <c r="A337" s="37" t="s">
        <v>165</v>
      </c>
      <c r="B337" s="38"/>
      <c r="C337" s="39">
        <f>'M.V. CyL'!I27</f>
        <v>72065</v>
      </c>
      <c r="L337" s="28"/>
    </row>
    <row r="338" spans="1:12" x14ac:dyDescent="0.2">
      <c r="A338" s="40" t="s">
        <v>60</v>
      </c>
      <c r="B338" s="41"/>
      <c r="C338" s="62">
        <f>'M.V. CyL'!I28</f>
        <v>0.1917297473915098</v>
      </c>
      <c r="L338" s="28"/>
    </row>
    <row r="339" spans="1:12" x14ac:dyDescent="0.2">
      <c r="A339" s="44" t="s">
        <v>3</v>
      </c>
      <c r="B339" s="45"/>
      <c r="C339" s="63">
        <f>'M.V. CyL'!I29</f>
        <v>1.8329117225732194</v>
      </c>
      <c r="K339" s="54"/>
      <c r="L339" s="28"/>
    </row>
    <row r="340" spans="1:12" x14ac:dyDescent="0.2">
      <c r="A340" s="48" t="s">
        <v>166</v>
      </c>
      <c r="B340" s="49"/>
      <c r="C340" s="64">
        <f>'M.V. CyL'!I30</f>
        <v>1.8546398146627994</v>
      </c>
      <c r="L340" s="28"/>
    </row>
    <row r="341" spans="1:12" ht="13.5" thickBot="1" x14ac:dyDescent="0.25">
      <c r="A341" s="51" t="s">
        <v>167</v>
      </c>
      <c r="B341" s="52"/>
      <c r="C341" s="65">
        <f>'M.V. CyL'!I31</f>
        <v>1.6188561416120046</v>
      </c>
      <c r="L341" s="28"/>
    </row>
    <row r="344" spans="1:12" x14ac:dyDescent="0.2">
      <c r="A344" s="828" t="s">
        <v>168</v>
      </c>
      <c r="B344" s="829"/>
      <c r="C344" s="829"/>
      <c r="D344" s="829"/>
      <c r="E344" s="829"/>
      <c r="F344" s="829"/>
      <c r="G344" s="829"/>
      <c r="H344" s="829"/>
      <c r="I344" s="829"/>
    </row>
    <row r="345" spans="1:12" ht="13.5" thickBot="1" x14ac:dyDescent="0.25">
      <c r="A345" s="71"/>
      <c r="B345" s="71"/>
      <c r="C345" s="58" t="s">
        <v>13</v>
      </c>
      <c r="D345" s="58" t="s">
        <v>133</v>
      </c>
      <c r="E345" s="58" t="s">
        <v>531</v>
      </c>
      <c r="F345" s="58" t="s">
        <v>174</v>
      </c>
      <c r="G345" s="58" t="s">
        <v>119</v>
      </c>
      <c r="H345" s="58" t="s">
        <v>175</v>
      </c>
      <c r="I345" s="58" t="s">
        <v>176</v>
      </c>
    </row>
    <row r="346" spans="1:12" x14ac:dyDescent="0.2">
      <c r="A346" s="34" t="s">
        <v>124</v>
      </c>
      <c r="B346" s="35"/>
      <c r="C346" s="36">
        <f t="shared" ref="C346:C351" si="12">SUM(D346:I346)</f>
        <v>483068</v>
      </c>
      <c r="D346" s="36">
        <v>289575</v>
      </c>
      <c r="E346" s="36">
        <v>48630</v>
      </c>
      <c r="F346" s="36">
        <v>92952</v>
      </c>
      <c r="G346" s="36">
        <v>11254</v>
      </c>
      <c r="H346" s="36">
        <v>23703</v>
      </c>
      <c r="I346" s="36">
        <v>16954</v>
      </c>
      <c r="J346" s="60"/>
    </row>
    <row r="347" spans="1:12" x14ac:dyDescent="0.2">
      <c r="A347" s="37" t="s">
        <v>162</v>
      </c>
      <c r="B347" s="38"/>
      <c r="C347" s="39">
        <f t="shared" si="12"/>
        <v>438552</v>
      </c>
      <c r="D347" s="39">
        <v>262901</v>
      </c>
      <c r="E347" s="39">
        <v>44207</v>
      </c>
      <c r="F347" s="39">
        <v>83728</v>
      </c>
      <c r="G347" s="39">
        <v>10800</v>
      </c>
      <c r="H347" s="39">
        <v>23062</v>
      </c>
      <c r="I347" s="39">
        <v>13854</v>
      </c>
      <c r="J347" s="60"/>
    </row>
    <row r="348" spans="1:12" x14ac:dyDescent="0.2">
      <c r="A348" s="37" t="s">
        <v>163</v>
      </c>
      <c r="B348" s="38"/>
      <c r="C348" s="39">
        <f t="shared" si="12"/>
        <v>44516</v>
      </c>
      <c r="D348" s="39">
        <v>26674</v>
      </c>
      <c r="E348" s="39">
        <v>4423</v>
      </c>
      <c r="F348" s="39">
        <v>9224</v>
      </c>
      <c r="G348" s="39">
        <v>454</v>
      </c>
      <c r="H348" s="39">
        <v>641</v>
      </c>
      <c r="I348" s="39">
        <v>3100</v>
      </c>
      <c r="J348" s="60"/>
    </row>
    <row r="349" spans="1:12" x14ac:dyDescent="0.2">
      <c r="A349" s="40" t="s">
        <v>125</v>
      </c>
      <c r="B349" s="41"/>
      <c r="C349" s="42">
        <f t="shared" si="12"/>
        <v>885421</v>
      </c>
      <c r="D349" s="42">
        <v>454366</v>
      </c>
      <c r="E349" s="42">
        <v>117585</v>
      </c>
      <c r="F349" s="42">
        <v>187915</v>
      </c>
      <c r="G349" s="42">
        <v>22312</v>
      </c>
      <c r="H349" s="42">
        <v>59800</v>
      </c>
      <c r="I349" s="42">
        <v>43443</v>
      </c>
      <c r="J349" s="60"/>
    </row>
    <row r="350" spans="1:12" x14ac:dyDescent="0.2">
      <c r="A350" s="37" t="s">
        <v>164</v>
      </c>
      <c r="B350" s="38"/>
      <c r="C350" s="39">
        <f t="shared" si="12"/>
        <v>813356</v>
      </c>
      <c r="D350" s="39">
        <v>416371</v>
      </c>
      <c r="E350" s="39">
        <v>108598</v>
      </c>
      <c r="F350" s="39">
        <v>172173</v>
      </c>
      <c r="G350" s="39">
        <v>21626</v>
      </c>
      <c r="H350" s="39">
        <v>58516</v>
      </c>
      <c r="I350" s="39">
        <v>36072</v>
      </c>
      <c r="J350" s="60"/>
    </row>
    <row r="351" spans="1:12" ht="13.5" thickBot="1" x14ac:dyDescent="0.25">
      <c r="A351" s="72" t="s">
        <v>165</v>
      </c>
      <c r="B351" s="73"/>
      <c r="C351" s="74">
        <f t="shared" si="12"/>
        <v>72065</v>
      </c>
      <c r="D351" s="74">
        <v>37995</v>
      </c>
      <c r="E351" s="39">
        <v>8987</v>
      </c>
      <c r="F351" s="39">
        <v>15742</v>
      </c>
      <c r="G351" s="39">
        <v>686</v>
      </c>
      <c r="H351" s="39">
        <v>1284</v>
      </c>
      <c r="I351" s="39">
        <v>7371</v>
      </c>
      <c r="J351" s="60"/>
    </row>
    <row r="352" spans="1:12" ht="13.5" thickBot="1" x14ac:dyDescent="0.25">
      <c r="C352" s="75" t="s">
        <v>177</v>
      </c>
      <c r="D352" s="76">
        <f>D346/$C$346</f>
        <v>0.59944976690652252</v>
      </c>
      <c r="E352" s="76">
        <f t="shared" ref="E352:I352" si="13">E346/$C$346</f>
        <v>0.10066905694436394</v>
      </c>
      <c r="F352" s="76">
        <f t="shared" si="13"/>
        <v>0.1924201147664511</v>
      </c>
      <c r="G352" s="76">
        <f t="shared" si="13"/>
        <v>2.3296927140692408E-2</v>
      </c>
      <c r="H352" s="76">
        <f t="shared" si="13"/>
        <v>4.9067626089908667E-2</v>
      </c>
      <c r="I352" s="76">
        <f t="shared" si="13"/>
        <v>3.5096508152061411E-2</v>
      </c>
    </row>
    <row r="353" spans="1:16" x14ac:dyDescent="0.2">
      <c r="H353" s="60"/>
      <c r="I353" s="16"/>
    </row>
    <row r="354" spans="1:16" x14ac:dyDescent="0.2">
      <c r="H354" s="60"/>
      <c r="I354" s="16"/>
    </row>
    <row r="355" spans="1:16" ht="13.5" thickBot="1" x14ac:dyDescent="0.25">
      <c r="H355" s="60"/>
      <c r="I355" s="16"/>
    </row>
    <row r="356" spans="1:16" ht="13.5" thickBot="1" x14ac:dyDescent="0.25">
      <c r="A356" s="56"/>
      <c r="B356" s="56"/>
      <c r="C356" s="77" t="s">
        <v>41</v>
      </c>
      <c r="D356" s="78" t="s">
        <v>42</v>
      </c>
      <c r="E356" s="78" t="s">
        <v>43</v>
      </c>
      <c r="F356" s="78" t="s">
        <v>44</v>
      </c>
      <c r="G356" s="78" t="s">
        <v>45</v>
      </c>
      <c r="H356" s="78" t="s">
        <v>46</v>
      </c>
      <c r="I356" s="79" t="s">
        <v>47</v>
      </c>
      <c r="J356" s="79" t="s">
        <v>48</v>
      </c>
      <c r="K356" s="77" t="s">
        <v>49</v>
      </c>
      <c r="L356" s="79" t="s">
        <v>50</v>
      </c>
      <c r="M356" s="79" t="s">
        <v>51</v>
      </c>
      <c r="N356" s="79" t="s">
        <v>52</v>
      </c>
    </row>
    <row r="357" spans="1:16" s="16" customFormat="1" x14ac:dyDescent="0.2">
      <c r="A357" s="34" t="s">
        <v>4</v>
      </c>
      <c r="B357" s="35"/>
      <c r="C357" s="586">
        <v>18118</v>
      </c>
      <c r="D357" s="586">
        <v>25138</v>
      </c>
      <c r="E357" s="586">
        <v>27244</v>
      </c>
      <c r="F357" s="586">
        <v>45913</v>
      </c>
      <c r="G357" s="586">
        <v>44135</v>
      </c>
      <c r="H357" s="586">
        <v>45151</v>
      </c>
      <c r="I357" s="586">
        <v>49429</v>
      </c>
      <c r="J357" s="586">
        <v>71655</v>
      </c>
      <c r="K357" s="586">
        <v>39858</v>
      </c>
      <c r="L357" s="586">
        <v>52045</v>
      </c>
      <c r="M357" s="586">
        <v>33833</v>
      </c>
      <c r="N357" s="586">
        <v>30549</v>
      </c>
      <c r="O357" s="28"/>
      <c r="P357" s="28"/>
    </row>
    <row r="358" spans="1:16" s="16" customFormat="1" x14ac:dyDescent="0.2">
      <c r="A358" s="40" t="s">
        <v>178</v>
      </c>
      <c r="B358" s="41"/>
      <c r="C358" s="80">
        <v>30835</v>
      </c>
      <c r="D358" s="80">
        <v>41520</v>
      </c>
      <c r="E358" s="80">
        <v>48077</v>
      </c>
      <c r="F358" s="80">
        <v>82588</v>
      </c>
      <c r="G358" s="80">
        <v>86384</v>
      </c>
      <c r="H358" s="80">
        <v>77066</v>
      </c>
      <c r="I358" s="80">
        <v>98847</v>
      </c>
      <c r="J358" s="80">
        <v>157313</v>
      </c>
      <c r="K358" s="80">
        <v>68577</v>
      </c>
      <c r="L358" s="80">
        <v>79107</v>
      </c>
      <c r="M358" s="80">
        <v>61560</v>
      </c>
      <c r="N358" s="80">
        <v>53547</v>
      </c>
      <c r="O358" s="28"/>
      <c r="P358" s="22"/>
    </row>
    <row r="359" spans="1:16" s="16" customFormat="1" x14ac:dyDescent="0.2">
      <c r="A359" s="40" t="s">
        <v>60</v>
      </c>
      <c r="B359" s="41"/>
      <c r="C359" s="587">
        <v>0.1148</v>
      </c>
      <c r="D359" s="587">
        <v>0.15859999999999999</v>
      </c>
      <c r="E359" s="587">
        <v>0.1623</v>
      </c>
      <c r="F359" s="587">
        <v>0.2321</v>
      </c>
      <c r="G359" s="587">
        <v>0.18579999999999999</v>
      </c>
      <c r="H359" s="587">
        <v>0.17199999999999999</v>
      </c>
      <c r="I359" s="587">
        <v>0.21479999999999999</v>
      </c>
      <c r="J359" s="587">
        <v>0.33260000000000001</v>
      </c>
      <c r="K359" s="587">
        <v>0.15909999999999999</v>
      </c>
      <c r="L359" s="587">
        <v>0.1736</v>
      </c>
      <c r="M359" s="587">
        <v>0.14935731269999999</v>
      </c>
      <c r="N359" s="587">
        <v>0.1864818989</v>
      </c>
      <c r="O359" s="28"/>
    </row>
    <row r="360" spans="1:16" s="16" customFormat="1" ht="13.5" thickBot="1" x14ac:dyDescent="0.25">
      <c r="A360" s="81" t="s">
        <v>3</v>
      </c>
      <c r="B360" s="82"/>
      <c r="C360" s="83">
        <v>1.7</v>
      </c>
      <c r="D360" s="83">
        <v>1.65</v>
      </c>
      <c r="E360" s="83">
        <v>1.76</v>
      </c>
      <c r="F360" s="83">
        <v>1.8</v>
      </c>
      <c r="G360" s="83">
        <v>1.96</v>
      </c>
      <c r="H360" s="83">
        <v>1.71</v>
      </c>
      <c r="I360" s="83">
        <v>2</v>
      </c>
      <c r="J360" s="83">
        <v>2.2000000000000002</v>
      </c>
      <c r="K360" s="83">
        <v>1.72</v>
      </c>
      <c r="L360" s="83">
        <v>1.52</v>
      </c>
      <c r="M360" s="83">
        <v>1.8195253155202999</v>
      </c>
      <c r="N360" s="83">
        <v>1.7528233330059999</v>
      </c>
      <c r="O360" s="84"/>
    </row>
    <row r="383" spans="1:1" ht="15.75" x14ac:dyDescent="0.25">
      <c r="A383" s="68" t="s">
        <v>11</v>
      </c>
    </row>
    <row r="385" spans="1:12" ht="13.5" thickBot="1" x14ac:dyDescent="0.25">
      <c r="A385" s="69"/>
      <c r="B385" s="69"/>
    </row>
    <row r="386" spans="1:12" x14ac:dyDescent="0.2">
      <c r="A386" s="34" t="s">
        <v>124</v>
      </c>
      <c r="B386" s="35"/>
      <c r="C386" s="36">
        <f>'M.V. CyL'!J22</f>
        <v>1037009</v>
      </c>
      <c r="L386" s="28"/>
    </row>
    <row r="387" spans="1:12" x14ac:dyDescent="0.2">
      <c r="A387" s="37" t="s">
        <v>162</v>
      </c>
      <c r="B387" s="38"/>
      <c r="C387" s="39">
        <f>'M.V. CyL'!J23</f>
        <v>796605</v>
      </c>
      <c r="L387" s="28"/>
    </row>
    <row r="388" spans="1:12" x14ac:dyDescent="0.2">
      <c r="A388" s="37" t="s">
        <v>163</v>
      </c>
      <c r="B388" s="38"/>
      <c r="C388" s="39">
        <f>'M.V. CyL'!J24</f>
        <v>240404</v>
      </c>
      <c r="L388" s="28"/>
    </row>
    <row r="389" spans="1:12" x14ac:dyDescent="0.2">
      <c r="A389" s="40" t="s">
        <v>125</v>
      </c>
      <c r="B389" s="41"/>
      <c r="C389" s="42">
        <f>'M.V. CyL'!J25</f>
        <v>1765064</v>
      </c>
      <c r="L389" s="28"/>
    </row>
    <row r="390" spans="1:12" x14ac:dyDescent="0.2">
      <c r="A390" s="37" t="s">
        <v>164</v>
      </c>
      <c r="B390" s="38"/>
      <c r="C390" s="39">
        <f>'M.V. CyL'!J26</f>
        <v>1352326</v>
      </c>
      <c r="L390" s="28"/>
    </row>
    <row r="391" spans="1:12" x14ac:dyDescent="0.2">
      <c r="A391" s="37" t="s">
        <v>165</v>
      </c>
      <c r="B391" s="38"/>
      <c r="C391" s="39">
        <f>'M.V. CyL'!J27</f>
        <v>412738</v>
      </c>
      <c r="L391" s="28"/>
    </row>
    <row r="392" spans="1:12" x14ac:dyDescent="0.2">
      <c r="A392" s="40" t="s">
        <v>60</v>
      </c>
      <c r="B392" s="41"/>
      <c r="C392" s="62">
        <f>'M.V. CyL'!J28</f>
        <v>0.33738894954620574</v>
      </c>
      <c r="L392" s="28"/>
    </row>
    <row r="393" spans="1:12" x14ac:dyDescent="0.2">
      <c r="A393" s="44" t="s">
        <v>3</v>
      </c>
      <c r="B393" s="45"/>
      <c r="C393" s="63">
        <f>'M.V. CyL'!J29</f>
        <v>1.7020720167327381</v>
      </c>
      <c r="K393" s="54"/>
      <c r="L393" s="28"/>
    </row>
    <row r="394" spans="1:12" x14ac:dyDescent="0.2">
      <c r="A394" s="48" t="s">
        <v>166</v>
      </c>
      <c r="B394" s="49"/>
      <c r="C394" s="64">
        <f>'M.V. CyL'!J30</f>
        <v>1.6976117398208648</v>
      </c>
      <c r="L394" s="28"/>
    </row>
    <row r="395" spans="1:12" ht="13.5" thickBot="1" x14ac:dyDescent="0.25">
      <c r="A395" s="51" t="s">
        <v>167</v>
      </c>
      <c r="B395" s="52"/>
      <c r="C395" s="65">
        <f>'M.V. CyL'!J31</f>
        <v>1.716851633084308</v>
      </c>
      <c r="K395" s="21"/>
      <c r="L395" s="28"/>
    </row>
    <row r="396" spans="1:12" x14ac:dyDescent="0.2">
      <c r="K396" s="21"/>
    </row>
    <row r="397" spans="1:12" x14ac:dyDescent="0.2">
      <c r="K397" s="21"/>
    </row>
    <row r="401" spans="1:16" x14ac:dyDescent="0.2">
      <c r="A401" s="828" t="s">
        <v>168</v>
      </c>
      <c r="B401" s="829"/>
      <c r="C401" s="829"/>
      <c r="D401" s="829"/>
      <c r="E401" s="829"/>
      <c r="F401" s="829"/>
      <c r="G401" s="829"/>
      <c r="H401" s="829"/>
      <c r="I401" s="829"/>
    </row>
    <row r="402" spans="1:16" ht="13.5" thickBot="1" x14ac:dyDescent="0.25">
      <c r="A402" s="71"/>
      <c r="B402" s="71"/>
      <c r="C402" s="58" t="s">
        <v>13</v>
      </c>
      <c r="D402" s="58" t="s">
        <v>133</v>
      </c>
      <c r="E402" s="58" t="s">
        <v>531</v>
      </c>
      <c r="F402" s="58" t="s">
        <v>174</v>
      </c>
      <c r="G402" s="58" t="s">
        <v>119</v>
      </c>
      <c r="H402" s="58" t="s">
        <v>175</v>
      </c>
      <c r="I402" s="58" t="s">
        <v>176</v>
      </c>
    </row>
    <row r="403" spans="1:16" x14ac:dyDescent="0.2">
      <c r="A403" s="34" t="s">
        <v>124</v>
      </c>
      <c r="B403" s="35"/>
      <c r="C403" s="36">
        <f t="shared" ref="C403:C408" si="14">SUM(D403:I403)</f>
        <v>1037009</v>
      </c>
      <c r="D403" s="36">
        <v>803051</v>
      </c>
      <c r="E403" s="36">
        <v>36366</v>
      </c>
      <c r="F403" s="36">
        <v>90745</v>
      </c>
      <c r="G403" s="36">
        <v>28093</v>
      </c>
      <c r="H403" s="36">
        <v>50226</v>
      </c>
      <c r="I403" s="36">
        <v>28528</v>
      </c>
      <c r="J403" s="60"/>
    </row>
    <row r="404" spans="1:16" x14ac:dyDescent="0.2">
      <c r="A404" s="37" t="s">
        <v>162</v>
      </c>
      <c r="B404" s="38"/>
      <c r="C404" s="39">
        <f t="shared" si="14"/>
        <v>796605</v>
      </c>
      <c r="D404" s="39">
        <v>626682</v>
      </c>
      <c r="E404" s="39">
        <v>12796</v>
      </c>
      <c r="F404" s="39">
        <v>73275</v>
      </c>
      <c r="G404" s="39">
        <v>24221</v>
      </c>
      <c r="H404" s="39">
        <v>38324</v>
      </c>
      <c r="I404" s="39">
        <v>21307</v>
      </c>
      <c r="J404" s="60"/>
    </row>
    <row r="405" spans="1:16" x14ac:dyDescent="0.2">
      <c r="A405" s="37" t="s">
        <v>163</v>
      </c>
      <c r="B405" s="38"/>
      <c r="C405" s="39">
        <f t="shared" si="14"/>
        <v>240404</v>
      </c>
      <c r="D405" s="39">
        <v>176369</v>
      </c>
      <c r="E405" s="39">
        <v>23570</v>
      </c>
      <c r="F405" s="39">
        <v>17470</v>
      </c>
      <c r="G405" s="39">
        <v>3872</v>
      </c>
      <c r="H405" s="39">
        <v>11902</v>
      </c>
      <c r="I405" s="39">
        <v>7221</v>
      </c>
      <c r="J405" s="60"/>
    </row>
    <row r="406" spans="1:16" x14ac:dyDescent="0.2">
      <c r="A406" s="40" t="s">
        <v>125</v>
      </c>
      <c r="B406" s="41"/>
      <c r="C406" s="42">
        <f t="shared" si="14"/>
        <v>1765064</v>
      </c>
      <c r="D406" s="42">
        <v>1316110</v>
      </c>
      <c r="E406" s="42">
        <v>67361</v>
      </c>
      <c r="F406" s="42">
        <v>149251</v>
      </c>
      <c r="G406" s="42">
        <v>60751</v>
      </c>
      <c r="H406" s="42">
        <v>130442</v>
      </c>
      <c r="I406" s="42">
        <v>41149</v>
      </c>
      <c r="J406" s="60"/>
    </row>
    <row r="407" spans="1:16" x14ac:dyDescent="0.2">
      <c r="A407" s="37" t="s">
        <v>164</v>
      </c>
      <c r="B407" s="38"/>
      <c r="C407" s="39">
        <f t="shared" si="14"/>
        <v>1352326</v>
      </c>
      <c r="D407" s="39">
        <v>1019291</v>
      </c>
      <c r="E407" s="39">
        <v>29252</v>
      </c>
      <c r="F407" s="39">
        <v>121887</v>
      </c>
      <c r="G407" s="39">
        <v>52143</v>
      </c>
      <c r="H407" s="39">
        <v>97437</v>
      </c>
      <c r="I407" s="39">
        <v>32316</v>
      </c>
      <c r="J407" s="60"/>
    </row>
    <row r="408" spans="1:16" ht="13.5" thickBot="1" x14ac:dyDescent="0.25">
      <c r="A408" s="72" t="s">
        <v>165</v>
      </c>
      <c r="B408" s="73"/>
      <c r="C408" s="74">
        <f t="shared" si="14"/>
        <v>412738</v>
      </c>
      <c r="D408" s="74">
        <v>296819</v>
      </c>
      <c r="E408" s="39">
        <v>38109</v>
      </c>
      <c r="F408" s="39">
        <v>27364</v>
      </c>
      <c r="G408" s="39">
        <v>8608</v>
      </c>
      <c r="H408" s="39">
        <v>33005</v>
      </c>
      <c r="I408" s="39">
        <v>8833</v>
      </c>
      <c r="J408" s="60"/>
    </row>
    <row r="409" spans="1:16" ht="13.5" thickBot="1" x14ac:dyDescent="0.25">
      <c r="C409" s="75" t="s">
        <v>177</v>
      </c>
      <c r="D409" s="76">
        <f>D403/$C$403</f>
        <v>0.77439154337136895</v>
      </c>
      <c r="E409" s="76">
        <f t="shared" ref="E409:I409" si="15">E403/$C$403</f>
        <v>3.5068162378532879E-2</v>
      </c>
      <c r="F409" s="76">
        <f t="shared" si="15"/>
        <v>8.750647294285778E-2</v>
      </c>
      <c r="G409" s="76">
        <f t="shared" si="15"/>
        <v>2.7090410980039711E-2</v>
      </c>
      <c r="H409" s="76">
        <f t="shared" si="15"/>
        <v>4.8433523720623449E-2</v>
      </c>
      <c r="I409" s="76">
        <f t="shared" si="15"/>
        <v>2.7509886606577185E-2</v>
      </c>
    </row>
    <row r="410" spans="1:16" x14ac:dyDescent="0.2">
      <c r="H410" s="60"/>
      <c r="I410" s="16"/>
    </row>
    <row r="411" spans="1:16" x14ac:dyDescent="0.2">
      <c r="H411" s="60"/>
      <c r="I411" s="16"/>
    </row>
    <row r="412" spans="1:16" ht="13.5" thickBot="1" x14ac:dyDescent="0.25">
      <c r="H412" s="60"/>
      <c r="I412" s="16"/>
    </row>
    <row r="413" spans="1:16" ht="13.5" thickBot="1" x14ac:dyDescent="0.25">
      <c r="A413" s="56"/>
      <c r="B413" s="56"/>
      <c r="C413" s="77" t="s">
        <v>41</v>
      </c>
      <c r="D413" s="78" t="s">
        <v>42</v>
      </c>
      <c r="E413" s="78" t="s">
        <v>43</v>
      </c>
      <c r="F413" s="78" t="s">
        <v>44</v>
      </c>
      <c r="G413" s="78" t="s">
        <v>45</v>
      </c>
      <c r="H413" s="78" t="s">
        <v>46</v>
      </c>
      <c r="I413" s="79" t="s">
        <v>47</v>
      </c>
      <c r="J413" s="79" t="s">
        <v>48</v>
      </c>
      <c r="K413" s="77" t="s">
        <v>49</v>
      </c>
      <c r="L413" s="79" t="s">
        <v>50</v>
      </c>
      <c r="M413" s="79" t="s">
        <v>51</v>
      </c>
      <c r="N413" s="79" t="s">
        <v>52</v>
      </c>
    </row>
    <row r="414" spans="1:16" s="16" customFormat="1" x14ac:dyDescent="0.2">
      <c r="A414" s="34" t="s">
        <v>4</v>
      </c>
      <c r="B414" s="35"/>
      <c r="C414" s="586">
        <v>62346</v>
      </c>
      <c r="D414" s="586">
        <v>71369</v>
      </c>
      <c r="E414" s="586">
        <v>71540</v>
      </c>
      <c r="F414" s="586">
        <v>86572</v>
      </c>
      <c r="G414" s="586">
        <v>103428</v>
      </c>
      <c r="H414" s="586">
        <v>99502</v>
      </c>
      <c r="I414" s="586">
        <v>89942</v>
      </c>
      <c r="J414" s="586">
        <v>106583</v>
      </c>
      <c r="K414" s="586">
        <v>90209</v>
      </c>
      <c r="L414" s="586">
        <v>97731</v>
      </c>
      <c r="M414" s="586">
        <v>84925</v>
      </c>
      <c r="N414" s="586">
        <v>72862</v>
      </c>
      <c r="O414" s="28"/>
      <c r="P414" s="22"/>
    </row>
    <row r="415" spans="1:16" s="16" customFormat="1" x14ac:dyDescent="0.2">
      <c r="A415" s="40" t="s">
        <v>178</v>
      </c>
      <c r="B415" s="41"/>
      <c r="C415" s="80">
        <v>102653</v>
      </c>
      <c r="D415" s="80">
        <v>116540</v>
      </c>
      <c r="E415" s="80">
        <v>121500</v>
      </c>
      <c r="F415" s="80">
        <v>151375</v>
      </c>
      <c r="G415" s="80">
        <v>170704</v>
      </c>
      <c r="H415" s="80">
        <v>166910</v>
      </c>
      <c r="I415" s="80">
        <v>158257</v>
      </c>
      <c r="J415" s="80">
        <v>185621</v>
      </c>
      <c r="K415" s="80">
        <v>161002</v>
      </c>
      <c r="L415" s="80">
        <v>160402</v>
      </c>
      <c r="M415" s="80">
        <v>147476</v>
      </c>
      <c r="N415" s="80">
        <v>122624</v>
      </c>
      <c r="O415" s="28"/>
      <c r="P415" s="22"/>
    </row>
    <row r="416" spans="1:16" s="16" customFormat="1" x14ac:dyDescent="0.2">
      <c r="A416" s="40" t="s">
        <v>60</v>
      </c>
      <c r="B416" s="41"/>
      <c r="C416" s="587">
        <v>0.25609999999999999</v>
      </c>
      <c r="D416" s="587">
        <v>0.2954</v>
      </c>
      <c r="E416" s="587">
        <v>0.28370000000000001</v>
      </c>
      <c r="F416" s="587">
        <v>0.34849999999999998</v>
      </c>
      <c r="G416" s="587">
        <v>0.37140000000000001</v>
      </c>
      <c r="H416" s="587">
        <v>0.37140000000000001</v>
      </c>
      <c r="I416" s="587">
        <v>0.34499999999999997</v>
      </c>
      <c r="J416" s="587">
        <v>0.40450000000000003</v>
      </c>
      <c r="K416" s="587">
        <v>0.36609999999999998</v>
      </c>
      <c r="L416" s="587">
        <v>0.36099999999999999</v>
      </c>
      <c r="M416" s="587">
        <v>0.34132570169999998</v>
      </c>
      <c r="N416" s="587">
        <v>0.28505751460000001</v>
      </c>
      <c r="O416" s="28"/>
    </row>
    <row r="417" spans="1:15" s="16" customFormat="1" ht="13.5" thickBot="1" x14ac:dyDescent="0.25">
      <c r="A417" s="81" t="s">
        <v>3</v>
      </c>
      <c r="B417" s="82"/>
      <c r="C417" s="83">
        <v>1.65</v>
      </c>
      <c r="D417" s="83">
        <v>1.63</v>
      </c>
      <c r="E417" s="83">
        <v>1.7</v>
      </c>
      <c r="F417" s="83">
        <v>1.75</v>
      </c>
      <c r="G417" s="83">
        <v>1.65</v>
      </c>
      <c r="H417" s="83">
        <v>1.68</v>
      </c>
      <c r="I417" s="83">
        <v>1.76</v>
      </c>
      <c r="J417" s="83">
        <v>1.74</v>
      </c>
      <c r="K417" s="83">
        <v>1.78</v>
      </c>
      <c r="L417" s="83">
        <v>1.64</v>
      </c>
      <c r="M417" s="83">
        <v>1.7365440094200999</v>
      </c>
      <c r="N417" s="83">
        <v>1.6829623123163999</v>
      </c>
      <c r="O417" s="84"/>
    </row>
    <row r="440" spans="1:12" ht="15.75" x14ac:dyDescent="0.25">
      <c r="A440" s="68" t="s">
        <v>12</v>
      </c>
    </row>
    <row r="442" spans="1:12" ht="13.5" thickBot="1" x14ac:dyDescent="0.25">
      <c r="A442" s="69"/>
      <c r="B442" s="69"/>
    </row>
    <row r="443" spans="1:12" x14ac:dyDescent="0.2">
      <c r="A443" s="34" t="s">
        <v>124</v>
      </c>
      <c r="B443" s="35"/>
      <c r="C443" s="36">
        <f>'M.V. CyL'!K22</f>
        <v>398677</v>
      </c>
      <c r="L443" s="28"/>
    </row>
    <row r="444" spans="1:12" x14ac:dyDescent="0.2">
      <c r="A444" s="37" t="s">
        <v>162</v>
      </c>
      <c r="B444" s="38"/>
      <c r="C444" s="39">
        <f>'M.V. CyL'!K23</f>
        <v>349241</v>
      </c>
      <c r="L444" s="28"/>
    </row>
    <row r="445" spans="1:12" x14ac:dyDescent="0.2">
      <c r="A445" s="37" t="s">
        <v>163</v>
      </c>
      <c r="B445" s="38"/>
      <c r="C445" s="39">
        <f>'M.V. CyL'!K24</f>
        <v>49436</v>
      </c>
      <c r="L445" s="28"/>
    </row>
    <row r="446" spans="1:12" x14ac:dyDescent="0.2">
      <c r="A446" s="40" t="s">
        <v>125</v>
      </c>
      <c r="B446" s="41"/>
      <c r="C446" s="42">
        <f>'M.V. CyL'!K25</f>
        <v>635243</v>
      </c>
      <c r="L446" s="28"/>
    </row>
    <row r="447" spans="1:12" x14ac:dyDescent="0.2">
      <c r="A447" s="37" t="s">
        <v>164</v>
      </c>
      <c r="B447" s="38"/>
      <c r="C447" s="39">
        <f>'M.V. CyL'!K26</f>
        <v>563336</v>
      </c>
      <c r="L447" s="28"/>
    </row>
    <row r="448" spans="1:12" x14ac:dyDescent="0.2">
      <c r="A448" s="37" t="s">
        <v>165</v>
      </c>
      <c r="B448" s="38"/>
      <c r="C448" s="39">
        <f>'M.V. CyL'!K27</f>
        <v>71907</v>
      </c>
      <c r="L448" s="28"/>
    </row>
    <row r="449" spans="1:12" x14ac:dyDescent="0.2">
      <c r="A449" s="40" t="s">
        <v>60</v>
      </c>
      <c r="B449" s="41"/>
      <c r="C449" s="62">
        <f>'M.V. CyL'!K28</f>
        <v>0.20753888008142751</v>
      </c>
      <c r="L449" s="28"/>
    </row>
    <row r="450" spans="1:12" x14ac:dyDescent="0.2">
      <c r="A450" s="44" t="s">
        <v>3</v>
      </c>
      <c r="B450" s="45"/>
      <c r="C450" s="63">
        <f>'M.V. CyL'!K29</f>
        <v>1.5933775964000934</v>
      </c>
      <c r="L450" s="28"/>
    </row>
    <row r="451" spans="1:12" x14ac:dyDescent="0.2">
      <c r="A451" s="48" t="s">
        <v>166</v>
      </c>
      <c r="B451" s="49"/>
      <c r="C451" s="64">
        <f>'M.V. CyL'!K30</f>
        <v>1.6130293980374584</v>
      </c>
      <c r="L451" s="28"/>
    </row>
    <row r="452" spans="1:12" ht="13.5" thickBot="1" x14ac:dyDescent="0.25">
      <c r="A452" s="51" t="s">
        <v>167</v>
      </c>
      <c r="B452" s="52"/>
      <c r="C452" s="65">
        <f>'M.V. CyL'!K31</f>
        <v>1.4545472934703454</v>
      </c>
      <c r="L452" s="28"/>
    </row>
    <row r="455" spans="1:12" x14ac:dyDescent="0.2">
      <c r="A455" s="828" t="s">
        <v>168</v>
      </c>
      <c r="B455" s="829"/>
      <c r="C455" s="829"/>
      <c r="D455" s="829"/>
      <c r="E455" s="829"/>
      <c r="F455" s="829"/>
      <c r="G455" s="829"/>
      <c r="H455" s="829"/>
      <c r="I455" s="829"/>
    </row>
    <row r="456" spans="1:12" ht="13.5" thickBot="1" x14ac:dyDescent="0.25">
      <c r="A456" s="71"/>
      <c r="B456" s="71"/>
      <c r="C456" s="58" t="s">
        <v>13</v>
      </c>
      <c r="D456" s="58" t="s">
        <v>133</v>
      </c>
      <c r="E456" s="58" t="s">
        <v>531</v>
      </c>
      <c r="F456" s="58" t="s">
        <v>174</v>
      </c>
      <c r="G456" s="58" t="s">
        <v>119</v>
      </c>
      <c r="H456" s="58" t="s">
        <v>175</v>
      </c>
      <c r="I456" s="58" t="s">
        <v>176</v>
      </c>
    </row>
    <row r="457" spans="1:12" x14ac:dyDescent="0.2">
      <c r="A457" s="34" t="s">
        <v>124</v>
      </c>
      <c r="B457" s="35"/>
      <c r="C457" s="36">
        <f t="shared" ref="C457:C462" si="16">SUM(D457:I457)</f>
        <v>398677</v>
      </c>
      <c r="D457" s="36">
        <v>249955</v>
      </c>
      <c r="E457" s="36">
        <v>11653</v>
      </c>
      <c r="F457" s="36">
        <v>82147</v>
      </c>
      <c r="G457" s="36">
        <v>5510</v>
      </c>
      <c r="H457" s="36">
        <v>32774</v>
      </c>
      <c r="I457" s="36">
        <v>16638</v>
      </c>
      <c r="J457" s="60"/>
    </row>
    <row r="458" spans="1:12" x14ac:dyDescent="0.2">
      <c r="A458" s="37" t="s">
        <v>162</v>
      </c>
      <c r="B458" s="38"/>
      <c r="C458" s="39">
        <f t="shared" si="16"/>
        <v>349241</v>
      </c>
      <c r="D458" s="39">
        <v>217612</v>
      </c>
      <c r="E458" s="39">
        <v>9790</v>
      </c>
      <c r="F458" s="39">
        <v>74419</v>
      </c>
      <c r="G458" s="39">
        <v>2042</v>
      </c>
      <c r="H458" s="39">
        <v>30780</v>
      </c>
      <c r="I458" s="39">
        <v>14598</v>
      </c>
      <c r="J458" s="60"/>
    </row>
    <row r="459" spans="1:12" x14ac:dyDescent="0.2">
      <c r="A459" s="37" t="s">
        <v>163</v>
      </c>
      <c r="B459" s="38"/>
      <c r="C459" s="39">
        <f t="shared" si="16"/>
        <v>49436</v>
      </c>
      <c r="D459" s="39">
        <v>32343</v>
      </c>
      <c r="E459" s="39">
        <v>1863</v>
      </c>
      <c r="F459" s="39">
        <v>7728</v>
      </c>
      <c r="G459" s="39">
        <v>3468</v>
      </c>
      <c r="H459" s="39">
        <v>1994</v>
      </c>
      <c r="I459" s="39">
        <v>2040</v>
      </c>
      <c r="J459" s="60"/>
    </row>
    <row r="460" spans="1:12" x14ac:dyDescent="0.2">
      <c r="A460" s="40" t="s">
        <v>125</v>
      </c>
      <c r="B460" s="41"/>
      <c r="C460" s="42">
        <f t="shared" si="16"/>
        <v>635243</v>
      </c>
      <c r="D460" s="42">
        <v>358871</v>
      </c>
      <c r="E460" s="42">
        <v>19982</v>
      </c>
      <c r="F460" s="42">
        <v>145651</v>
      </c>
      <c r="G460" s="42">
        <v>5514</v>
      </c>
      <c r="H460" s="42">
        <v>70558</v>
      </c>
      <c r="I460" s="42">
        <v>34667</v>
      </c>
      <c r="J460" s="60"/>
    </row>
    <row r="461" spans="1:12" x14ac:dyDescent="0.2">
      <c r="A461" s="37" t="s">
        <v>164</v>
      </c>
      <c r="B461" s="38"/>
      <c r="C461" s="39">
        <f t="shared" si="16"/>
        <v>563336</v>
      </c>
      <c r="D461" s="39">
        <v>313091</v>
      </c>
      <c r="E461" s="39">
        <v>17551</v>
      </c>
      <c r="F461" s="39">
        <v>135005</v>
      </c>
      <c r="G461" s="39">
        <v>2046</v>
      </c>
      <c r="H461" s="39">
        <v>63783</v>
      </c>
      <c r="I461" s="39">
        <v>31860</v>
      </c>
      <c r="J461" s="60"/>
    </row>
    <row r="462" spans="1:12" ht="13.5" thickBot="1" x14ac:dyDescent="0.25">
      <c r="A462" s="72" t="s">
        <v>165</v>
      </c>
      <c r="B462" s="73"/>
      <c r="C462" s="74">
        <f t="shared" si="16"/>
        <v>71907</v>
      </c>
      <c r="D462" s="74">
        <v>45780</v>
      </c>
      <c r="E462" s="39">
        <v>2431</v>
      </c>
      <c r="F462" s="39">
        <v>10646</v>
      </c>
      <c r="G462" s="39">
        <v>3468</v>
      </c>
      <c r="H462" s="39">
        <v>6775</v>
      </c>
      <c r="I462" s="39">
        <v>2807</v>
      </c>
      <c r="J462" s="60"/>
    </row>
    <row r="463" spans="1:12" ht="13.5" thickBot="1" x14ac:dyDescent="0.25">
      <c r="C463" s="75" t="s">
        <v>177</v>
      </c>
      <c r="D463" s="76">
        <f>D457/$C$457</f>
        <v>0.62696117408328045</v>
      </c>
      <c r="E463" s="76">
        <f t="shared" ref="E463:I463" si="17">E457/$C$457</f>
        <v>2.92291754979595E-2</v>
      </c>
      <c r="F463" s="76">
        <f t="shared" si="17"/>
        <v>0.20604900709095333</v>
      </c>
      <c r="G463" s="76">
        <f t="shared" si="17"/>
        <v>1.3820712004956394E-2</v>
      </c>
      <c r="H463" s="76">
        <f t="shared" si="17"/>
        <v>8.2206899319499246E-2</v>
      </c>
      <c r="I463" s="76">
        <f t="shared" si="17"/>
        <v>4.1733032003351087E-2</v>
      </c>
    </row>
    <row r="464" spans="1:12" x14ac:dyDescent="0.2">
      <c r="H464" s="60"/>
      <c r="I464" s="16"/>
    </row>
    <row r="465" spans="1:16" x14ac:dyDescent="0.2">
      <c r="H465" s="60"/>
      <c r="I465" s="16"/>
    </row>
    <row r="466" spans="1:16" ht="13.5" thickBot="1" x14ac:dyDescent="0.25">
      <c r="H466" s="60"/>
      <c r="I466" s="16"/>
    </row>
    <row r="467" spans="1:16" ht="13.5" thickBot="1" x14ac:dyDescent="0.25">
      <c r="A467" s="56"/>
      <c r="B467" s="56"/>
      <c r="C467" s="77" t="s">
        <v>41</v>
      </c>
      <c r="D467" s="78" t="s">
        <v>42</v>
      </c>
      <c r="E467" s="78" t="s">
        <v>43</v>
      </c>
      <c r="F467" s="78" t="s">
        <v>44</v>
      </c>
      <c r="G467" s="78" t="s">
        <v>45</v>
      </c>
      <c r="H467" s="78" t="s">
        <v>46</v>
      </c>
      <c r="I467" s="79" t="s">
        <v>47</v>
      </c>
      <c r="J467" s="79" t="s">
        <v>48</v>
      </c>
      <c r="K467" s="77" t="s">
        <v>49</v>
      </c>
      <c r="L467" s="79" t="s">
        <v>50</v>
      </c>
      <c r="M467" s="79" t="s">
        <v>51</v>
      </c>
      <c r="N467" s="79" t="s">
        <v>52</v>
      </c>
    </row>
    <row r="468" spans="1:16" s="16" customFormat="1" x14ac:dyDescent="0.2">
      <c r="A468" s="34" t="s">
        <v>4</v>
      </c>
      <c r="B468" s="35"/>
      <c r="C468" s="586">
        <v>15403</v>
      </c>
      <c r="D468" s="586">
        <v>21502</v>
      </c>
      <c r="E468" s="586">
        <v>24509</v>
      </c>
      <c r="F468" s="586">
        <v>31577</v>
      </c>
      <c r="G468" s="586">
        <v>34091</v>
      </c>
      <c r="H468" s="586">
        <v>40504</v>
      </c>
      <c r="I468" s="586">
        <v>50020</v>
      </c>
      <c r="J468" s="586">
        <v>62560</v>
      </c>
      <c r="K468" s="586">
        <v>35786</v>
      </c>
      <c r="L468" s="586">
        <v>32642</v>
      </c>
      <c r="M468" s="586">
        <v>25358</v>
      </c>
      <c r="N468" s="586">
        <v>24725</v>
      </c>
      <c r="O468" s="28"/>
      <c r="P468" s="22"/>
    </row>
    <row r="469" spans="1:16" s="16" customFormat="1" x14ac:dyDescent="0.2">
      <c r="A469" s="40" t="s">
        <v>178</v>
      </c>
      <c r="B469" s="41"/>
      <c r="C469" s="80">
        <v>22788</v>
      </c>
      <c r="D469" s="80">
        <v>32537</v>
      </c>
      <c r="E469" s="80">
        <v>39068</v>
      </c>
      <c r="F469" s="80">
        <v>55960</v>
      </c>
      <c r="G469" s="80">
        <v>52082</v>
      </c>
      <c r="H469" s="80">
        <v>62088</v>
      </c>
      <c r="I469" s="80">
        <v>74226</v>
      </c>
      <c r="J469" s="80">
        <v>112020</v>
      </c>
      <c r="K469" s="80">
        <v>58813</v>
      </c>
      <c r="L469" s="80">
        <v>48196</v>
      </c>
      <c r="M469" s="80">
        <v>37030</v>
      </c>
      <c r="N469" s="80">
        <v>40435</v>
      </c>
      <c r="O469" s="28"/>
      <c r="P469" s="22"/>
    </row>
    <row r="470" spans="1:16" s="16" customFormat="1" x14ac:dyDescent="0.2">
      <c r="A470" s="40" t="s">
        <v>60</v>
      </c>
      <c r="B470" s="41"/>
      <c r="C470" s="587">
        <v>9.3200000000000005E-2</v>
      </c>
      <c r="D470" s="587">
        <v>0.1343</v>
      </c>
      <c r="E470" s="587">
        <v>0.154</v>
      </c>
      <c r="F470" s="587">
        <v>0.2273</v>
      </c>
      <c r="G470" s="587">
        <v>0.19650000000000001</v>
      </c>
      <c r="H470" s="587">
        <v>0.23749999999999999</v>
      </c>
      <c r="I470" s="587">
        <v>0.27360000000000001</v>
      </c>
      <c r="J470" s="587">
        <v>0.40529999999999999</v>
      </c>
      <c r="K470" s="587">
        <v>0.22789999999999999</v>
      </c>
      <c r="L470" s="587">
        <v>0.1825</v>
      </c>
      <c r="M470" s="587">
        <v>0.15359836039999999</v>
      </c>
      <c r="N470" s="587">
        <v>0.1706916986</v>
      </c>
      <c r="O470" s="28"/>
    </row>
    <row r="471" spans="1:16" s="16" customFormat="1" ht="13.5" thickBot="1" x14ac:dyDescent="0.25">
      <c r="A471" s="81" t="s">
        <v>3</v>
      </c>
      <c r="B471" s="82"/>
      <c r="C471" s="83">
        <v>1.48</v>
      </c>
      <c r="D471" s="83">
        <v>1.51</v>
      </c>
      <c r="E471" s="83">
        <v>1.59</v>
      </c>
      <c r="F471" s="83">
        <v>1.77</v>
      </c>
      <c r="G471" s="83">
        <v>1.53</v>
      </c>
      <c r="H471" s="83">
        <v>1.53</v>
      </c>
      <c r="I471" s="83">
        <v>1.48</v>
      </c>
      <c r="J471" s="83">
        <v>1.79</v>
      </c>
      <c r="K471" s="83">
        <v>1.64</v>
      </c>
      <c r="L471" s="83">
        <v>1.48</v>
      </c>
      <c r="M471" s="83">
        <v>1.4602886662986001</v>
      </c>
      <c r="N471" s="83">
        <v>1.6353892821031</v>
      </c>
      <c r="O471" s="28"/>
    </row>
  </sheetData>
  <mergeCells count="9">
    <mergeCell ref="A344:I344"/>
    <mergeCell ref="A401:I401"/>
    <mergeCell ref="A455:I455"/>
    <mergeCell ref="A22:I22"/>
    <mergeCell ref="A74:I74"/>
    <mergeCell ref="A128:I128"/>
    <mergeCell ref="A182:I182"/>
    <mergeCell ref="A236:I236"/>
    <mergeCell ref="A290:I290"/>
  </mergeCells>
  <pageMargins left="0.75" right="0.75" top="1" bottom="1" header="0" footer="0"/>
  <pageSetup paperSize="9" scale="47" orientation="portrait" r:id="rId1"/>
  <headerFooter alignWithMargins="0"/>
  <rowBreaks count="7" manualBreakCount="7">
    <brk id="56" max="16383" man="1"/>
    <brk id="110" max="16383" man="1"/>
    <brk id="164" max="16383" man="1"/>
    <brk id="218" max="16383" man="1"/>
    <brk id="272" max="16383" man="1"/>
    <brk id="326" max="16383" man="1"/>
    <brk id="38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F90EC-2963-412B-9954-E9E346CDE8C2}">
  <dimension ref="A3:V221"/>
  <sheetViews>
    <sheetView zoomScale="80" zoomScaleNormal="80" workbookViewId="0">
      <selection activeCell="A427" sqref="A427"/>
    </sheetView>
  </sheetViews>
  <sheetFormatPr baseColWidth="10" defaultRowHeight="12.75" x14ac:dyDescent="0.2"/>
  <cols>
    <col min="1" max="1" width="17.42578125" style="22" customWidth="1"/>
    <col min="2" max="2" width="11.42578125" style="22"/>
    <col min="3" max="3" width="16.5703125" style="22" customWidth="1"/>
    <col min="4" max="4" width="14.85546875" style="22" customWidth="1"/>
    <col min="5" max="5" width="9.28515625" style="22" customWidth="1"/>
    <col min="6" max="16" width="11.42578125" style="22"/>
    <col min="17" max="17" width="11.42578125" style="88"/>
    <col min="18" max="18" width="11.42578125" style="60"/>
    <col min="19" max="19" width="14.85546875" style="60" bestFit="1" customWidth="1"/>
    <col min="20" max="256" width="11.42578125" style="22"/>
    <col min="257" max="257" width="17.42578125" style="22" customWidth="1"/>
    <col min="258" max="258" width="11.42578125" style="22"/>
    <col min="259" max="259" width="16.5703125" style="22" customWidth="1"/>
    <col min="260" max="260" width="14.85546875" style="22" customWidth="1"/>
    <col min="261" max="261" width="9.28515625" style="22" customWidth="1"/>
    <col min="262" max="274" width="11.42578125" style="22"/>
    <col min="275" max="275" width="14.85546875" style="22" bestFit="1" customWidth="1"/>
    <col min="276" max="512" width="11.42578125" style="22"/>
    <col min="513" max="513" width="17.42578125" style="22" customWidth="1"/>
    <col min="514" max="514" width="11.42578125" style="22"/>
    <col min="515" max="515" width="16.5703125" style="22" customWidth="1"/>
    <col min="516" max="516" width="14.85546875" style="22" customWidth="1"/>
    <col min="517" max="517" width="9.28515625" style="22" customWidth="1"/>
    <col min="518" max="530" width="11.42578125" style="22"/>
    <col min="531" max="531" width="14.85546875" style="22" bestFit="1" customWidth="1"/>
    <col min="532" max="768" width="11.42578125" style="22"/>
    <col min="769" max="769" width="17.42578125" style="22" customWidth="1"/>
    <col min="770" max="770" width="11.42578125" style="22"/>
    <col min="771" max="771" width="16.5703125" style="22" customWidth="1"/>
    <col min="772" max="772" width="14.85546875" style="22" customWidth="1"/>
    <col min="773" max="773" width="9.28515625" style="22" customWidth="1"/>
    <col min="774" max="786" width="11.42578125" style="22"/>
    <col min="787" max="787" width="14.85546875" style="22" bestFit="1" customWidth="1"/>
    <col min="788" max="1024" width="11.42578125" style="22"/>
    <col min="1025" max="1025" width="17.42578125" style="22" customWidth="1"/>
    <col min="1026" max="1026" width="11.42578125" style="22"/>
    <col min="1027" max="1027" width="16.5703125" style="22" customWidth="1"/>
    <col min="1028" max="1028" width="14.85546875" style="22" customWidth="1"/>
    <col min="1029" max="1029" width="9.28515625" style="22" customWidth="1"/>
    <col min="1030" max="1042" width="11.42578125" style="22"/>
    <col min="1043" max="1043" width="14.85546875" style="22" bestFit="1" customWidth="1"/>
    <col min="1044" max="1280" width="11.42578125" style="22"/>
    <col min="1281" max="1281" width="17.42578125" style="22" customWidth="1"/>
    <col min="1282" max="1282" width="11.42578125" style="22"/>
    <col min="1283" max="1283" width="16.5703125" style="22" customWidth="1"/>
    <col min="1284" max="1284" width="14.85546875" style="22" customWidth="1"/>
    <col min="1285" max="1285" width="9.28515625" style="22" customWidth="1"/>
    <col min="1286" max="1298" width="11.42578125" style="22"/>
    <col min="1299" max="1299" width="14.85546875" style="22" bestFit="1" customWidth="1"/>
    <col min="1300" max="1536" width="11.42578125" style="22"/>
    <col min="1537" max="1537" width="17.42578125" style="22" customWidth="1"/>
    <col min="1538" max="1538" width="11.42578125" style="22"/>
    <col min="1539" max="1539" width="16.5703125" style="22" customWidth="1"/>
    <col min="1540" max="1540" width="14.85546875" style="22" customWidth="1"/>
    <col min="1541" max="1541" width="9.28515625" style="22" customWidth="1"/>
    <col min="1542" max="1554" width="11.42578125" style="22"/>
    <col min="1555" max="1555" width="14.85546875" style="22" bestFit="1" customWidth="1"/>
    <col min="1556" max="1792" width="11.42578125" style="22"/>
    <col min="1793" max="1793" width="17.42578125" style="22" customWidth="1"/>
    <col min="1794" max="1794" width="11.42578125" style="22"/>
    <col min="1795" max="1795" width="16.5703125" style="22" customWidth="1"/>
    <col min="1796" max="1796" width="14.85546875" style="22" customWidth="1"/>
    <col min="1797" max="1797" width="9.28515625" style="22" customWidth="1"/>
    <col min="1798" max="1810" width="11.42578125" style="22"/>
    <col min="1811" max="1811" width="14.85546875" style="22" bestFit="1" customWidth="1"/>
    <col min="1812" max="2048" width="11.42578125" style="22"/>
    <col min="2049" max="2049" width="17.42578125" style="22" customWidth="1"/>
    <col min="2050" max="2050" width="11.42578125" style="22"/>
    <col min="2051" max="2051" width="16.5703125" style="22" customWidth="1"/>
    <col min="2052" max="2052" width="14.85546875" style="22" customWidth="1"/>
    <col min="2053" max="2053" width="9.28515625" style="22" customWidth="1"/>
    <col min="2054" max="2066" width="11.42578125" style="22"/>
    <col min="2067" max="2067" width="14.85546875" style="22" bestFit="1" customWidth="1"/>
    <col min="2068" max="2304" width="11.42578125" style="22"/>
    <col min="2305" max="2305" width="17.42578125" style="22" customWidth="1"/>
    <col min="2306" max="2306" width="11.42578125" style="22"/>
    <col min="2307" max="2307" width="16.5703125" style="22" customWidth="1"/>
    <col min="2308" max="2308" width="14.85546875" style="22" customWidth="1"/>
    <col min="2309" max="2309" width="9.28515625" style="22" customWidth="1"/>
    <col min="2310" max="2322" width="11.42578125" style="22"/>
    <col min="2323" max="2323" width="14.85546875" style="22" bestFit="1" customWidth="1"/>
    <col min="2324" max="2560" width="11.42578125" style="22"/>
    <col min="2561" max="2561" width="17.42578125" style="22" customWidth="1"/>
    <col min="2562" max="2562" width="11.42578125" style="22"/>
    <col min="2563" max="2563" width="16.5703125" style="22" customWidth="1"/>
    <col min="2564" max="2564" width="14.85546875" style="22" customWidth="1"/>
    <col min="2565" max="2565" width="9.28515625" style="22" customWidth="1"/>
    <col min="2566" max="2578" width="11.42578125" style="22"/>
    <col min="2579" max="2579" width="14.85546875" style="22" bestFit="1" customWidth="1"/>
    <col min="2580" max="2816" width="11.42578125" style="22"/>
    <col min="2817" max="2817" width="17.42578125" style="22" customWidth="1"/>
    <col min="2818" max="2818" width="11.42578125" style="22"/>
    <col min="2819" max="2819" width="16.5703125" style="22" customWidth="1"/>
    <col min="2820" max="2820" width="14.85546875" style="22" customWidth="1"/>
    <col min="2821" max="2821" width="9.28515625" style="22" customWidth="1"/>
    <col min="2822" max="2834" width="11.42578125" style="22"/>
    <col min="2835" max="2835" width="14.85546875" style="22" bestFit="1" customWidth="1"/>
    <col min="2836" max="3072" width="11.42578125" style="22"/>
    <col min="3073" max="3073" width="17.42578125" style="22" customWidth="1"/>
    <col min="3074" max="3074" width="11.42578125" style="22"/>
    <col min="3075" max="3075" width="16.5703125" style="22" customWidth="1"/>
    <col min="3076" max="3076" width="14.85546875" style="22" customWidth="1"/>
    <col min="3077" max="3077" width="9.28515625" style="22" customWidth="1"/>
    <col min="3078" max="3090" width="11.42578125" style="22"/>
    <col min="3091" max="3091" width="14.85546875" style="22" bestFit="1" customWidth="1"/>
    <col min="3092" max="3328" width="11.42578125" style="22"/>
    <col min="3329" max="3329" width="17.42578125" style="22" customWidth="1"/>
    <col min="3330" max="3330" width="11.42578125" style="22"/>
    <col min="3331" max="3331" width="16.5703125" style="22" customWidth="1"/>
    <col min="3332" max="3332" width="14.85546875" style="22" customWidth="1"/>
    <col min="3333" max="3333" width="9.28515625" style="22" customWidth="1"/>
    <col min="3334" max="3346" width="11.42578125" style="22"/>
    <col min="3347" max="3347" width="14.85546875" style="22" bestFit="1" customWidth="1"/>
    <col min="3348" max="3584" width="11.42578125" style="22"/>
    <col min="3585" max="3585" width="17.42578125" style="22" customWidth="1"/>
    <col min="3586" max="3586" width="11.42578125" style="22"/>
    <col min="3587" max="3587" width="16.5703125" style="22" customWidth="1"/>
    <col min="3588" max="3588" width="14.85546875" style="22" customWidth="1"/>
    <col min="3589" max="3589" width="9.28515625" style="22" customWidth="1"/>
    <col min="3590" max="3602" width="11.42578125" style="22"/>
    <col min="3603" max="3603" width="14.85546875" style="22" bestFit="1" customWidth="1"/>
    <col min="3604" max="3840" width="11.42578125" style="22"/>
    <col min="3841" max="3841" width="17.42578125" style="22" customWidth="1"/>
    <col min="3842" max="3842" width="11.42578125" style="22"/>
    <col min="3843" max="3843" width="16.5703125" style="22" customWidth="1"/>
    <col min="3844" max="3844" width="14.85546875" style="22" customWidth="1"/>
    <col min="3845" max="3845" width="9.28515625" style="22" customWidth="1"/>
    <col min="3846" max="3858" width="11.42578125" style="22"/>
    <col min="3859" max="3859" width="14.85546875" style="22" bestFit="1" customWidth="1"/>
    <col min="3860" max="4096" width="11.42578125" style="22"/>
    <col min="4097" max="4097" width="17.42578125" style="22" customWidth="1"/>
    <col min="4098" max="4098" width="11.42578125" style="22"/>
    <col min="4099" max="4099" width="16.5703125" style="22" customWidth="1"/>
    <col min="4100" max="4100" width="14.85546875" style="22" customWidth="1"/>
    <col min="4101" max="4101" width="9.28515625" style="22" customWidth="1"/>
    <col min="4102" max="4114" width="11.42578125" style="22"/>
    <col min="4115" max="4115" width="14.85546875" style="22" bestFit="1" customWidth="1"/>
    <col min="4116" max="4352" width="11.42578125" style="22"/>
    <col min="4353" max="4353" width="17.42578125" style="22" customWidth="1"/>
    <col min="4354" max="4354" width="11.42578125" style="22"/>
    <col min="4355" max="4355" width="16.5703125" style="22" customWidth="1"/>
    <col min="4356" max="4356" width="14.85546875" style="22" customWidth="1"/>
    <col min="4357" max="4357" width="9.28515625" style="22" customWidth="1"/>
    <col min="4358" max="4370" width="11.42578125" style="22"/>
    <col min="4371" max="4371" width="14.85546875" style="22" bestFit="1" customWidth="1"/>
    <col min="4372" max="4608" width="11.42578125" style="22"/>
    <col min="4609" max="4609" width="17.42578125" style="22" customWidth="1"/>
    <col min="4610" max="4610" width="11.42578125" style="22"/>
    <col min="4611" max="4611" width="16.5703125" style="22" customWidth="1"/>
    <col min="4612" max="4612" width="14.85546875" style="22" customWidth="1"/>
    <col min="4613" max="4613" width="9.28515625" style="22" customWidth="1"/>
    <col min="4614" max="4626" width="11.42578125" style="22"/>
    <col min="4627" max="4627" width="14.85546875" style="22" bestFit="1" customWidth="1"/>
    <col min="4628" max="4864" width="11.42578125" style="22"/>
    <col min="4865" max="4865" width="17.42578125" style="22" customWidth="1"/>
    <col min="4866" max="4866" width="11.42578125" style="22"/>
    <col min="4867" max="4867" width="16.5703125" style="22" customWidth="1"/>
    <col min="4868" max="4868" width="14.85546875" style="22" customWidth="1"/>
    <col min="4869" max="4869" width="9.28515625" style="22" customWidth="1"/>
    <col min="4870" max="4882" width="11.42578125" style="22"/>
    <col min="4883" max="4883" width="14.85546875" style="22" bestFit="1" customWidth="1"/>
    <col min="4884" max="5120" width="11.42578125" style="22"/>
    <col min="5121" max="5121" width="17.42578125" style="22" customWidth="1"/>
    <col min="5122" max="5122" width="11.42578125" style="22"/>
    <col min="5123" max="5123" width="16.5703125" style="22" customWidth="1"/>
    <col min="5124" max="5124" width="14.85546875" style="22" customWidth="1"/>
    <col min="5125" max="5125" width="9.28515625" style="22" customWidth="1"/>
    <col min="5126" max="5138" width="11.42578125" style="22"/>
    <col min="5139" max="5139" width="14.85546875" style="22" bestFit="1" customWidth="1"/>
    <col min="5140" max="5376" width="11.42578125" style="22"/>
    <col min="5377" max="5377" width="17.42578125" style="22" customWidth="1"/>
    <col min="5378" max="5378" width="11.42578125" style="22"/>
    <col min="5379" max="5379" width="16.5703125" style="22" customWidth="1"/>
    <col min="5380" max="5380" width="14.85546875" style="22" customWidth="1"/>
    <col min="5381" max="5381" width="9.28515625" style="22" customWidth="1"/>
    <col min="5382" max="5394" width="11.42578125" style="22"/>
    <col min="5395" max="5395" width="14.85546875" style="22" bestFit="1" customWidth="1"/>
    <col min="5396" max="5632" width="11.42578125" style="22"/>
    <col min="5633" max="5633" width="17.42578125" style="22" customWidth="1"/>
    <col min="5634" max="5634" width="11.42578125" style="22"/>
    <col min="5635" max="5635" width="16.5703125" style="22" customWidth="1"/>
    <col min="5636" max="5636" width="14.85546875" style="22" customWidth="1"/>
    <col min="5637" max="5637" width="9.28515625" style="22" customWidth="1"/>
    <col min="5638" max="5650" width="11.42578125" style="22"/>
    <col min="5651" max="5651" width="14.85546875" style="22" bestFit="1" customWidth="1"/>
    <col min="5652" max="5888" width="11.42578125" style="22"/>
    <col min="5889" max="5889" width="17.42578125" style="22" customWidth="1"/>
    <col min="5890" max="5890" width="11.42578125" style="22"/>
    <col min="5891" max="5891" width="16.5703125" style="22" customWidth="1"/>
    <col min="5892" max="5892" width="14.85546875" style="22" customWidth="1"/>
    <col min="5893" max="5893" width="9.28515625" style="22" customWidth="1"/>
    <col min="5894" max="5906" width="11.42578125" style="22"/>
    <col min="5907" max="5907" width="14.85546875" style="22" bestFit="1" customWidth="1"/>
    <col min="5908" max="6144" width="11.42578125" style="22"/>
    <col min="6145" max="6145" width="17.42578125" style="22" customWidth="1"/>
    <col min="6146" max="6146" width="11.42578125" style="22"/>
    <col min="6147" max="6147" width="16.5703125" style="22" customWidth="1"/>
    <col min="6148" max="6148" width="14.85546875" style="22" customWidth="1"/>
    <col min="6149" max="6149" width="9.28515625" style="22" customWidth="1"/>
    <col min="6150" max="6162" width="11.42578125" style="22"/>
    <col min="6163" max="6163" width="14.85546875" style="22" bestFit="1" customWidth="1"/>
    <col min="6164" max="6400" width="11.42578125" style="22"/>
    <col min="6401" max="6401" width="17.42578125" style="22" customWidth="1"/>
    <col min="6402" max="6402" width="11.42578125" style="22"/>
    <col min="6403" max="6403" width="16.5703125" style="22" customWidth="1"/>
    <col min="6404" max="6404" width="14.85546875" style="22" customWidth="1"/>
    <col min="6405" max="6405" width="9.28515625" style="22" customWidth="1"/>
    <col min="6406" max="6418" width="11.42578125" style="22"/>
    <col min="6419" max="6419" width="14.85546875" style="22" bestFit="1" customWidth="1"/>
    <col min="6420" max="6656" width="11.42578125" style="22"/>
    <col min="6657" max="6657" width="17.42578125" style="22" customWidth="1"/>
    <col min="6658" max="6658" width="11.42578125" style="22"/>
    <col min="6659" max="6659" width="16.5703125" style="22" customWidth="1"/>
    <col min="6660" max="6660" width="14.85546875" style="22" customWidth="1"/>
    <col min="6661" max="6661" width="9.28515625" style="22" customWidth="1"/>
    <col min="6662" max="6674" width="11.42578125" style="22"/>
    <col min="6675" max="6675" width="14.85546875" style="22" bestFit="1" customWidth="1"/>
    <col min="6676" max="6912" width="11.42578125" style="22"/>
    <col min="6913" max="6913" width="17.42578125" style="22" customWidth="1"/>
    <col min="6914" max="6914" width="11.42578125" style="22"/>
    <col min="6915" max="6915" width="16.5703125" style="22" customWidth="1"/>
    <col min="6916" max="6916" width="14.85546875" style="22" customWidth="1"/>
    <col min="6917" max="6917" width="9.28515625" style="22" customWidth="1"/>
    <col min="6918" max="6930" width="11.42578125" style="22"/>
    <col min="6931" max="6931" width="14.85546875" style="22" bestFit="1" customWidth="1"/>
    <col min="6932" max="7168" width="11.42578125" style="22"/>
    <col min="7169" max="7169" width="17.42578125" style="22" customWidth="1"/>
    <col min="7170" max="7170" width="11.42578125" style="22"/>
    <col min="7171" max="7171" width="16.5703125" style="22" customWidth="1"/>
    <col min="7172" max="7172" width="14.85546875" style="22" customWidth="1"/>
    <col min="7173" max="7173" width="9.28515625" style="22" customWidth="1"/>
    <col min="7174" max="7186" width="11.42578125" style="22"/>
    <col min="7187" max="7187" width="14.85546875" style="22" bestFit="1" customWidth="1"/>
    <col min="7188" max="7424" width="11.42578125" style="22"/>
    <col min="7425" max="7425" width="17.42578125" style="22" customWidth="1"/>
    <col min="7426" max="7426" width="11.42578125" style="22"/>
    <col min="7427" max="7427" width="16.5703125" style="22" customWidth="1"/>
    <col min="7428" max="7428" width="14.85546875" style="22" customWidth="1"/>
    <col min="7429" max="7429" width="9.28515625" style="22" customWidth="1"/>
    <col min="7430" max="7442" width="11.42578125" style="22"/>
    <col min="7443" max="7443" width="14.85546875" style="22" bestFit="1" customWidth="1"/>
    <col min="7444" max="7680" width="11.42578125" style="22"/>
    <col min="7681" max="7681" width="17.42578125" style="22" customWidth="1"/>
    <col min="7682" max="7682" width="11.42578125" style="22"/>
    <col min="7683" max="7683" width="16.5703125" style="22" customWidth="1"/>
    <col min="7684" max="7684" width="14.85546875" style="22" customWidth="1"/>
    <col min="7685" max="7685" width="9.28515625" style="22" customWidth="1"/>
    <col min="7686" max="7698" width="11.42578125" style="22"/>
    <col min="7699" max="7699" width="14.85546875" style="22" bestFit="1" customWidth="1"/>
    <col min="7700" max="7936" width="11.42578125" style="22"/>
    <col min="7937" max="7937" width="17.42578125" style="22" customWidth="1"/>
    <col min="7938" max="7938" width="11.42578125" style="22"/>
    <col min="7939" max="7939" width="16.5703125" style="22" customWidth="1"/>
    <col min="7940" max="7940" width="14.85546875" style="22" customWidth="1"/>
    <col min="7941" max="7941" width="9.28515625" style="22" customWidth="1"/>
    <col min="7942" max="7954" width="11.42578125" style="22"/>
    <col min="7955" max="7955" width="14.85546875" style="22" bestFit="1" customWidth="1"/>
    <col min="7956" max="8192" width="11.42578125" style="22"/>
    <col min="8193" max="8193" width="17.42578125" style="22" customWidth="1"/>
    <col min="8194" max="8194" width="11.42578125" style="22"/>
    <col min="8195" max="8195" width="16.5703125" style="22" customWidth="1"/>
    <col min="8196" max="8196" width="14.85546875" style="22" customWidth="1"/>
    <col min="8197" max="8197" width="9.28515625" style="22" customWidth="1"/>
    <col min="8198" max="8210" width="11.42578125" style="22"/>
    <col min="8211" max="8211" width="14.85546875" style="22" bestFit="1" customWidth="1"/>
    <col min="8212" max="8448" width="11.42578125" style="22"/>
    <col min="8449" max="8449" width="17.42578125" style="22" customWidth="1"/>
    <col min="8450" max="8450" width="11.42578125" style="22"/>
    <col min="8451" max="8451" width="16.5703125" style="22" customWidth="1"/>
    <col min="8452" max="8452" width="14.85546875" style="22" customWidth="1"/>
    <col min="8453" max="8453" width="9.28515625" style="22" customWidth="1"/>
    <col min="8454" max="8466" width="11.42578125" style="22"/>
    <col min="8467" max="8467" width="14.85546875" style="22" bestFit="1" customWidth="1"/>
    <col min="8468" max="8704" width="11.42578125" style="22"/>
    <col min="8705" max="8705" width="17.42578125" style="22" customWidth="1"/>
    <col min="8706" max="8706" width="11.42578125" style="22"/>
    <col min="8707" max="8707" width="16.5703125" style="22" customWidth="1"/>
    <col min="8708" max="8708" width="14.85546875" style="22" customWidth="1"/>
    <col min="8709" max="8709" width="9.28515625" style="22" customWidth="1"/>
    <col min="8710" max="8722" width="11.42578125" style="22"/>
    <col min="8723" max="8723" width="14.85546875" style="22" bestFit="1" customWidth="1"/>
    <col min="8724" max="8960" width="11.42578125" style="22"/>
    <col min="8961" max="8961" width="17.42578125" style="22" customWidth="1"/>
    <col min="8962" max="8962" width="11.42578125" style="22"/>
    <col min="8963" max="8963" width="16.5703125" style="22" customWidth="1"/>
    <col min="8964" max="8964" width="14.85546875" style="22" customWidth="1"/>
    <col min="8965" max="8965" width="9.28515625" style="22" customWidth="1"/>
    <col min="8966" max="8978" width="11.42578125" style="22"/>
    <col min="8979" max="8979" width="14.85546875" style="22" bestFit="1" customWidth="1"/>
    <col min="8980" max="9216" width="11.42578125" style="22"/>
    <col min="9217" max="9217" width="17.42578125" style="22" customWidth="1"/>
    <col min="9218" max="9218" width="11.42578125" style="22"/>
    <col min="9219" max="9219" width="16.5703125" style="22" customWidth="1"/>
    <col min="9220" max="9220" width="14.85546875" style="22" customWidth="1"/>
    <col min="9221" max="9221" width="9.28515625" style="22" customWidth="1"/>
    <col min="9222" max="9234" width="11.42578125" style="22"/>
    <col min="9235" max="9235" width="14.85546875" style="22" bestFit="1" customWidth="1"/>
    <col min="9236" max="9472" width="11.42578125" style="22"/>
    <col min="9473" max="9473" width="17.42578125" style="22" customWidth="1"/>
    <col min="9474" max="9474" width="11.42578125" style="22"/>
    <col min="9475" max="9475" width="16.5703125" style="22" customWidth="1"/>
    <col min="9476" max="9476" width="14.85546875" style="22" customWidth="1"/>
    <col min="9477" max="9477" width="9.28515625" style="22" customWidth="1"/>
    <col min="9478" max="9490" width="11.42578125" style="22"/>
    <col min="9491" max="9491" width="14.85546875" style="22" bestFit="1" customWidth="1"/>
    <col min="9492" max="9728" width="11.42578125" style="22"/>
    <col min="9729" max="9729" width="17.42578125" style="22" customWidth="1"/>
    <col min="9730" max="9730" width="11.42578125" style="22"/>
    <col min="9731" max="9731" width="16.5703125" style="22" customWidth="1"/>
    <col min="9732" max="9732" width="14.85546875" style="22" customWidth="1"/>
    <col min="9733" max="9733" width="9.28515625" style="22" customWidth="1"/>
    <col min="9734" max="9746" width="11.42578125" style="22"/>
    <col min="9747" max="9747" width="14.85546875" style="22" bestFit="1" customWidth="1"/>
    <col min="9748" max="9984" width="11.42578125" style="22"/>
    <col min="9985" max="9985" width="17.42578125" style="22" customWidth="1"/>
    <col min="9986" max="9986" width="11.42578125" style="22"/>
    <col min="9987" max="9987" width="16.5703125" style="22" customWidth="1"/>
    <col min="9988" max="9988" width="14.85546875" style="22" customWidth="1"/>
    <col min="9989" max="9989" width="9.28515625" style="22" customWidth="1"/>
    <col min="9990" max="10002" width="11.42578125" style="22"/>
    <col min="10003" max="10003" width="14.85546875" style="22" bestFit="1" customWidth="1"/>
    <col min="10004" max="10240" width="11.42578125" style="22"/>
    <col min="10241" max="10241" width="17.42578125" style="22" customWidth="1"/>
    <col min="10242" max="10242" width="11.42578125" style="22"/>
    <col min="10243" max="10243" width="16.5703125" style="22" customWidth="1"/>
    <col min="10244" max="10244" width="14.85546875" style="22" customWidth="1"/>
    <col min="10245" max="10245" width="9.28515625" style="22" customWidth="1"/>
    <col min="10246" max="10258" width="11.42578125" style="22"/>
    <col min="10259" max="10259" width="14.85546875" style="22" bestFit="1" customWidth="1"/>
    <col min="10260" max="10496" width="11.42578125" style="22"/>
    <col min="10497" max="10497" width="17.42578125" style="22" customWidth="1"/>
    <col min="10498" max="10498" width="11.42578125" style="22"/>
    <col min="10499" max="10499" width="16.5703125" style="22" customWidth="1"/>
    <col min="10500" max="10500" width="14.85546875" style="22" customWidth="1"/>
    <col min="10501" max="10501" width="9.28515625" style="22" customWidth="1"/>
    <col min="10502" max="10514" width="11.42578125" style="22"/>
    <col min="10515" max="10515" width="14.85546875" style="22" bestFit="1" customWidth="1"/>
    <col min="10516" max="10752" width="11.42578125" style="22"/>
    <col min="10753" max="10753" width="17.42578125" style="22" customWidth="1"/>
    <col min="10754" max="10754" width="11.42578125" style="22"/>
    <col min="10755" max="10755" width="16.5703125" style="22" customWidth="1"/>
    <col min="10756" max="10756" width="14.85546875" style="22" customWidth="1"/>
    <col min="10757" max="10757" width="9.28515625" style="22" customWidth="1"/>
    <col min="10758" max="10770" width="11.42578125" style="22"/>
    <col min="10771" max="10771" width="14.85546875" style="22" bestFit="1" customWidth="1"/>
    <col min="10772" max="11008" width="11.42578125" style="22"/>
    <col min="11009" max="11009" width="17.42578125" style="22" customWidth="1"/>
    <col min="11010" max="11010" width="11.42578125" style="22"/>
    <col min="11011" max="11011" width="16.5703125" style="22" customWidth="1"/>
    <col min="11012" max="11012" width="14.85546875" style="22" customWidth="1"/>
    <col min="11013" max="11013" width="9.28515625" style="22" customWidth="1"/>
    <col min="11014" max="11026" width="11.42578125" style="22"/>
    <col min="11027" max="11027" width="14.85546875" style="22" bestFit="1" customWidth="1"/>
    <col min="11028" max="11264" width="11.42578125" style="22"/>
    <col min="11265" max="11265" width="17.42578125" style="22" customWidth="1"/>
    <col min="11266" max="11266" width="11.42578125" style="22"/>
    <col min="11267" max="11267" width="16.5703125" style="22" customWidth="1"/>
    <col min="11268" max="11268" width="14.85546875" style="22" customWidth="1"/>
    <col min="11269" max="11269" width="9.28515625" style="22" customWidth="1"/>
    <col min="11270" max="11282" width="11.42578125" style="22"/>
    <col min="11283" max="11283" width="14.85546875" style="22" bestFit="1" customWidth="1"/>
    <col min="11284" max="11520" width="11.42578125" style="22"/>
    <col min="11521" max="11521" width="17.42578125" style="22" customWidth="1"/>
    <col min="11522" max="11522" width="11.42578125" style="22"/>
    <col min="11523" max="11523" width="16.5703125" style="22" customWidth="1"/>
    <col min="11524" max="11524" width="14.85546875" style="22" customWidth="1"/>
    <col min="11525" max="11525" width="9.28515625" style="22" customWidth="1"/>
    <col min="11526" max="11538" width="11.42578125" style="22"/>
    <col min="11539" max="11539" width="14.85546875" style="22" bestFit="1" customWidth="1"/>
    <col min="11540" max="11776" width="11.42578125" style="22"/>
    <col min="11777" max="11777" width="17.42578125" style="22" customWidth="1"/>
    <col min="11778" max="11778" width="11.42578125" style="22"/>
    <col min="11779" max="11779" width="16.5703125" style="22" customWidth="1"/>
    <col min="11780" max="11780" width="14.85546875" style="22" customWidth="1"/>
    <col min="11781" max="11781" width="9.28515625" style="22" customWidth="1"/>
    <col min="11782" max="11794" width="11.42578125" style="22"/>
    <col min="11795" max="11795" width="14.85546875" style="22" bestFit="1" customWidth="1"/>
    <col min="11796" max="12032" width="11.42578125" style="22"/>
    <col min="12033" max="12033" width="17.42578125" style="22" customWidth="1"/>
    <col min="12034" max="12034" width="11.42578125" style="22"/>
    <col min="12035" max="12035" width="16.5703125" style="22" customWidth="1"/>
    <col min="12036" max="12036" width="14.85546875" style="22" customWidth="1"/>
    <col min="12037" max="12037" width="9.28515625" style="22" customWidth="1"/>
    <col min="12038" max="12050" width="11.42578125" style="22"/>
    <col min="12051" max="12051" width="14.85546875" style="22" bestFit="1" customWidth="1"/>
    <col min="12052" max="12288" width="11.42578125" style="22"/>
    <col min="12289" max="12289" width="17.42578125" style="22" customWidth="1"/>
    <col min="12290" max="12290" width="11.42578125" style="22"/>
    <col min="12291" max="12291" width="16.5703125" style="22" customWidth="1"/>
    <col min="12292" max="12292" width="14.85546875" style="22" customWidth="1"/>
    <col min="12293" max="12293" width="9.28515625" style="22" customWidth="1"/>
    <col min="12294" max="12306" width="11.42578125" style="22"/>
    <col min="12307" max="12307" width="14.85546875" style="22" bestFit="1" customWidth="1"/>
    <col min="12308" max="12544" width="11.42578125" style="22"/>
    <col min="12545" max="12545" width="17.42578125" style="22" customWidth="1"/>
    <col min="12546" max="12546" width="11.42578125" style="22"/>
    <col min="12547" max="12547" width="16.5703125" style="22" customWidth="1"/>
    <col min="12548" max="12548" width="14.85546875" style="22" customWidth="1"/>
    <col min="12549" max="12549" width="9.28515625" style="22" customWidth="1"/>
    <col min="12550" max="12562" width="11.42578125" style="22"/>
    <col min="12563" max="12563" width="14.85546875" style="22" bestFit="1" customWidth="1"/>
    <col min="12564" max="12800" width="11.42578125" style="22"/>
    <col min="12801" max="12801" width="17.42578125" style="22" customWidth="1"/>
    <col min="12802" max="12802" width="11.42578125" style="22"/>
    <col min="12803" max="12803" width="16.5703125" style="22" customWidth="1"/>
    <col min="12804" max="12804" width="14.85546875" style="22" customWidth="1"/>
    <col min="12805" max="12805" width="9.28515625" style="22" customWidth="1"/>
    <col min="12806" max="12818" width="11.42578125" style="22"/>
    <col min="12819" max="12819" width="14.85546875" style="22" bestFit="1" customWidth="1"/>
    <col min="12820" max="13056" width="11.42578125" style="22"/>
    <col min="13057" max="13057" width="17.42578125" style="22" customWidth="1"/>
    <col min="13058" max="13058" width="11.42578125" style="22"/>
    <col min="13059" max="13059" width="16.5703125" style="22" customWidth="1"/>
    <col min="13060" max="13060" width="14.85546875" style="22" customWidth="1"/>
    <col min="13061" max="13061" width="9.28515625" style="22" customWidth="1"/>
    <col min="13062" max="13074" width="11.42578125" style="22"/>
    <col min="13075" max="13075" width="14.85546875" style="22" bestFit="1" customWidth="1"/>
    <col min="13076" max="13312" width="11.42578125" style="22"/>
    <col min="13313" max="13313" width="17.42578125" style="22" customWidth="1"/>
    <col min="13314" max="13314" width="11.42578125" style="22"/>
    <col min="13315" max="13315" width="16.5703125" style="22" customWidth="1"/>
    <col min="13316" max="13316" width="14.85546875" style="22" customWidth="1"/>
    <col min="13317" max="13317" width="9.28515625" style="22" customWidth="1"/>
    <col min="13318" max="13330" width="11.42578125" style="22"/>
    <col min="13331" max="13331" width="14.85546875" style="22" bestFit="1" customWidth="1"/>
    <col min="13332" max="13568" width="11.42578125" style="22"/>
    <col min="13569" max="13569" width="17.42578125" style="22" customWidth="1"/>
    <col min="13570" max="13570" width="11.42578125" style="22"/>
    <col min="13571" max="13571" width="16.5703125" style="22" customWidth="1"/>
    <col min="13572" max="13572" width="14.85546875" style="22" customWidth="1"/>
    <col min="13573" max="13573" width="9.28515625" style="22" customWidth="1"/>
    <col min="13574" max="13586" width="11.42578125" style="22"/>
    <col min="13587" max="13587" width="14.85546875" style="22" bestFit="1" customWidth="1"/>
    <col min="13588" max="13824" width="11.42578125" style="22"/>
    <col min="13825" max="13825" width="17.42578125" style="22" customWidth="1"/>
    <col min="13826" max="13826" width="11.42578125" style="22"/>
    <col min="13827" max="13827" width="16.5703125" style="22" customWidth="1"/>
    <col min="13828" max="13828" width="14.85546875" style="22" customWidth="1"/>
    <col min="13829" max="13829" width="9.28515625" style="22" customWidth="1"/>
    <col min="13830" max="13842" width="11.42578125" style="22"/>
    <col min="13843" max="13843" width="14.85546875" style="22" bestFit="1" customWidth="1"/>
    <col min="13844" max="14080" width="11.42578125" style="22"/>
    <col min="14081" max="14081" width="17.42578125" style="22" customWidth="1"/>
    <col min="14082" max="14082" width="11.42578125" style="22"/>
    <col min="14083" max="14083" width="16.5703125" style="22" customWidth="1"/>
    <col min="14084" max="14084" width="14.85546875" style="22" customWidth="1"/>
    <col min="14085" max="14085" width="9.28515625" style="22" customWidth="1"/>
    <col min="14086" max="14098" width="11.42578125" style="22"/>
    <col min="14099" max="14099" width="14.85546875" style="22" bestFit="1" customWidth="1"/>
    <col min="14100" max="14336" width="11.42578125" style="22"/>
    <col min="14337" max="14337" width="17.42578125" style="22" customWidth="1"/>
    <col min="14338" max="14338" width="11.42578125" style="22"/>
    <col min="14339" max="14339" width="16.5703125" style="22" customWidth="1"/>
    <col min="14340" max="14340" width="14.85546875" style="22" customWidth="1"/>
    <col min="14341" max="14341" width="9.28515625" style="22" customWidth="1"/>
    <col min="14342" max="14354" width="11.42578125" style="22"/>
    <col min="14355" max="14355" width="14.85546875" style="22" bestFit="1" customWidth="1"/>
    <col min="14356" max="14592" width="11.42578125" style="22"/>
    <col min="14593" max="14593" width="17.42578125" style="22" customWidth="1"/>
    <col min="14594" max="14594" width="11.42578125" style="22"/>
    <col min="14595" max="14595" width="16.5703125" style="22" customWidth="1"/>
    <col min="14596" max="14596" width="14.85546875" style="22" customWidth="1"/>
    <col min="14597" max="14597" width="9.28515625" style="22" customWidth="1"/>
    <col min="14598" max="14610" width="11.42578125" style="22"/>
    <col min="14611" max="14611" width="14.85546875" style="22" bestFit="1" customWidth="1"/>
    <col min="14612" max="14848" width="11.42578125" style="22"/>
    <col min="14849" max="14849" width="17.42578125" style="22" customWidth="1"/>
    <col min="14850" max="14850" width="11.42578125" style="22"/>
    <col min="14851" max="14851" width="16.5703125" style="22" customWidth="1"/>
    <col min="14852" max="14852" width="14.85546875" style="22" customWidth="1"/>
    <col min="14853" max="14853" width="9.28515625" style="22" customWidth="1"/>
    <col min="14854" max="14866" width="11.42578125" style="22"/>
    <col min="14867" max="14867" width="14.85546875" style="22" bestFit="1" customWidth="1"/>
    <col min="14868" max="15104" width="11.42578125" style="22"/>
    <col min="15105" max="15105" width="17.42578125" style="22" customWidth="1"/>
    <col min="15106" max="15106" width="11.42578125" style="22"/>
    <col min="15107" max="15107" width="16.5703125" style="22" customWidth="1"/>
    <col min="15108" max="15108" width="14.85546875" style="22" customWidth="1"/>
    <col min="15109" max="15109" width="9.28515625" style="22" customWidth="1"/>
    <col min="15110" max="15122" width="11.42578125" style="22"/>
    <col min="15123" max="15123" width="14.85546875" style="22" bestFit="1" customWidth="1"/>
    <col min="15124" max="15360" width="11.42578125" style="22"/>
    <col min="15361" max="15361" width="17.42578125" style="22" customWidth="1"/>
    <col min="15362" max="15362" width="11.42578125" style="22"/>
    <col min="15363" max="15363" width="16.5703125" style="22" customWidth="1"/>
    <col min="15364" max="15364" width="14.85546875" style="22" customWidth="1"/>
    <col min="15365" max="15365" width="9.28515625" style="22" customWidth="1"/>
    <col min="15366" max="15378" width="11.42578125" style="22"/>
    <col min="15379" max="15379" width="14.85546875" style="22" bestFit="1" customWidth="1"/>
    <col min="15380" max="15616" width="11.42578125" style="22"/>
    <col min="15617" max="15617" width="17.42578125" style="22" customWidth="1"/>
    <col min="15618" max="15618" width="11.42578125" style="22"/>
    <col min="15619" max="15619" width="16.5703125" style="22" customWidth="1"/>
    <col min="15620" max="15620" width="14.85546875" style="22" customWidth="1"/>
    <col min="15621" max="15621" width="9.28515625" style="22" customWidth="1"/>
    <col min="15622" max="15634" width="11.42578125" style="22"/>
    <col min="15635" max="15635" width="14.85546875" style="22" bestFit="1" customWidth="1"/>
    <col min="15636" max="15872" width="11.42578125" style="22"/>
    <col min="15873" max="15873" width="17.42578125" style="22" customWidth="1"/>
    <col min="15874" max="15874" width="11.42578125" style="22"/>
    <col min="15875" max="15875" width="16.5703125" style="22" customWidth="1"/>
    <col min="15876" max="15876" width="14.85546875" style="22" customWidth="1"/>
    <col min="15877" max="15877" width="9.28515625" style="22" customWidth="1"/>
    <col min="15878" max="15890" width="11.42578125" style="22"/>
    <col min="15891" max="15891" width="14.85546875" style="22" bestFit="1" customWidth="1"/>
    <col min="15892" max="16128" width="11.42578125" style="22"/>
    <col min="16129" max="16129" width="17.42578125" style="22" customWidth="1"/>
    <col min="16130" max="16130" width="11.42578125" style="22"/>
    <col min="16131" max="16131" width="16.5703125" style="22" customWidth="1"/>
    <col min="16132" max="16132" width="14.85546875" style="22" customWidth="1"/>
    <col min="16133" max="16133" width="9.28515625" style="22" customWidth="1"/>
    <col min="16134" max="16146" width="11.42578125" style="22"/>
    <col min="16147" max="16147" width="14.85546875" style="22" bestFit="1" customWidth="1"/>
    <col min="16148" max="16384" width="11.42578125" style="22"/>
  </cols>
  <sheetData>
    <row r="3" spans="1:18" ht="13.5" thickBot="1" x14ac:dyDescent="0.25"/>
    <row r="4" spans="1:18" ht="15.75" thickBot="1" x14ac:dyDescent="0.25">
      <c r="A4" s="16"/>
      <c r="B4" s="502" t="s">
        <v>179</v>
      </c>
      <c r="C4" s="32"/>
      <c r="D4" s="503"/>
      <c r="E4" s="503"/>
      <c r="F4" s="503"/>
      <c r="G4" s="503"/>
      <c r="H4" s="33"/>
      <c r="J4" s="21"/>
    </row>
    <row r="6" spans="1:18" ht="13.5" thickBot="1" x14ac:dyDescent="0.25"/>
    <row r="7" spans="1:18" ht="16.5" thickBot="1" x14ac:dyDescent="0.3">
      <c r="A7" s="68" t="s">
        <v>41</v>
      </c>
      <c r="C7" s="89" t="s">
        <v>180</v>
      </c>
      <c r="D7" s="90"/>
    </row>
    <row r="8" spans="1:18" ht="13.5" thickBot="1" x14ac:dyDescent="0.25">
      <c r="A8" s="69"/>
      <c r="B8" s="69"/>
      <c r="C8" s="91" t="s">
        <v>59</v>
      </c>
      <c r="D8" s="92" t="s">
        <v>41</v>
      </c>
    </row>
    <row r="9" spans="1:18" x14ac:dyDescent="0.2">
      <c r="A9" s="34" t="s">
        <v>0</v>
      </c>
      <c r="B9" s="35"/>
      <c r="C9" s="93">
        <f>AVERAGE('M.V. CyL'!C55:N55)</f>
        <v>753194</v>
      </c>
      <c r="D9" s="93">
        <f>'M.V. CyL'!C55</f>
        <v>419622</v>
      </c>
      <c r="E9" s="86"/>
      <c r="R9" s="61"/>
    </row>
    <row r="10" spans="1:18" x14ac:dyDescent="0.2">
      <c r="A10" s="37" t="s">
        <v>181</v>
      </c>
      <c r="B10" s="38"/>
      <c r="C10" s="80">
        <f>AVERAGE('M.V. CyL'!C56:N56)</f>
        <v>562210.5</v>
      </c>
      <c r="D10" s="80">
        <f>'M.V. CyL'!C56</f>
        <v>340132</v>
      </c>
      <c r="E10" s="86"/>
      <c r="R10" s="61"/>
    </row>
    <row r="11" spans="1:18" x14ac:dyDescent="0.2">
      <c r="A11" s="37" t="s">
        <v>182</v>
      </c>
      <c r="B11" s="38"/>
      <c r="C11" s="80">
        <f>AVERAGE('M.V. CyL'!C57:N57)</f>
        <v>190983.5</v>
      </c>
      <c r="D11" s="80">
        <f>'M.V. CyL'!C57</f>
        <v>79490</v>
      </c>
      <c r="E11" s="86"/>
      <c r="R11" s="61"/>
    </row>
    <row r="12" spans="1:18" x14ac:dyDescent="0.2">
      <c r="A12" s="40" t="s">
        <v>183</v>
      </c>
      <c r="B12" s="41"/>
      <c r="C12" s="94">
        <f>AVERAGE('M.V. CyL'!C58:N58)</f>
        <v>1227147.5</v>
      </c>
      <c r="D12" s="94">
        <f>'M.V. CyL'!C58</f>
        <v>644951</v>
      </c>
      <c r="E12" s="86"/>
      <c r="R12" s="61"/>
    </row>
    <row r="13" spans="1:18" x14ac:dyDescent="0.2">
      <c r="A13" s="37" t="s">
        <v>184</v>
      </c>
      <c r="B13" s="38"/>
      <c r="C13" s="80">
        <f>AVERAGE('M.V. CyL'!C59:N59)</f>
        <v>947053.5</v>
      </c>
      <c r="D13" s="80">
        <f>'M.V. CyL'!C59</f>
        <v>525482</v>
      </c>
      <c r="E13" s="86"/>
      <c r="R13" s="61"/>
    </row>
    <row r="14" spans="1:18" x14ac:dyDescent="0.2">
      <c r="A14" s="37" t="s">
        <v>185</v>
      </c>
      <c r="B14" s="38"/>
      <c r="C14" s="80">
        <f>AVERAGE('M.V. CyL'!C60:N60)</f>
        <v>280094</v>
      </c>
      <c r="D14" s="80">
        <f>'M.V. CyL'!C60</f>
        <v>119469</v>
      </c>
      <c r="E14" s="86"/>
      <c r="R14" s="61"/>
    </row>
    <row r="15" spans="1:18" x14ac:dyDescent="0.2">
      <c r="A15" s="40" t="s">
        <v>60</v>
      </c>
      <c r="B15" s="41"/>
      <c r="C15" s="95">
        <f>AVERAGE('M.V. CyL'!C61:N61)</f>
        <v>0.259075</v>
      </c>
      <c r="D15" s="95">
        <f>'M.V. CyL'!C61</f>
        <v>0.15559999999999999</v>
      </c>
      <c r="E15" s="86"/>
      <c r="R15" s="61"/>
    </row>
    <row r="16" spans="1:18" x14ac:dyDescent="0.2">
      <c r="A16" s="44" t="s">
        <v>3</v>
      </c>
      <c r="B16" s="45"/>
      <c r="C16" s="96">
        <f>AVERAGE('M.V. CyL'!C62:N62)</f>
        <v>1.6199999999999999</v>
      </c>
      <c r="D16" s="96">
        <f>'M.V. CyL'!C62</f>
        <v>1.54</v>
      </c>
      <c r="E16" s="86"/>
      <c r="R16" s="61"/>
    </row>
    <row r="17" spans="1:22" x14ac:dyDescent="0.2">
      <c r="A17" s="48" t="s">
        <v>166</v>
      </c>
      <c r="B17" s="49"/>
      <c r="C17" s="97">
        <f>AVERAGE('M.V. CyL'!C63:N63)</f>
        <v>1.6674999999999998</v>
      </c>
      <c r="D17" s="97">
        <f>'M.V. CyL'!C63</f>
        <v>1.54</v>
      </c>
      <c r="E17" s="86"/>
      <c r="R17" s="61"/>
    </row>
    <row r="18" spans="1:22" ht="13.5" thickBot="1" x14ac:dyDescent="0.25">
      <c r="A18" s="51" t="s">
        <v>167</v>
      </c>
      <c r="B18" s="52"/>
      <c r="C18" s="83">
        <f>AVERAGE('M.V. CyL'!C64:N64)</f>
        <v>1.4800000000000002</v>
      </c>
      <c r="D18" s="83">
        <f>'M.V. CyL'!C64</f>
        <v>1.5</v>
      </c>
      <c r="E18" s="86"/>
      <c r="R18" s="61"/>
    </row>
    <row r="24" spans="1:22" ht="13.5" thickBot="1" x14ac:dyDescent="0.25"/>
    <row r="25" spans="1:22" ht="16.5" thickBot="1" x14ac:dyDescent="0.3">
      <c r="A25" s="68" t="s">
        <v>42</v>
      </c>
      <c r="C25" s="89" t="s">
        <v>180</v>
      </c>
      <c r="D25" s="90"/>
    </row>
    <row r="26" spans="1:22" ht="13.5" thickBot="1" x14ac:dyDescent="0.25">
      <c r="A26" s="69"/>
      <c r="B26" s="69"/>
      <c r="C26" s="91" t="s">
        <v>59</v>
      </c>
      <c r="D26" s="91" t="s">
        <v>42</v>
      </c>
      <c r="Q26" s="60"/>
    </row>
    <row r="27" spans="1:22" x14ac:dyDescent="0.2">
      <c r="A27" s="34" t="s">
        <v>0</v>
      </c>
      <c r="B27" s="35"/>
      <c r="C27" s="93">
        <f>$C$9</f>
        <v>753194</v>
      </c>
      <c r="D27" s="93">
        <f>'M.V. CyL'!D55</f>
        <v>490482</v>
      </c>
      <c r="Q27" s="60"/>
      <c r="T27" s="60"/>
      <c r="U27" s="60"/>
      <c r="V27" s="60"/>
    </row>
    <row r="28" spans="1:22" x14ac:dyDescent="0.2">
      <c r="A28" s="37" t="s">
        <v>181</v>
      </c>
      <c r="B28" s="38"/>
      <c r="C28" s="80">
        <f>$C$10</f>
        <v>562210.5</v>
      </c>
      <c r="D28" s="80">
        <f>'M.V. CyL'!D56</f>
        <v>410939</v>
      </c>
      <c r="Q28" s="60"/>
    </row>
    <row r="29" spans="1:22" x14ac:dyDescent="0.2">
      <c r="A29" s="37" t="s">
        <v>182</v>
      </c>
      <c r="B29" s="38"/>
      <c r="C29" s="80">
        <f>$C$11</f>
        <v>190983.5</v>
      </c>
      <c r="D29" s="80">
        <f>'M.V. CyL'!D57</f>
        <v>79543</v>
      </c>
      <c r="Q29" s="60"/>
    </row>
    <row r="30" spans="1:22" x14ac:dyDescent="0.2">
      <c r="A30" s="40" t="s">
        <v>183</v>
      </c>
      <c r="B30" s="41"/>
      <c r="C30" s="94">
        <f>$C$12</f>
        <v>1227147.5</v>
      </c>
      <c r="D30" s="94">
        <f>'M.V. CyL'!D58</f>
        <v>748500</v>
      </c>
      <c r="Q30" s="60"/>
    </row>
    <row r="31" spans="1:22" x14ac:dyDescent="0.2">
      <c r="A31" s="37" t="s">
        <v>184</v>
      </c>
      <c r="B31" s="38"/>
      <c r="C31" s="80">
        <f>$C$13</f>
        <v>947053.5</v>
      </c>
      <c r="D31" s="80">
        <f>'M.V. CyL'!D59</f>
        <v>625413</v>
      </c>
      <c r="Q31" s="60"/>
    </row>
    <row r="32" spans="1:22" x14ac:dyDescent="0.2">
      <c r="A32" s="37" t="s">
        <v>185</v>
      </c>
      <c r="B32" s="38"/>
      <c r="C32" s="80">
        <f>$C$14</f>
        <v>280094</v>
      </c>
      <c r="D32" s="80">
        <f>'M.V. CyL'!D60</f>
        <v>123087</v>
      </c>
      <c r="Q32" s="60"/>
    </row>
    <row r="33" spans="1:18" x14ac:dyDescent="0.2">
      <c r="A33" s="40" t="s">
        <v>60</v>
      </c>
      <c r="B33" s="41"/>
      <c r="C33" s="95">
        <f>$C$15</f>
        <v>0.259075</v>
      </c>
      <c r="D33" s="95">
        <f>'M.V. CyL'!D61</f>
        <v>0.189</v>
      </c>
      <c r="Q33" s="60"/>
    </row>
    <row r="34" spans="1:18" x14ac:dyDescent="0.2">
      <c r="A34" s="44" t="s">
        <v>3</v>
      </c>
      <c r="B34" s="45"/>
      <c r="C34" s="96">
        <f>$C$16</f>
        <v>1.6199999999999999</v>
      </c>
      <c r="D34" s="96">
        <f>'M.V. CyL'!D62</f>
        <v>1.53</v>
      </c>
      <c r="E34" s="70"/>
      <c r="Q34" s="60"/>
    </row>
    <row r="35" spans="1:18" x14ac:dyDescent="0.2">
      <c r="A35" s="48" t="s">
        <v>166</v>
      </c>
      <c r="B35" s="49"/>
      <c r="C35" s="97">
        <f>$C$17</f>
        <v>1.6674999999999998</v>
      </c>
      <c r="D35" s="97">
        <f>'M.V. CyL'!D63</f>
        <v>1.52</v>
      </c>
      <c r="E35" s="70"/>
      <c r="Q35" s="60"/>
    </row>
    <row r="36" spans="1:18" ht="13.5" thickBot="1" x14ac:dyDescent="0.25">
      <c r="A36" s="51" t="s">
        <v>167</v>
      </c>
      <c r="B36" s="52"/>
      <c r="C36" s="83">
        <f>$C$18</f>
        <v>1.4800000000000002</v>
      </c>
      <c r="D36" s="83">
        <f>'M.V. CyL'!D64</f>
        <v>1.55</v>
      </c>
      <c r="E36" s="70"/>
      <c r="Q36" s="60"/>
    </row>
    <row r="37" spans="1:18" x14ac:dyDescent="0.2">
      <c r="Q37" s="60"/>
    </row>
    <row r="38" spans="1:18" x14ac:dyDescent="0.2">
      <c r="Q38" s="60"/>
    </row>
    <row r="39" spans="1:18" x14ac:dyDescent="0.2">
      <c r="Q39" s="60"/>
    </row>
    <row r="42" spans="1:18" ht="13.5" thickBot="1" x14ac:dyDescent="0.25"/>
    <row r="43" spans="1:18" ht="16.5" thickBot="1" x14ac:dyDescent="0.3">
      <c r="A43" s="68" t="s">
        <v>43</v>
      </c>
      <c r="C43" s="89" t="s">
        <v>180</v>
      </c>
      <c r="D43" s="90"/>
    </row>
    <row r="44" spans="1:18" ht="13.5" thickBot="1" x14ac:dyDescent="0.25">
      <c r="A44" s="69"/>
      <c r="B44" s="69"/>
      <c r="C44" s="91" t="s">
        <v>59</v>
      </c>
      <c r="D44" s="91" t="s">
        <v>43</v>
      </c>
    </row>
    <row r="45" spans="1:18" x14ac:dyDescent="0.2">
      <c r="A45" s="34" t="s">
        <v>0</v>
      </c>
      <c r="B45" s="35"/>
      <c r="C45" s="93">
        <f>$C$9</f>
        <v>753194</v>
      </c>
      <c r="D45" s="93">
        <f>'M.V. CyL'!E55</f>
        <v>550001</v>
      </c>
      <c r="Q45" s="60"/>
      <c r="R45" s="61"/>
    </row>
    <row r="46" spans="1:18" x14ac:dyDescent="0.2">
      <c r="A46" s="37" t="s">
        <v>181</v>
      </c>
      <c r="B46" s="38"/>
      <c r="C46" s="80">
        <f>$C$10</f>
        <v>562210.5</v>
      </c>
      <c r="D46" s="80">
        <f>'M.V. CyL'!E56</f>
        <v>442194</v>
      </c>
      <c r="Q46" s="60"/>
      <c r="R46" s="61"/>
    </row>
    <row r="47" spans="1:18" x14ac:dyDescent="0.2">
      <c r="A47" s="37" t="s">
        <v>182</v>
      </c>
      <c r="B47" s="38"/>
      <c r="C47" s="80">
        <f>$C$11</f>
        <v>190983.5</v>
      </c>
      <c r="D47" s="80">
        <f>'M.V. CyL'!E57</f>
        <v>107807</v>
      </c>
      <c r="Q47" s="60"/>
      <c r="R47" s="61"/>
    </row>
    <row r="48" spans="1:18" x14ac:dyDescent="0.2">
      <c r="A48" s="40" t="s">
        <v>183</v>
      </c>
      <c r="B48" s="41"/>
      <c r="C48" s="94">
        <f>$C$12</f>
        <v>1227147.5</v>
      </c>
      <c r="D48" s="94">
        <f>'M.V. CyL'!E58</f>
        <v>881234</v>
      </c>
      <c r="Q48" s="60"/>
      <c r="R48" s="61"/>
    </row>
    <row r="49" spans="1:18" x14ac:dyDescent="0.2">
      <c r="A49" s="37" t="s">
        <v>184</v>
      </c>
      <c r="B49" s="38"/>
      <c r="C49" s="80">
        <f>$C$13</f>
        <v>947053.5</v>
      </c>
      <c r="D49" s="80">
        <f>'M.V. CyL'!E59</f>
        <v>717038</v>
      </c>
      <c r="Q49" s="60"/>
      <c r="R49" s="61"/>
    </row>
    <row r="50" spans="1:18" x14ac:dyDescent="0.2">
      <c r="A50" s="37" t="s">
        <v>185</v>
      </c>
      <c r="B50" s="38"/>
      <c r="C50" s="80">
        <f>$C$14</f>
        <v>280094</v>
      </c>
      <c r="D50" s="80">
        <f>'M.V. CyL'!E60</f>
        <v>164196</v>
      </c>
      <c r="Q50" s="60"/>
      <c r="R50" s="61"/>
    </row>
    <row r="51" spans="1:18" x14ac:dyDescent="0.2">
      <c r="A51" s="40" t="s">
        <v>60</v>
      </c>
      <c r="B51" s="41"/>
      <c r="C51" s="95">
        <f>$C$15</f>
        <v>0.259075</v>
      </c>
      <c r="D51" s="95">
        <f>'M.V. CyL'!E61</f>
        <v>0.1958</v>
      </c>
      <c r="Q51" s="60"/>
      <c r="R51" s="61"/>
    </row>
    <row r="52" spans="1:18" x14ac:dyDescent="0.2">
      <c r="A52" s="44" t="s">
        <v>3</v>
      </c>
      <c r="B52" s="45"/>
      <c r="C52" s="96">
        <f>$C$16</f>
        <v>1.6199999999999999</v>
      </c>
      <c r="D52" s="96">
        <f>'M.V. CyL'!E62</f>
        <v>1.6</v>
      </c>
      <c r="E52" s="16"/>
      <c r="Q52" s="60"/>
      <c r="R52" s="61"/>
    </row>
    <row r="53" spans="1:18" x14ac:dyDescent="0.2">
      <c r="A53" s="48" t="s">
        <v>166</v>
      </c>
      <c r="B53" s="49"/>
      <c r="C53" s="97">
        <f>$C$17</f>
        <v>1.6674999999999998</v>
      </c>
      <c r="D53" s="97">
        <f>'M.V. CyL'!E63</f>
        <v>1.62</v>
      </c>
      <c r="Q53" s="60"/>
      <c r="R53" s="61"/>
    </row>
    <row r="54" spans="1:18" ht="13.5" thickBot="1" x14ac:dyDescent="0.25">
      <c r="A54" s="51" t="s">
        <v>167</v>
      </c>
      <c r="B54" s="52"/>
      <c r="C54" s="83">
        <f>$C$18</f>
        <v>1.4800000000000002</v>
      </c>
      <c r="D54" s="83">
        <f>'M.V. CyL'!E64</f>
        <v>1.52</v>
      </c>
      <c r="Q54" s="60"/>
      <c r="R54" s="61"/>
    </row>
    <row r="60" spans="1:18" ht="13.5" thickBot="1" x14ac:dyDescent="0.25"/>
    <row r="61" spans="1:18" ht="16.5" thickBot="1" x14ac:dyDescent="0.3">
      <c r="A61" s="68" t="s">
        <v>44</v>
      </c>
      <c r="C61" s="89" t="s">
        <v>180</v>
      </c>
      <c r="D61" s="90"/>
    </row>
    <row r="62" spans="1:18" ht="13.5" thickBot="1" x14ac:dyDescent="0.25">
      <c r="A62" s="69"/>
      <c r="B62" s="69"/>
      <c r="C62" s="91" t="s">
        <v>59</v>
      </c>
      <c r="D62" s="91" t="s">
        <v>44</v>
      </c>
    </row>
    <row r="63" spans="1:18" x14ac:dyDescent="0.2">
      <c r="A63" s="34" t="s">
        <v>0</v>
      </c>
      <c r="B63" s="35"/>
      <c r="C63" s="93">
        <f>$C$9</f>
        <v>753194</v>
      </c>
      <c r="D63" s="93">
        <f>'M.V. CyL'!F55</f>
        <v>787656</v>
      </c>
      <c r="R63" s="61"/>
    </row>
    <row r="64" spans="1:18" x14ac:dyDescent="0.2">
      <c r="A64" s="37" t="s">
        <v>181</v>
      </c>
      <c r="B64" s="38"/>
      <c r="C64" s="80">
        <f>$C$10</f>
        <v>562210.5</v>
      </c>
      <c r="D64" s="80">
        <f>'M.V. CyL'!F56</f>
        <v>587432</v>
      </c>
      <c r="R64" s="61"/>
    </row>
    <row r="65" spans="1:18" x14ac:dyDescent="0.2">
      <c r="A65" s="37" t="s">
        <v>182</v>
      </c>
      <c r="B65" s="38"/>
      <c r="C65" s="80">
        <f>$C$11</f>
        <v>190983.5</v>
      </c>
      <c r="D65" s="80">
        <f>'M.V. CyL'!F57</f>
        <v>200224</v>
      </c>
      <c r="R65" s="61"/>
    </row>
    <row r="66" spans="1:18" x14ac:dyDescent="0.2">
      <c r="A66" s="40" t="s">
        <v>183</v>
      </c>
      <c r="B66" s="41"/>
      <c r="C66" s="94">
        <f>$C$12</f>
        <v>1227147.5</v>
      </c>
      <c r="D66" s="94">
        <f>'M.V. CyL'!F58</f>
        <v>1311891</v>
      </c>
      <c r="R66" s="61"/>
    </row>
    <row r="67" spans="1:18" x14ac:dyDescent="0.2">
      <c r="A67" s="37" t="s">
        <v>184</v>
      </c>
      <c r="B67" s="38"/>
      <c r="C67" s="80">
        <f>$C$13</f>
        <v>947053.5</v>
      </c>
      <c r="D67" s="80">
        <f>'M.V. CyL'!F59</f>
        <v>1022271</v>
      </c>
      <c r="R67" s="61"/>
    </row>
    <row r="68" spans="1:18" x14ac:dyDescent="0.2">
      <c r="A68" s="37" t="s">
        <v>185</v>
      </c>
      <c r="B68" s="38"/>
      <c r="C68" s="80">
        <f>$C$14</f>
        <v>280094</v>
      </c>
      <c r="D68" s="80">
        <f>'M.V. CyL'!F60</f>
        <v>289620</v>
      </c>
      <c r="E68" s="16"/>
      <c r="R68" s="61"/>
    </row>
    <row r="69" spans="1:18" x14ac:dyDescent="0.2">
      <c r="A69" s="40" t="s">
        <v>60</v>
      </c>
      <c r="B69" s="41"/>
      <c r="C69" s="95">
        <f>$C$15</f>
        <v>0.259075</v>
      </c>
      <c r="D69" s="95">
        <f>'M.V. CyL'!F61</f>
        <v>0.2918</v>
      </c>
      <c r="R69" s="61"/>
    </row>
    <row r="70" spans="1:18" x14ac:dyDescent="0.2">
      <c r="A70" s="44" t="s">
        <v>3</v>
      </c>
      <c r="B70" s="45"/>
      <c r="C70" s="96">
        <f>$C$16</f>
        <v>1.6199999999999999</v>
      </c>
      <c r="D70" s="96">
        <f>'M.V. CyL'!F62</f>
        <v>1.67</v>
      </c>
      <c r="R70" s="61"/>
    </row>
    <row r="71" spans="1:18" x14ac:dyDescent="0.2">
      <c r="A71" s="48" t="s">
        <v>166</v>
      </c>
      <c r="B71" s="49"/>
      <c r="C71" s="97">
        <f>$C$17</f>
        <v>1.6674999999999998</v>
      </c>
      <c r="D71" s="97">
        <f>'M.V. CyL'!F63</f>
        <v>1.74</v>
      </c>
      <c r="R71" s="61"/>
    </row>
    <row r="72" spans="1:18" ht="13.5" thickBot="1" x14ac:dyDescent="0.25">
      <c r="A72" s="51" t="s">
        <v>167</v>
      </c>
      <c r="B72" s="52"/>
      <c r="C72" s="83">
        <f>$C$18</f>
        <v>1.4800000000000002</v>
      </c>
      <c r="D72" s="83">
        <f>'M.V. CyL'!F64</f>
        <v>1.45</v>
      </c>
      <c r="R72" s="61"/>
    </row>
    <row r="78" spans="1:18" ht="13.5" thickBot="1" x14ac:dyDescent="0.25"/>
    <row r="79" spans="1:18" ht="16.5" thickBot="1" x14ac:dyDescent="0.3">
      <c r="A79" s="68" t="s">
        <v>45</v>
      </c>
      <c r="C79" s="89" t="s">
        <v>180</v>
      </c>
      <c r="D79" s="90"/>
    </row>
    <row r="80" spans="1:18" ht="13.5" thickBot="1" x14ac:dyDescent="0.25">
      <c r="A80" s="69"/>
      <c r="B80" s="69"/>
      <c r="C80" s="91" t="s">
        <v>59</v>
      </c>
      <c r="D80" s="91" t="s">
        <v>45</v>
      </c>
    </row>
    <row r="81" spans="1:18" x14ac:dyDescent="0.2">
      <c r="A81" s="34" t="s">
        <v>0</v>
      </c>
      <c r="B81" s="35"/>
      <c r="C81" s="93">
        <f>$C$9</f>
        <v>753194</v>
      </c>
      <c r="D81" s="93">
        <f>'M.V. CyL'!G55</f>
        <v>908492</v>
      </c>
      <c r="Q81" s="60"/>
      <c r="R81" s="61"/>
    </row>
    <row r="82" spans="1:18" x14ac:dyDescent="0.2">
      <c r="A82" s="37" t="s">
        <v>181</v>
      </c>
      <c r="B82" s="38"/>
      <c r="C82" s="80">
        <f>$C$10</f>
        <v>562210.5</v>
      </c>
      <c r="D82" s="80">
        <f>'M.V. CyL'!G56</f>
        <v>614863</v>
      </c>
      <c r="Q82" s="60"/>
      <c r="R82" s="61"/>
    </row>
    <row r="83" spans="1:18" x14ac:dyDescent="0.2">
      <c r="A83" s="37" t="s">
        <v>182</v>
      </c>
      <c r="B83" s="38"/>
      <c r="C83" s="80">
        <f>$C$11</f>
        <v>190983.5</v>
      </c>
      <c r="D83" s="80">
        <f>'M.V. CyL'!G57</f>
        <v>293629</v>
      </c>
      <c r="Q83" s="60"/>
      <c r="R83" s="61"/>
    </row>
    <row r="84" spans="1:18" x14ac:dyDescent="0.2">
      <c r="A84" s="40" t="s">
        <v>183</v>
      </c>
      <c r="B84" s="41"/>
      <c r="C84" s="94">
        <f>$C$12</f>
        <v>1227147.5</v>
      </c>
      <c r="D84" s="94">
        <f>'M.V. CyL'!G58</f>
        <v>1423881</v>
      </c>
      <c r="Q84" s="60"/>
      <c r="R84" s="61"/>
    </row>
    <row r="85" spans="1:18" x14ac:dyDescent="0.2">
      <c r="A85" s="37" t="s">
        <v>184</v>
      </c>
      <c r="B85" s="38"/>
      <c r="C85" s="80">
        <f>$C$13</f>
        <v>947053.5</v>
      </c>
      <c r="D85" s="80">
        <f>'M.V. CyL'!G59</f>
        <v>1023855</v>
      </c>
      <c r="E85" s="16"/>
      <c r="Q85" s="60"/>
      <c r="R85" s="61"/>
    </row>
    <row r="86" spans="1:18" x14ac:dyDescent="0.2">
      <c r="A86" s="37" t="s">
        <v>185</v>
      </c>
      <c r="B86" s="38"/>
      <c r="C86" s="80">
        <f>$C$14</f>
        <v>280094</v>
      </c>
      <c r="D86" s="80">
        <f>'M.V. CyL'!G60</f>
        <v>400026</v>
      </c>
      <c r="Q86" s="60"/>
      <c r="R86" s="61"/>
    </row>
    <row r="87" spans="1:18" x14ac:dyDescent="0.2">
      <c r="A87" s="40" t="s">
        <v>60</v>
      </c>
      <c r="B87" s="41"/>
      <c r="C87" s="95">
        <f>$C$15</f>
        <v>0.259075</v>
      </c>
      <c r="D87" s="95">
        <f>'M.V. CyL'!G61</f>
        <v>0.28070000000000001</v>
      </c>
      <c r="Q87" s="60"/>
      <c r="R87" s="61"/>
    </row>
    <row r="88" spans="1:18" x14ac:dyDescent="0.2">
      <c r="A88" s="44" t="s">
        <v>3</v>
      </c>
      <c r="B88" s="45"/>
      <c r="C88" s="96">
        <f>$C$16</f>
        <v>1.6199999999999999</v>
      </c>
      <c r="D88" s="96">
        <f>'M.V. CyL'!G62</f>
        <v>1.57</v>
      </c>
      <c r="Q88" s="60"/>
      <c r="R88" s="61"/>
    </row>
    <row r="89" spans="1:18" x14ac:dyDescent="0.2">
      <c r="A89" s="48" t="s">
        <v>166</v>
      </c>
      <c r="B89" s="49"/>
      <c r="C89" s="97">
        <f>$C$17</f>
        <v>1.6674999999999998</v>
      </c>
      <c r="D89" s="97">
        <f>'M.V. CyL'!G63</f>
        <v>1.67</v>
      </c>
      <c r="Q89" s="60"/>
      <c r="R89" s="61"/>
    </row>
    <row r="90" spans="1:18" ht="13.5" thickBot="1" x14ac:dyDescent="0.25">
      <c r="A90" s="51" t="s">
        <v>167</v>
      </c>
      <c r="B90" s="52"/>
      <c r="C90" s="83">
        <f>$C$18</f>
        <v>1.4800000000000002</v>
      </c>
      <c r="D90" s="83">
        <f>'M.V. CyL'!G64</f>
        <v>1.36</v>
      </c>
      <c r="Q90" s="60"/>
      <c r="R90" s="61"/>
    </row>
    <row r="96" spans="1:18" ht="13.5" thickBot="1" x14ac:dyDescent="0.25"/>
    <row r="97" spans="1:18" ht="16.5" thickBot="1" x14ac:dyDescent="0.3">
      <c r="A97" s="68" t="s">
        <v>46</v>
      </c>
      <c r="C97" s="89" t="s">
        <v>180</v>
      </c>
      <c r="D97" s="90"/>
    </row>
    <row r="98" spans="1:18" ht="13.5" thickBot="1" x14ac:dyDescent="0.25">
      <c r="A98" s="69"/>
      <c r="B98" s="69"/>
      <c r="C98" s="91" t="s">
        <v>59</v>
      </c>
      <c r="D98" s="91" t="s">
        <v>46</v>
      </c>
    </row>
    <row r="99" spans="1:18" x14ac:dyDescent="0.2">
      <c r="A99" s="34" t="s">
        <v>0</v>
      </c>
      <c r="B99" s="35"/>
      <c r="C99" s="93">
        <f>$C$9</f>
        <v>753194</v>
      </c>
      <c r="D99" s="93">
        <f>'M.V. CyL'!H55</f>
        <v>860068</v>
      </c>
      <c r="R99" s="61"/>
    </row>
    <row r="100" spans="1:18" x14ac:dyDescent="0.2">
      <c r="A100" s="37" t="s">
        <v>181</v>
      </c>
      <c r="B100" s="38"/>
      <c r="C100" s="80">
        <f>$C$10</f>
        <v>562210.5</v>
      </c>
      <c r="D100" s="80">
        <f>'M.V. CyL'!H56</f>
        <v>615708</v>
      </c>
      <c r="R100" s="61"/>
    </row>
    <row r="101" spans="1:18" x14ac:dyDescent="0.2">
      <c r="A101" s="37" t="s">
        <v>182</v>
      </c>
      <c r="B101" s="38"/>
      <c r="C101" s="80">
        <f>$C$11</f>
        <v>190983.5</v>
      </c>
      <c r="D101" s="80">
        <f>'M.V. CyL'!H57</f>
        <v>244360</v>
      </c>
      <c r="E101" s="16"/>
      <c r="R101" s="61"/>
    </row>
    <row r="102" spans="1:18" x14ac:dyDescent="0.2">
      <c r="A102" s="40" t="s">
        <v>183</v>
      </c>
      <c r="B102" s="41"/>
      <c r="C102" s="94">
        <f>$C$12</f>
        <v>1227147.5</v>
      </c>
      <c r="D102" s="94">
        <f>'M.V. CyL'!H58</f>
        <v>1358932</v>
      </c>
      <c r="R102" s="61"/>
    </row>
    <row r="103" spans="1:18" x14ac:dyDescent="0.2">
      <c r="A103" s="37" t="s">
        <v>184</v>
      </c>
      <c r="B103" s="38"/>
      <c r="C103" s="80">
        <f>$C$13</f>
        <v>947053.5</v>
      </c>
      <c r="D103" s="80">
        <f>'M.V. CyL'!H59</f>
        <v>1012706</v>
      </c>
      <c r="R103" s="61"/>
    </row>
    <row r="104" spans="1:18" x14ac:dyDescent="0.2">
      <c r="A104" s="37" t="s">
        <v>185</v>
      </c>
      <c r="B104" s="38"/>
      <c r="C104" s="80">
        <f>$C$14</f>
        <v>280094</v>
      </c>
      <c r="D104" s="80">
        <f>'M.V. CyL'!H60</f>
        <v>346226</v>
      </c>
      <c r="R104" s="61"/>
    </row>
    <row r="105" spans="1:18" x14ac:dyDescent="0.2">
      <c r="A105" s="40" t="s">
        <v>60</v>
      </c>
      <c r="B105" s="41"/>
      <c r="C105" s="95">
        <f>$C$15</f>
        <v>0.259075</v>
      </c>
      <c r="D105" s="95">
        <f>'M.V. CyL'!H61</f>
        <v>0.27289999999999998</v>
      </c>
      <c r="R105" s="61"/>
    </row>
    <row r="106" spans="1:18" x14ac:dyDescent="0.2">
      <c r="A106" s="44" t="s">
        <v>3</v>
      </c>
      <c r="B106" s="45"/>
      <c r="C106" s="96">
        <f>$C$16</f>
        <v>1.6199999999999999</v>
      </c>
      <c r="D106" s="96">
        <f>'M.V. CyL'!H62</f>
        <v>1.58</v>
      </c>
      <c r="R106" s="61"/>
    </row>
    <row r="107" spans="1:18" x14ac:dyDescent="0.2">
      <c r="A107" s="48" t="s">
        <v>166</v>
      </c>
      <c r="B107" s="49"/>
      <c r="C107" s="97">
        <f>$C$17</f>
        <v>1.6674999999999998</v>
      </c>
      <c r="D107" s="97">
        <f>'M.V. CyL'!H63</f>
        <v>1.64</v>
      </c>
      <c r="R107" s="61"/>
    </row>
    <row r="108" spans="1:18" ht="13.5" thickBot="1" x14ac:dyDescent="0.25">
      <c r="A108" s="51" t="s">
        <v>167</v>
      </c>
      <c r="B108" s="52"/>
      <c r="C108" s="83">
        <f>$C$18</f>
        <v>1.4800000000000002</v>
      </c>
      <c r="D108" s="83">
        <f>'M.V. CyL'!H64</f>
        <v>1.42</v>
      </c>
      <c r="R108" s="61"/>
    </row>
    <row r="109" spans="1:18" x14ac:dyDescent="0.2">
      <c r="C109" s="88"/>
    </row>
    <row r="114" spans="1:18" ht="13.5" thickBot="1" x14ac:dyDescent="0.25"/>
    <row r="115" spans="1:18" ht="16.5" thickBot="1" x14ac:dyDescent="0.3">
      <c r="A115" s="68" t="s">
        <v>47</v>
      </c>
      <c r="C115" s="89" t="s">
        <v>180</v>
      </c>
      <c r="D115" s="90"/>
    </row>
    <row r="116" spans="1:18" ht="13.5" thickBot="1" x14ac:dyDescent="0.25">
      <c r="A116" s="69"/>
      <c r="B116" s="69"/>
      <c r="C116" s="91" t="s">
        <v>59</v>
      </c>
      <c r="D116" s="91" t="s">
        <v>47</v>
      </c>
    </row>
    <row r="117" spans="1:18" x14ac:dyDescent="0.2">
      <c r="A117" s="34" t="s">
        <v>0</v>
      </c>
      <c r="B117" s="35"/>
      <c r="C117" s="93">
        <f>$C$9</f>
        <v>753194</v>
      </c>
      <c r="D117" s="93">
        <f>'M.V. CyL'!I55</f>
        <v>902579</v>
      </c>
      <c r="Q117" s="60"/>
      <c r="R117" s="61"/>
    </row>
    <row r="118" spans="1:18" x14ac:dyDescent="0.2">
      <c r="A118" s="37" t="s">
        <v>181</v>
      </c>
      <c r="B118" s="38"/>
      <c r="C118" s="80">
        <f>$C$10</f>
        <v>562210.5</v>
      </c>
      <c r="D118" s="80">
        <f>'M.V. CyL'!I56</f>
        <v>638527</v>
      </c>
      <c r="Q118" s="60"/>
      <c r="R118" s="61"/>
    </row>
    <row r="119" spans="1:18" x14ac:dyDescent="0.2">
      <c r="A119" s="37" t="s">
        <v>182</v>
      </c>
      <c r="B119" s="38"/>
      <c r="C119" s="80">
        <f>$C$11</f>
        <v>190983.5</v>
      </c>
      <c r="D119" s="80">
        <f>'M.V. CyL'!I57</f>
        <v>264052</v>
      </c>
      <c r="E119" s="16"/>
      <c r="Q119" s="60"/>
      <c r="R119" s="61"/>
    </row>
    <row r="120" spans="1:18" x14ac:dyDescent="0.2">
      <c r="A120" s="40" t="s">
        <v>183</v>
      </c>
      <c r="B120" s="41"/>
      <c r="C120" s="94">
        <f>$C$12</f>
        <v>1227147.5</v>
      </c>
      <c r="D120" s="94">
        <f>'M.V. CyL'!I58</f>
        <v>1542542</v>
      </c>
      <c r="Q120" s="60"/>
      <c r="R120" s="61"/>
    </row>
    <row r="121" spans="1:18" x14ac:dyDescent="0.2">
      <c r="A121" s="37" t="s">
        <v>184</v>
      </c>
      <c r="B121" s="38"/>
      <c r="C121" s="80">
        <f>$C$13</f>
        <v>947053.5</v>
      </c>
      <c r="D121" s="80">
        <f>'M.V. CyL'!I59</f>
        <v>1141235</v>
      </c>
      <c r="Q121" s="60"/>
      <c r="R121" s="61"/>
    </row>
    <row r="122" spans="1:18" x14ac:dyDescent="0.2">
      <c r="A122" s="37" t="s">
        <v>185</v>
      </c>
      <c r="B122" s="38"/>
      <c r="C122" s="80">
        <f>$C$14</f>
        <v>280094</v>
      </c>
      <c r="D122" s="80">
        <f>'M.V. CyL'!I60</f>
        <v>401307</v>
      </c>
      <c r="Q122" s="60"/>
      <c r="R122" s="61"/>
    </row>
    <row r="123" spans="1:18" x14ac:dyDescent="0.2">
      <c r="A123" s="40" t="s">
        <v>60</v>
      </c>
      <c r="B123" s="41"/>
      <c r="C123" s="95">
        <f>$C$15</f>
        <v>0.259075</v>
      </c>
      <c r="D123" s="95">
        <f>'M.V. CyL'!I61</f>
        <v>0.30099999999999999</v>
      </c>
      <c r="Q123" s="60"/>
      <c r="R123" s="61"/>
    </row>
    <row r="124" spans="1:18" x14ac:dyDescent="0.2">
      <c r="A124" s="44" t="s">
        <v>3</v>
      </c>
      <c r="B124" s="45"/>
      <c r="C124" s="96">
        <f>$C$16</f>
        <v>1.6199999999999999</v>
      </c>
      <c r="D124" s="96">
        <f>'M.V. CyL'!I62</f>
        <v>1.71</v>
      </c>
      <c r="Q124" s="60"/>
      <c r="R124" s="61"/>
    </row>
    <row r="125" spans="1:18" x14ac:dyDescent="0.2">
      <c r="A125" s="48" t="s">
        <v>166</v>
      </c>
      <c r="B125" s="49"/>
      <c r="C125" s="97">
        <f>$C$17</f>
        <v>1.6674999999999998</v>
      </c>
      <c r="D125" s="97">
        <f>'M.V. CyL'!I63</f>
        <v>1.79</v>
      </c>
      <c r="Q125" s="60"/>
      <c r="R125" s="61"/>
    </row>
    <row r="126" spans="1:18" ht="13.5" thickBot="1" x14ac:dyDescent="0.25">
      <c r="A126" s="51" t="s">
        <v>167</v>
      </c>
      <c r="B126" s="52"/>
      <c r="C126" s="83">
        <f>$C$18</f>
        <v>1.4800000000000002</v>
      </c>
      <c r="D126" s="83">
        <f>'M.V. CyL'!I64</f>
        <v>1.52</v>
      </c>
      <c r="Q126" s="60"/>
      <c r="R126" s="61"/>
    </row>
    <row r="132" spans="1:18" ht="13.5" thickBot="1" x14ac:dyDescent="0.25"/>
    <row r="133" spans="1:18" ht="16.5" thickBot="1" x14ac:dyDescent="0.3">
      <c r="A133" s="68" t="s">
        <v>48</v>
      </c>
      <c r="C133" s="89" t="s">
        <v>180</v>
      </c>
      <c r="D133" s="90"/>
    </row>
    <row r="134" spans="1:18" ht="13.5" thickBot="1" x14ac:dyDescent="0.25">
      <c r="A134" s="69"/>
      <c r="B134" s="69"/>
      <c r="C134" s="91" t="s">
        <v>59</v>
      </c>
      <c r="D134" s="91" t="s">
        <v>48</v>
      </c>
    </row>
    <row r="135" spans="1:18" x14ac:dyDescent="0.2">
      <c r="A135" s="34" t="s">
        <v>0</v>
      </c>
      <c r="B135" s="35"/>
      <c r="C135" s="93">
        <f>$C$9</f>
        <v>753194</v>
      </c>
      <c r="D135" s="93">
        <f>'M.V. CyL'!J55</f>
        <v>1199886</v>
      </c>
      <c r="R135" s="61"/>
    </row>
    <row r="136" spans="1:18" x14ac:dyDescent="0.2">
      <c r="A136" s="37" t="s">
        <v>181</v>
      </c>
      <c r="B136" s="38"/>
      <c r="C136" s="80">
        <f>$C$10</f>
        <v>562210.5</v>
      </c>
      <c r="D136" s="80">
        <f>'M.V. CyL'!J56</f>
        <v>897340</v>
      </c>
      <c r="R136" s="61"/>
    </row>
    <row r="137" spans="1:18" x14ac:dyDescent="0.2">
      <c r="A137" s="37" t="s">
        <v>182</v>
      </c>
      <c r="B137" s="38"/>
      <c r="C137" s="80">
        <f>$C$11</f>
        <v>190983.5</v>
      </c>
      <c r="D137" s="80">
        <f>'M.V. CyL'!J57</f>
        <v>302546</v>
      </c>
      <c r="E137" s="16"/>
      <c r="R137" s="61"/>
    </row>
    <row r="138" spans="1:18" x14ac:dyDescent="0.2">
      <c r="A138" s="40" t="s">
        <v>183</v>
      </c>
      <c r="B138" s="41"/>
      <c r="C138" s="94">
        <f>$C$12</f>
        <v>1227147.5</v>
      </c>
      <c r="D138" s="94">
        <f>'M.V. CyL'!J58</f>
        <v>2095637</v>
      </c>
      <c r="R138" s="61"/>
    </row>
    <row r="139" spans="1:18" x14ac:dyDescent="0.2">
      <c r="A139" s="37" t="s">
        <v>184</v>
      </c>
      <c r="B139" s="38"/>
      <c r="C139" s="80">
        <f>$C$13</f>
        <v>947053.5</v>
      </c>
      <c r="D139" s="80">
        <f>'M.V. CyL'!J59</f>
        <v>1642271</v>
      </c>
      <c r="R139" s="61"/>
    </row>
    <row r="140" spans="1:18" x14ac:dyDescent="0.2">
      <c r="A140" s="37" t="s">
        <v>185</v>
      </c>
      <c r="B140" s="38"/>
      <c r="C140" s="80">
        <f>$C$14</f>
        <v>280094</v>
      </c>
      <c r="D140" s="80">
        <f>'M.V. CyL'!J60</f>
        <v>453366</v>
      </c>
      <c r="R140" s="61"/>
    </row>
    <row r="141" spans="1:18" x14ac:dyDescent="0.2">
      <c r="A141" s="40" t="s">
        <v>60</v>
      </c>
      <c r="B141" s="41"/>
      <c r="C141" s="95">
        <f>$C$15</f>
        <v>0.259075</v>
      </c>
      <c r="D141" s="95">
        <f>'M.V. CyL'!J61</f>
        <v>0.40200000000000002</v>
      </c>
      <c r="R141" s="61"/>
    </row>
    <row r="142" spans="1:18" x14ac:dyDescent="0.2">
      <c r="A142" s="44" t="s">
        <v>3</v>
      </c>
      <c r="B142" s="45"/>
      <c r="C142" s="96">
        <f>$C$16</f>
        <v>1.6199999999999999</v>
      </c>
      <c r="D142" s="96">
        <f>'M.V. CyL'!J62</f>
        <v>1.75</v>
      </c>
      <c r="R142" s="61"/>
    </row>
    <row r="143" spans="1:18" x14ac:dyDescent="0.2">
      <c r="A143" s="48" t="s">
        <v>166</v>
      </c>
      <c r="B143" s="49"/>
      <c r="C143" s="97">
        <f>$C$17</f>
        <v>1.6674999999999998</v>
      </c>
      <c r="D143" s="97">
        <f>'M.V. CyL'!J63</f>
        <v>1.83</v>
      </c>
      <c r="R143" s="61"/>
    </row>
    <row r="144" spans="1:18" ht="13.5" thickBot="1" x14ac:dyDescent="0.25">
      <c r="A144" s="51" t="s">
        <v>167</v>
      </c>
      <c r="B144" s="52"/>
      <c r="C144" s="83">
        <f>$C$18</f>
        <v>1.4800000000000002</v>
      </c>
      <c r="D144" s="83">
        <f>'M.V. CyL'!J64</f>
        <v>1.5</v>
      </c>
      <c r="R144" s="61"/>
    </row>
    <row r="150" spans="1:18" ht="13.5" thickBot="1" x14ac:dyDescent="0.25"/>
    <row r="151" spans="1:18" ht="16.5" thickBot="1" x14ac:dyDescent="0.3">
      <c r="A151" s="68" t="s">
        <v>49</v>
      </c>
      <c r="C151" s="89" t="s">
        <v>180</v>
      </c>
      <c r="D151" s="90"/>
    </row>
    <row r="152" spans="1:18" ht="13.5" thickBot="1" x14ac:dyDescent="0.25">
      <c r="A152" s="69"/>
      <c r="B152" s="69"/>
      <c r="C152" s="91" t="s">
        <v>59</v>
      </c>
      <c r="D152" s="91" t="s">
        <v>49</v>
      </c>
    </row>
    <row r="153" spans="1:18" x14ac:dyDescent="0.2">
      <c r="A153" s="34" t="s">
        <v>0</v>
      </c>
      <c r="B153" s="35"/>
      <c r="C153" s="93">
        <f>$C$9</f>
        <v>753194</v>
      </c>
      <c r="D153" s="93">
        <f>'M.V. CyL'!K55</f>
        <v>862961</v>
      </c>
      <c r="Q153" s="60"/>
      <c r="R153" s="61"/>
    </row>
    <row r="154" spans="1:18" x14ac:dyDescent="0.2">
      <c r="A154" s="37" t="s">
        <v>181</v>
      </c>
      <c r="B154" s="38"/>
      <c r="C154" s="80">
        <f>$C$10</f>
        <v>562210.5</v>
      </c>
      <c r="D154" s="80">
        <f>'M.V. CyL'!K56</f>
        <v>601855</v>
      </c>
      <c r="Q154" s="60"/>
      <c r="R154" s="61"/>
    </row>
    <row r="155" spans="1:18" x14ac:dyDescent="0.2">
      <c r="A155" s="37" t="s">
        <v>182</v>
      </c>
      <c r="B155" s="38"/>
      <c r="C155" s="80">
        <f>$C$11</f>
        <v>190983.5</v>
      </c>
      <c r="D155" s="80">
        <f>'M.V. CyL'!K57</f>
        <v>261106</v>
      </c>
      <c r="Q155" s="60"/>
      <c r="R155" s="61"/>
    </row>
    <row r="156" spans="1:18" x14ac:dyDescent="0.2">
      <c r="A156" s="40" t="s">
        <v>183</v>
      </c>
      <c r="B156" s="41"/>
      <c r="C156" s="94">
        <f>$C$12</f>
        <v>1227147.5</v>
      </c>
      <c r="D156" s="94">
        <f>'M.V. CyL'!K58</f>
        <v>1397900</v>
      </c>
      <c r="Q156" s="60"/>
      <c r="R156" s="61"/>
    </row>
    <row r="157" spans="1:18" x14ac:dyDescent="0.2">
      <c r="A157" s="37" t="s">
        <v>184</v>
      </c>
      <c r="B157" s="38"/>
      <c r="C157" s="80">
        <f>$C$13</f>
        <v>947053.5</v>
      </c>
      <c r="D157" s="80">
        <f>'M.V. CyL'!K59</f>
        <v>1002293</v>
      </c>
      <c r="Q157" s="60"/>
      <c r="R157" s="61"/>
    </row>
    <row r="158" spans="1:18" x14ac:dyDescent="0.2">
      <c r="A158" s="37" t="s">
        <v>185</v>
      </c>
      <c r="B158" s="38"/>
      <c r="C158" s="80">
        <f>$C$14</f>
        <v>280094</v>
      </c>
      <c r="D158" s="80">
        <f>'M.V. CyL'!K60</f>
        <v>395607</v>
      </c>
      <c r="Q158" s="60"/>
      <c r="R158" s="61"/>
    </row>
    <row r="159" spans="1:18" x14ac:dyDescent="0.2">
      <c r="A159" s="40" t="s">
        <v>60</v>
      </c>
      <c r="B159" s="41"/>
      <c r="C159" s="95">
        <f>$C$15</f>
        <v>0.259075</v>
      </c>
      <c r="D159" s="95">
        <f>'M.V. CyL'!K61</f>
        <v>0.28960000000000002</v>
      </c>
      <c r="Q159" s="60"/>
      <c r="R159" s="61"/>
    </row>
    <row r="160" spans="1:18" x14ac:dyDescent="0.2">
      <c r="A160" s="44" t="s">
        <v>3</v>
      </c>
      <c r="B160" s="45"/>
      <c r="C160" s="96">
        <f>$C$16</f>
        <v>1.6199999999999999</v>
      </c>
      <c r="D160" s="96">
        <f>'M.V. CyL'!K62</f>
        <v>1.62</v>
      </c>
      <c r="Q160" s="60"/>
      <c r="R160" s="61"/>
    </row>
    <row r="161" spans="1:18" x14ac:dyDescent="0.2">
      <c r="A161" s="48" t="s">
        <v>166</v>
      </c>
      <c r="B161" s="49"/>
      <c r="C161" s="97">
        <f>$C$17</f>
        <v>1.6674999999999998</v>
      </c>
      <c r="D161" s="97">
        <f>'M.V. CyL'!K63</f>
        <v>1.67</v>
      </c>
      <c r="Q161" s="60"/>
      <c r="R161" s="61"/>
    </row>
    <row r="162" spans="1:18" ht="13.5" thickBot="1" x14ac:dyDescent="0.25">
      <c r="A162" s="51" t="s">
        <v>167</v>
      </c>
      <c r="B162" s="52"/>
      <c r="C162" s="83">
        <f>$C$18</f>
        <v>1.4800000000000002</v>
      </c>
      <c r="D162" s="83">
        <f>'M.V. CyL'!K64</f>
        <v>1.52</v>
      </c>
      <c r="Q162" s="60"/>
      <c r="R162" s="61"/>
    </row>
    <row r="168" spans="1:18" ht="13.5" thickBot="1" x14ac:dyDescent="0.25"/>
    <row r="169" spans="1:18" ht="16.5" thickBot="1" x14ac:dyDescent="0.3">
      <c r="A169" s="68" t="s">
        <v>50</v>
      </c>
      <c r="C169" s="89" t="s">
        <v>180</v>
      </c>
      <c r="D169" s="90"/>
    </row>
    <row r="170" spans="1:18" ht="13.5" thickBot="1" x14ac:dyDescent="0.25">
      <c r="A170" s="69"/>
      <c r="B170" s="69"/>
      <c r="C170" s="91" t="s">
        <v>59</v>
      </c>
      <c r="D170" s="91" t="s">
        <v>50</v>
      </c>
    </row>
    <row r="171" spans="1:18" x14ac:dyDescent="0.2">
      <c r="A171" s="34" t="s">
        <v>0</v>
      </c>
      <c r="B171" s="35"/>
      <c r="C171" s="93">
        <f>$C$9</f>
        <v>753194</v>
      </c>
      <c r="D171" s="93">
        <f>'M.V. CyL'!L55</f>
        <v>827814</v>
      </c>
      <c r="R171" s="61"/>
    </row>
    <row r="172" spans="1:18" x14ac:dyDescent="0.2">
      <c r="A172" s="37" t="s">
        <v>181</v>
      </c>
      <c r="B172" s="38"/>
      <c r="C172" s="80">
        <f>$C$10</f>
        <v>562210.5</v>
      </c>
      <c r="D172" s="80">
        <f>'M.V. CyL'!L56</f>
        <v>596786</v>
      </c>
      <c r="R172" s="61"/>
    </row>
    <row r="173" spans="1:18" x14ac:dyDescent="0.2">
      <c r="A173" s="37" t="s">
        <v>182</v>
      </c>
      <c r="B173" s="38"/>
      <c r="C173" s="80">
        <f>$C$11</f>
        <v>190983.5</v>
      </c>
      <c r="D173" s="80">
        <f>'M.V. CyL'!L57</f>
        <v>231028</v>
      </c>
      <c r="R173" s="61"/>
    </row>
    <row r="174" spans="1:18" x14ac:dyDescent="0.2">
      <c r="A174" s="40" t="s">
        <v>183</v>
      </c>
      <c r="B174" s="41"/>
      <c r="C174" s="94">
        <f>$C$12</f>
        <v>1227147.5</v>
      </c>
      <c r="D174" s="94">
        <f>'M.V. CyL'!L58</f>
        <v>1295865</v>
      </c>
      <c r="R174" s="61"/>
    </row>
    <row r="175" spans="1:18" x14ac:dyDescent="0.2">
      <c r="A175" s="37" t="s">
        <v>184</v>
      </c>
      <c r="B175" s="38"/>
      <c r="C175" s="80">
        <f>$C$13</f>
        <v>947053.5</v>
      </c>
      <c r="D175" s="80">
        <f>'M.V. CyL'!L59</f>
        <v>971168</v>
      </c>
      <c r="R175" s="61"/>
    </row>
    <row r="176" spans="1:18" x14ac:dyDescent="0.2">
      <c r="A176" s="37" t="s">
        <v>185</v>
      </c>
      <c r="B176" s="38"/>
      <c r="C176" s="80">
        <f>$C$14</f>
        <v>280094</v>
      </c>
      <c r="D176" s="80">
        <f>'M.V. CyL'!L60</f>
        <v>324697</v>
      </c>
      <c r="R176" s="61"/>
    </row>
    <row r="177" spans="1:18" x14ac:dyDescent="0.2">
      <c r="A177" s="40" t="s">
        <v>60</v>
      </c>
      <c r="B177" s="41"/>
      <c r="C177" s="95">
        <f>$C$15</f>
        <v>0.259075</v>
      </c>
      <c r="D177" s="95">
        <f>'M.V. CyL'!L61</f>
        <v>0.26019999999999999</v>
      </c>
      <c r="R177" s="61"/>
    </row>
    <row r="178" spans="1:18" x14ac:dyDescent="0.2">
      <c r="A178" s="44" t="s">
        <v>3</v>
      </c>
      <c r="B178" s="45"/>
      <c r="C178" s="96">
        <f>$C$16</f>
        <v>1.6199999999999999</v>
      </c>
      <c r="D178" s="96">
        <f>'M.V. CyL'!L62</f>
        <v>1.57</v>
      </c>
      <c r="R178" s="61"/>
    </row>
    <row r="179" spans="1:18" x14ac:dyDescent="0.2">
      <c r="A179" s="48" t="s">
        <v>166</v>
      </c>
      <c r="B179" s="49"/>
      <c r="C179" s="97">
        <f>$C$17</f>
        <v>1.6674999999999998</v>
      </c>
      <c r="D179" s="97">
        <f>'M.V. CyL'!L63</f>
        <v>1.63</v>
      </c>
      <c r="R179" s="61"/>
    </row>
    <row r="180" spans="1:18" ht="13.5" thickBot="1" x14ac:dyDescent="0.25">
      <c r="A180" s="51" t="s">
        <v>167</v>
      </c>
      <c r="B180" s="52"/>
      <c r="C180" s="83">
        <f>$C$18</f>
        <v>1.4800000000000002</v>
      </c>
      <c r="D180" s="83">
        <f>'M.V. CyL'!L64</f>
        <v>1.41</v>
      </c>
      <c r="R180" s="61"/>
    </row>
    <row r="186" spans="1:18" ht="13.5" thickBot="1" x14ac:dyDescent="0.25"/>
    <row r="187" spans="1:18" ht="16.5" thickBot="1" x14ac:dyDescent="0.3">
      <c r="A187" s="68" t="s">
        <v>51</v>
      </c>
      <c r="C187" s="89" t="s">
        <v>180</v>
      </c>
      <c r="D187" s="90"/>
    </row>
    <row r="188" spans="1:18" ht="13.5" thickBot="1" x14ac:dyDescent="0.25">
      <c r="A188" s="69"/>
      <c r="B188" s="69"/>
      <c r="C188" s="91" t="s">
        <v>59</v>
      </c>
      <c r="D188" s="91" t="s">
        <v>51</v>
      </c>
    </row>
    <row r="189" spans="1:18" x14ac:dyDescent="0.2">
      <c r="A189" s="34" t="s">
        <v>0</v>
      </c>
      <c r="B189" s="35"/>
      <c r="C189" s="93">
        <f>$C$9</f>
        <v>753194</v>
      </c>
      <c r="D189" s="93">
        <f>'M.V. CyL'!M55</f>
        <v>626545</v>
      </c>
      <c r="Q189" s="60"/>
      <c r="R189" s="61"/>
    </row>
    <row r="190" spans="1:18" x14ac:dyDescent="0.2">
      <c r="A190" s="37" t="s">
        <v>181</v>
      </c>
      <c r="B190" s="38"/>
      <c r="C190" s="80">
        <f>$C$10</f>
        <v>562210.5</v>
      </c>
      <c r="D190" s="80">
        <f>'M.V. CyL'!M56</f>
        <v>514626</v>
      </c>
      <c r="Q190" s="60"/>
      <c r="R190" s="61"/>
    </row>
    <row r="191" spans="1:18" x14ac:dyDescent="0.2">
      <c r="A191" s="37" t="s">
        <v>182</v>
      </c>
      <c r="B191" s="38"/>
      <c r="C191" s="80">
        <f>$C$11</f>
        <v>190983.5</v>
      </c>
      <c r="D191" s="80">
        <f>'M.V. CyL'!M57</f>
        <v>111919</v>
      </c>
      <c r="Q191" s="60"/>
      <c r="R191" s="61"/>
    </row>
    <row r="192" spans="1:18" x14ac:dyDescent="0.2">
      <c r="A192" s="40" t="s">
        <v>183</v>
      </c>
      <c r="B192" s="41"/>
      <c r="C192" s="94">
        <f>$C$12</f>
        <v>1227147.5</v>
      </c>
      <c r="D192" s="94">
        <f>'M.V. CyL'!M58</f>
        <v>1021711</v>
      </c>
      <c r="Q192" s="60"/>
      <c r="R192" s="61"/>
    </row>
    <row r="193" spans="1:18" x14ac:dyDescent="0.2">
      <c r="A193" s="37" t="s">
        <v>184</v>
      </c>
      <c r="B193" s="38"/>
      <c r="C193" s="80">
        <f>$C$13</f>
        <v>947053.5</v>
      </c>
      <c r="D193" s="80">
        <f>'M.V. CyL'!M59</f>
        <v>850376</v>
      </c>
      <c r="Q193" s="60"/>
      <c r="R193" s="61"/>
    </row>
    <row r="194" spans="1:18" x14ac:dyDescent="0.2">
      <c r="A194" s="37" t="s">
        <v>185</v>
      </c>
      <c r="B194" s="38"/>
      <c r="C194" s="80">
        <f>$C$14</f>
        <v>280094</v>
      </c>
      <c r="D194" s="80">
        <f>'M.V. CyL'!M60</f>
        <v>171335</v>
      </c>
      <c r="Q194" s="60"/>
      <c r="R194" s="61"/>
    </row>
    <row r="195" spans="1:18" x14ac:dyDescent="0.2">
      <c r="A195" s="40" t="s">
        <v>60</v>
      </c>
      <c r="B195" s="41"/>
      <c r="C195" s="95">
        <f>$C$15</f>
        <v>0.259075</v>
      </c>
      <c r="D195" s="95">
        <f>'M.V. CyL'!M61</f>
        <v>0.2311</v>
      </c>
      <c r="Q195" s="60"/>
      <c r="R195" s="61"/>
    </row>
    <row r="196" spans="1:18" x14ac:dyDescent="0.2">
      <c r="A196" s="44" t="s">
        <v>3</v>
      </c>
      <c r="B196" s="45"/>
      <c r="C196" s="96">
        <f>$C$16</f>
        <v>1.6199999999999999</v>
      </c>
      <c r="D196" s="96">
        <f>'M.V. CyL'!M62</f>
        <v>1.63</v>
      </c>
      <c r="Q196" s="60"/>
      <c r="R196" s="61"/>
    </row>
    <row r="197" spans="1:18" x14ac:dyDescent="0.2">
      <c r="A197" s="48" t="s">
        <v>166</v>
      </c>
      <c r="B197" s="49"/>
      <c r="C197" s="97">
        <f>$C$17</f>
        <v>1.6674999999999998</v>
      </c>
      <c r="D197" s="97">
        <f>'M.V. CyL'!M63</f>
        <v>1.65</v>
      </c>
      <c r="Q197" s="60"/>
      <c r="R197" s="61"/>
    </row>
    <row r="198" spans="1:18" ht="13.5" thickBot="1" x14ac:dyDescent="0.25">
      <c r="A198" s="51" t="s">
        <v>167</v>
      </c>
      <c r="B198" s="52"/>
      <c r="C198" s="83">
        <f>$C$18</f>
        <v>1.4800000000000002</v>
      </c>
      <c r="D198" s="83">
        <f>'M.V. CyL'!M64</f>
        <v>1.53</v>
      </c>
      <c r="Q198" s="60"/>
      <c r="R198" s="61"/>
    </row>
    <row r="204" spans="1:18" ht="13.5" thickBot="1" x14ac:dyDescent="0.25"/>
    <row r="205" spans="1:18" ht="16.5" thickBot="1" x14ac:dyDescent="0.3">
      <c r="A205" s="68" t="s">
        <v>52</v>
      </c>
      <c r="C205" s="89" t="s">
        <v>180</v>
      </c>
      <c r="D205" s="90"/>
    </row>
    <row r="206" spans="1:18" ht="13.5" thickBot="1" x14ac:dyDescent="0.25">
      <c r="A206" s="69"/>
      <c r="B206" s="69"/>
      <c r="C206" s="91" t="s">
        <v>59</v>
      </c>
      <c r="D206" s="91" t="s">
        <v>52</v>
      </c>
    </row>
    <row r="207" spans="1:18" x14ac:dyDescent="0.2">
      <c r="A207" s="34" t="s">
        <v>0</v>
      </c>
      <c r="B207" s="35"/>
      <c r="C207" s="93">
        <f>$C$9</f>
        <v>753194</v>
      </c>
      <c r="D207" s="93">
        <f>'M.V. CyL'!N55</f>
        <v>602222</v>
      </c>
      <c r="Q207" s="60"/>
      <c r="R207" s="61"/>
    </row>
    <row r="208" spans="1:18" x14ac:dyDescent="0.2">
      <c r="A208" s="37" t="s">
        <v>181</v>
      </c>
      <c r="B208" s="38"/>
      <c r="C208" s="80">
        <f>$C$10</f>
        <v>562210.5</v>
      </c>
      <c r="D208" s="80">
        <f>'M.V. CyL'!N56</f>
        <v>486124</v>
      </c>
      <c r="Q208" s="60"/>
      <c r="R208" s="61"/>
    </row>
    <row r="209" spans="1:18" x14ac:dyDescent="0.2">
      <c r="A209" s="37" t="s">
        <v>182</v>
      </c>
      <c r="B209" s="38"/>
      <c r="C209" s="80">
        <f>$C$11</f>
        <v>190983.5</v>
      </c>
      <c r="D209" s="80">
        <f>'M.V. CyL'!N57</f>
        <v>116098</v>
      </c>
      <c r="Q209" s="60"/>
      <c r="R209" s="61"/>
    </row>
    <row r="210" spans="1:18" x14ac:dyDescent="0.2">
      <c r="A210" s="40" t="s">
        <v>183</v>
      </c>
      <c r="B210" s="41"/>
      <c r="C210" s="94">
        <f>$C$12</f>
        <v>1227147.5</v>
      </c>
      <c r="D210" s="94">
        <f>'M.V. CyL'!N58</f>
        <v>1002726</v>
      </c>
      <c r="Q210" s="60"/>
      <c r="R210" s="61"/>
    </row>
    <row r="211" spans="1:18" x14ac:dyDescent="0.2">
      <c r="A211" s="37" t="s">
        <v>184</v>
      </c>
      <c r="B211" s="38"/>
      <c r="C211" s="80">
        <f>$C$13</f>
        <v>947053.5</v>
      </c>
      <c r="D211" s="80">
        <f>'M.V. CyL'!N59</f>
        <v>830534</v>
      </c>
      <c r="Q211" s="60"/>
      <c r="R211" s="61"/>
    </row>
    <row r="212" spans="1:18" x14ac:dyDescent="0.2">
      <c r="A212" s="37" t="s">
        <v>185</v>
      </c>
      <c r="B212" s="38"/>
      <c r="C212" s="80">
        <f>$C$14</f>
        <v>280094</v>
      </c>
      <c r="D212" s="80">
        <f>'M.V. CyL'!N60</f>
        <v>172192</v>
      </c>
      <c r="Q212" s="60"/>
      <c r="R212" s="61"/>
    </row>
    <row r="213" spans="1:18" x14ac:dyDescent="0.2">
      <c r="A213" s="40" t="s">
        <v>60</v>
      </c>
      <c r="B213" s="41"/>
      <c r="C213" s="95">
        <f>$C$15</f>
        <v>0.259075</v>
      </c>
      <c r="D213" s="95">
        <f>'M.V. CyL'!N61</f>
        <v>0.2392</v>
      </c>
      <c r="Q213" s="60"/>
      <c r="R213" s="61"/>
    </row>
    <row r="214" spans="1:18" x14ac:dyDescent="0.2">
      <c r="A214" s="44" t="s">
        <v>3</v>
      </c>
      <c r="B214" s="45"/>
      <c r="C214" s="96">
        <f>$C$16</f>
        <v>1.6199999999999999</v>
      </c>
      <c r="D214" s="96">
        <f>'M.V. CyL'!N62</f>
        <v>1.67</v>
      </c>
      <c r="Q214" s="60"/>
      <c r="R214" s="61"/>
    </row>
    <row r="215" spans="1:18" x14ac:dyDescent="0.2">
      <c r="A215" s="48" t="s">
        <v>166</v>
      </c>
      <c r="B215" s="49"/>
      <c r="C215" s="97">
        <f>$C$17</f>
        <v>1.6674999999999998</v>
      </c>
      <c r="D215" s="97">
        <f>'M.V. CyL'!N63</f>
        <v>1.71</v>
      </c>
      <c r="Q215" s="60"/>
      <c r="R215" s="61"/>
    </row>
    <row r="216" spans="1:18" ht="13.5" thickBot="1" x14ac:dyDescent="0.25">
      <c r="A216" s="51" t="s">
        <v>167</v>
      </c>
      <c r="B216" s="52"/>
      <c r="C216" s="83">
        <f>$C$18</f>
        <v>1.4800000000000002</v>
      </c>
      <c r="D216" s="83">
        <f>'M.V. CyL'!N64</f>
        <v>1.48</v>
      </c>
      <c r="Q216" s="60"/>
      <c r="R216" s="61"/>
    </row>
    <row r="220" spans="1:18" x14ac:dyDescent="0.2">
      <c r="C220" s="28"/>
    </row>
    <row r="221" spans="1:18" x14ac:dyDescent="0.2">
      <c r="C221" s="28"/>
    </row>
  </sheetData>
  <pageMargins left="0.75" right="0.75" top="1" bottom="1" header="0" footer="0"/>
  <pageSetup paperSize="9" scale="45" orientation="portrait" r:id="rId1"/>
  <headerFooter alignWithMargins="0"/>
  <rowBreaks count="1" manualBreakCount="1">
    <brk id="113" max="1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A8A2-97CD-4E3E-ABA7-761E1C3A4453}">
  <dimension ref="A3:R614"/>
  <sheetViews>
    <sheetView zoomScale="75" zoomScaleNormal="100" workbookViewId="0">
      <selection activeCell="A427" sqref="A427"/>
    </sheetView>
  </sheetViews>
  <sheetFormatPr baseColWidth="10" defaultRowHeight="12.75" x14ac:dyDescent="0.2"/>
  <cols>
    <col min="1" max="1" width="11.42578125" style="22"/>
    <col min="2" max="2" width="14" style="22" customWidth="1"/>
    <col min="3" max="3" width="13.42578125" style="22" bestFit="1" customWidth="1"/>
    <col min="4" max="4" width="12.85546875" style="22" customWidth="1"/>
    <col min="5" max="5" width="12.7109375" style="22" customWidth="1"/>
    <col min="6" max="9" width="11.5703125" style="22" bestFit="1" customWidth="1"/>
    <col min="10" max="10" width="11.7109375" style="22" bestFit="1" customWidth="1"/>
    <col min="11" max="11" width="13.7109375" style="22" customWidth="1"/>
    <col min="12" max="12" width="14.7109375" style="22" customWidth="1"/>
    <col min="13" max="13" width="12.85546875" style="22" bestFit="1" customWidth="1"/>
    <col min="14" max="14" width="11.5703125" style="22" customWidth="1"/>
    <col min="15" max="15" width="12.7109375" style="22" customWidth="1"/>
    <col min="16" max="16" width="12.7109375" style="22" bestFit="1" customWidth="1"/>
    <col min="17" max="19" width="11.42578125" style="22"/>
    <col min="20" max="20" width="13.7109375" style="22" customWidth="1"/>
    <col min="21" max="257" width="11.42578125" style="22"/>
    <col min="258" max="258" width="14" style="22" customWidth="1"/>
    <col min="259" max="259" width="13.42578125" style="22" bestFit="1" customWidth="1"/>
    <col min="260" max="260" width="11.5703125" style="22" bestFit="1" customWidth="1"/>
    <col min="261" max="261" width="12.7109375" style="22" customWidth="1"/>
    <col min="262" max="265" width="11.5703125" style="22" bestFit="1" customWidth="1"/>
    <col min="266" max="266" width="11.7109375" style="22" bestFit="1" customWidth="1"/>
    <col min="267" max="267" width="14.85546875" style="22" customWidth="1"/>
    <col min="268" max="268" width="14.7109375" style="22" customWidth="1"/>
    <col min="269" max="269" width="12.85546875" style="22" bestFit="1" customWidth="1"/>
    <col min="270" max="270" width="11.5703125" style="22" customWidth="1"/>
    <col min="271" max="271" width="12.7109375" style="22" customWidth="1"/>
    <col min="272" max="272" width="12.7109375" style="22" bestFit="1" customWidth="1"/>
    <col min="273" max="513" width="11.42578125" style="22"/>
    <col min="514" max="514" width="14" style="22" customWidth="1"/>
    <col min="515" max="515" width="13.42578125" style="22" bestFit="1" customWidth="1"/>
    <col min="516" max="516" width="11.5703125" style="22" bestFit="1" customWidth="1"/>
    <col min="517" max="517" width="12.7109375" style="22" customWidth="1"/>
    <col min="518" max="521" width="11.5703125" style="22" bestFit="1" customWidth="1"/>
    <col min="522" max="522" width="11.7109375" style="22" bestFit="1" customWidth="1"/>
    <col min="523" max="523" width="14.85546875" style="22" customWidth="1"/>
    <col min="524" max="524" width="14.7109375" style="22" customWidth="1"/>
    <col min="525" max="525" width="12.85546875" style="22" bestFit="1" customWidth="1"/>
    <col min="526" max="526" width="11.5703125" style="22" customWidth="1"/>
    <col min="527" max="527" width="12.7109375" style="22" customWidth="1"/>
    <col min="528" max="528" width="12.7109375" style="22" bestFit="1" customWidth="1"/>
    <col min="529" max="769" width="11.42578125" style="22"/>
    <col min="770" max="770" width="14" style="22" customWidth="1"/>
    <col min="771" max="771" width="13.42578125" style="22" bestFit="1" customWidth="1"/>
    <col min="772" max="772" width="11.5703125" style="22" bestFit="1" customWidth="1"/>
    <col min="773" max="773" width="12.7109375" style="22" customWidth="1"/>
    <col min="774" max="777" width="11.5703125" style="22" bestFit="1" customWidth="1"/>
    <col min="778" max="778" width="11.7109375" style="22" bestFit="1" customWidth="1"/>
    <col min="779" max="779" width="14.85546875" style="22" customWidth="1"/>
    <col min="780" max="780" width="14.7109375" style="22" customWidth="1"/>
    <col min="781" max="781" width="12.85546875" style="22" bestFit="1" customWidth="1"/>
    <col min="782" max="782" width="11.5703125" style="22" customWidth="1"/>
    <col min="783" max="783" width="12.7109375" style="22" customWidth="1"/>
    <col min="784" max="784" width="12.7109375" style="22" bestFit="1" customWidth="1"/>
    <col min="785" max="1025" width="11.42578125" style="22"/>
    <col min="1026" max="1026" width="14" style="22" customWidth="1"/>
    <col min="1027" max="1027" width="13.42578125" style="22" bestFit="1" customWidth="1"/>
    <col min="1028" max="1028" width="11.5703125" style="22" bestFit="1" customWidth="1"/>
    <col min="1029" max="1029" width="12.7109375" style="22" customWidth="1"/>
    <col min="1030" max="1033" width="11.5703125" style="22" bestFit="1" customWidth="1"/>
    <col min="1034" max="1034" width="11.7109375" style="22" bestFit="1" customWidth="1"/>
    <col min="1035" max="1035" width="14.85546875" style="22" customWidth="1"/>
    <col min="1036" max="1036" width="14.7109375" style="22" customWidth="1"/>
    <col min="1037" max="1037" width="12.85546875" style="22" bestFit="1" customWidth="1"/>
    <col min="1038" max="1038" width="11.5703125" style="22" customWidth="1"/>
    <col min="1039" max="1039" width="12.7109375" style="22" customWidth="1"/>
    <col min="1040" max="1040" width="12.7109375" style="22" bestFit="1" customWidth="1"/>
    <col min="1041" max="1281" width="11.42578125" style="22"/>
    <col min="1282" max="1282" width="14" style="22" customWidth="1"/>
    <col min="1283" max="1283" width="13.42578125" style="22" bestFit="1" customWidth="1"/>
    <col min="1284" max="1284" width="11.5703125" style="22" bestFit="1" customWidth="1"/>
    <col min="1285" max="1285" width="12.7109375" style="22" customWidth="1"/>
    <col min="1286" max="1289" width="11.5703125" style="22" bestFit="1" customWidth="1"/>
    <col min="1290" max="1290" width="11.7109375" style="22" bestFit="1" customWidth="1"/>
    <col min="1291" max="1291" width="14.85546875" style="22" customWidth="1"/>
    <col min="1292" max="1292" width="14.7109375" style="22" customWidth="1"/>
    <col min="1293" max="1293" width="12.85546875" style="22" bestFit="1" customWidth="1"/>
    <col min="1294" max="1294" width="11.5703125" style="22" customWidth="1"/>
    <col min="1295" max="1295" width="12.7109375" style="22" customWidth="1"/>
    <col min="1296" max="1296" width="12.7109375" style="22" bestFit="1" customWidth="1"/>
    <col min="1297" max="1537" width="11.42578125" style="22"/>
    <col min="1538" max="1538" width="14" style="22" customWidth="1"/>
    <col min="1539" max="1539" width="13.42578125" style="22" bestFit="1" customWidth="1"/>
    <col min="1540" max="1540" width="11.5703125" style="22" bestFit="1" customWidth="1"/>
    <col min="1541" max="1541" width="12.7109375" style="22" customWidth="1"/>
    <col min="1542" max="1545" width="11.5703125" style="22" bestFit="1" customWidth="1"/>
    <col min="1546" max="1546" width="11.7109375" style="22" bestFit="1" customWidth="1"/>
    <col min="1547" max="1547" width="14.85546875" style="22" customWidth="1"/>
    <col min="1548" max="1548" width="14.7109375" style="22" customWidth="1"/>
    <col min="1549" max="1549" width="12.85546875" style="22" bestFit="1" customWidth="1"/>
    <col min="1550" max="1550" width="11.5703125" style="22" customWidth="1"/>
    <col min="1551" max="1551" width="12.7109375" style="22" customWidth="1"/>
    <col min="1552" max="1552" width="12.7109375" style="22" bestFit="1" customWidth="1"/>
    <col min="1553" max="1793" width="11.42578125" style="22"/>
    <col min="1794" max="1794" width="14" style="22" customWidth="1"/>
    <col min="1795" max="1795" width="13.42578125" style="22" bestFit="1" customWidth="1"/>
    <col min="1796" max="1796" width="11.5703125" style="22" bestFit="1" customWidth="1"/>
    <col min="1797" max="1797" width="12.7109375" style="22" customWidth="1"/>
    <col min="1798" max="1801" width="11.5703125" style="22" bestFit="1" customWidth="1"/>
    <col min="1802" max="1802" width="11.7109375" style="22" bestFit="1" customWidth="1"/>
    <col min="1803" max="1803" width="14.85546875" style="22" customWidth="1"/>
    <col min="1804" max="1804" width="14.7109375" style="22" customWidth="1"/>
    <col min="1805" max="1805" width="12.85546875" style="22" bestFit="1" customWidth="1"/>
    <col min="1806" max="1806" width="11.5703125" style="22" customWidth="1"/>
    <col min="1807" max="1807" width="12.7109375" style="22" customWidth="1"/>
    <col min="1808" max="1808" width="12.7109375" style="22" bestFit="1" customWidth="1"/>
    <col min="1809" max="2049" width="11.42578125" style="22"/>
    <col min="2050" max="2050" width="14" style="22" customWidth="1"/>
    <col min="2051" max="2051" width="13.42578125" style="22" bestFit="1" customWidth="1"/>
    <col min="2052" max="2052" width="11.5703125" style="22" bestFit="1" customWidth="1"/>
    <col min="2053" max="2053" width="12.7109375" style="22" customWidth="1"/>
    <col min="2054" max="2057" width="11.5703125" style="22" bestFit="1" customWidth="1"/>
    <col min="2058" max="2058" width="11.7109375" style="22" bestFit="1" customWidth="1"/>
    <col min="2059" max="2059" width="14.85546875" style="22" customWidth="1"/>
    <col min="2060" max="2060" width="14.7109375" style="22" customWidth="1"/>
    <col min="2061" max="2061" width="12.85546875" style="22" bestFit="1" customWidth="1"/>
    <col min="2062" max="2062" width="11.5703125" style="22" customWidth="1"/>
    <col min="2063" max="2063" width="12.7109375" style="22" customWidth="1"/>
    <col min="2064" max="2064" width="12.7109375" style="22" bestFit="1" customWidth="1"/>
    <col min="2065" max="2305" width="11.42578125" style="22"/>
    <col min="2306" max="2306" width="14" style="22" customWidth="1"/>
    <col min="2307" max="2307" width="13.42578125" style="22" bestFit="1" customWidth="1"/>
    <col min="2308" max="2308" width="11.5703125" style="22" bestFit="1" customWidth="1"/>
    <col min="2309" max="2309" width="12.7109375" style="22" customWidth="1"/>
    <col min="2310" max="2313" width="11.5703125" style="22" bestFit="1" customWidth="1"/>
    <col min="2314" max="2314" width="11.7109375" style="22" bestFit="1" customWidth="1"/>
    <col min="2315" max="2315" width="14.85546875" style="22" customWidth="1"/>
    <col min="2316" max="2316" width="14.7109375" style="22" customWidth="1"/>
    <col min="2317" max="2317" width="12.85546875" style="22" bestFit="1" customWidth="1"/>
    <col min="2318" max="2318" width="11.5703125" style="22" customWidth="1"/>
    <col min="2319" max="2319" width="12.7109375" style="22" customWidth="1"/>
    <col min="2320" max="2320" width="12.7109375" style="22" bestFit="1" customWidth="1"/>
    <col min="2321" max="2561" width="11.42578125" style="22"/>
    <col min="2562" max="2562" width="14" style="22" customWidth="1"/>
    <col min="2563" max="2563" width="13.42578125" style="22" bestFit="1" customWidth="1"/>
    <col min="2564" max="2564" width="11.5703125" style="22" bestFit="1" customWidth="1"/>
    <col min="2565" max="2565" width="12.7109375" style="22" customWidth="1"/>
    <col min="2566" max="2569" width="11.5703125" style="22" bestFit="1" customWidth="1"/>
    <col min="2570" max="2570" width="11.7109375" style="22" bestFit="1" customWidth="1"/>
    <col min="2571" max="2571" width="14.85546875" style="22" customWidth="1"/>
    <col min="2572" max="2572" width="14.7109375" style="22" customWidth="1"/>
    <col min="2573" max="2573" width="12.85546875" style="22" bestFit="1" customWidth="1"/>
    <col min="2574" max="2574" width="11.5703125" style="22" customWidth="1"/>
    <col min="2575" max="2575" width="12.7109375" style="22" customWidth="1"/>
    <col min="2576" max="2576" width="12.7109375" style="22" bestFit="1" customWidth="1"/>
    <col min="2577" max="2817" width="11.42578125" style="22"/>
    <col min="2818" max="2818" width="14" style="22" customWidth="1"/>
    <col min="2819" max="2819" width="13.42578125" style="22" bestFit="1" customWidth="1"/>
    <col min="2820" max="2820" width="11.5703125" style="22" bestFit="1" customWidth="1"/>
    <col min="2821" max="2821" width="12.7109375" style="22" customWidth="1"/>
    <col min="2822" max="2825" width="11.5703125" style="22" bestFit="1" customWidth="1"/>
    <col min="2826" max="2826" width="11.7109375" style="22" bestFit="1" customWidth="1"/>
    <col min="2827" max="2827" width="14.85546875" style="22" customWidth="1"/>
    <col min="2828" max="2828" width="14.7109375" style="22" customWidth="1"/>
    <col min="2829" max="2829" width="12.85546875" style="22" bestFit="1" customWidth="1"/>
    <col min="2830" max="2830" width="11.5703125" style="22" customWidth="1"/>
    <col min="2831" max="2831" width="12.7109375" style="22" customWidth="1"/>
    <col min="2832" max="2832" width="12.7109375" style="22" bestFit="1" customWidth="1"/>
    <col min="2833" max="3073" width="11.42578125" style="22"/>
    <col min="3074" max="3074" width="14" style="22" customWidth="1"/>
    <col min="3075" max="3075" width="13.42578125" style="22" bestFit="1" customWidth="1"/>
    <col min="3076" max="3076" width="11.5703125" style="22" bestFit="1" customWidth="1"/>
    <col min="3077" max="3077" width="12.7109375" style="22" customWidth="1"/>
    <col min="3078" max="3081" width="11.5703125" style="22" bestFit="1" customWidth="1"/>
    <col min="3082" max="3082" width="11.7109375" style="22" bestFit="1" customWidth="1"/>
    <col min="3083" max="3083" width="14.85546875" style="22" customWidth="1"/>
    <col min="3084" max="3084" width="14.7109375" style="22" customWidth="1"/>
    <col min="3085" max="3085" width="12.85546875" style="22" bestFit="1" customWidth="1"/>
    <col min="3086" max="3086" width="11.5703125" style="22" customWidth="1"/>
    <col min="3087" max="3087" width="12.7109375" style="22" customWidth="1"/>
    <col min="3088" max="3088" width="12.7109375" style="22" bestFit="1" customWidth="1"/>
    <col min="3089" max="3329" width="11.42578125" style="22"/>
    <col min="3330" max="3330" width="14" style="22" customWidth="1"/>
    <col min="3331" max="3331" width="13.42578125" style="22" bestFit="1" customWidth="1"/>
    <col min="3332" max="3332" width="11.5703125" style="22" bestFit="1" customWidth="1"/>
    <col min="3333" max="3333" width="12.7109375" style="22" customWidth="1"/>
    <col min="3334" max="3337" width="11.5703125" style="22" bestFit="1" customWidth="1"/>
    <col min="3338" max="3338" width="11.7109375" style="22" bestFit="1" customWidth="1"/>
    <col min="3339" max="3339" width="14.85546875" style="22" customWidth="1"/>
    <col min="3340" max="3340" width="14.7109375" style="22" customWidth="1"/>
    <col min="3341" max="3341" width="12.85546875" style="22" bestFit="1" customWidth="1"/>
    <col min="3342" max="3342" width="11.5703125" style="22" customWidth="1"/>
    <col min="3343" max="3343" width="12.7109375" style="22" customWidth="1"/>
    <col min="3344" max="3344" width="12.7109375" style="22" bestFit="1" customWidth="1"/>
    <col min="3345" max="3585" width="11.42578125" style="22"/>
    <col min="3586" max="3586" width="14" style="22" customWidth="1"/>
    <col min="3587" max="3587" width="13.42578125" style="22" bestFit="1" customWidth="1"/>
    <col min="3588" max="3588" width="11.5703125" style="22" bestFit="1" customWidth="1"/>
    <col min="3589" max="3589" width="12.7109375" style="22" customWidth="1"/>
    <col min="3590" max="3593" width="11.5703125" style="22" bestFit="1" customWidth="1"/>
    <col min="3594" max="3594" width="11.7109375" style="22" bestFit="1" customWidth="1"/>
    <col min="3595" max="3595" width="14.85546875" style="22" customWidth="1"/>
    <col min="3596" max="3596" width="14.7109375" style="22" customWidth="1"/>
    <col min="3597" max="3597" width="12.85546875" style="22" bestFit="1" customWidth="1"/>
    <col min="3598" max="3598" width="11.5703125" style="22" customWidth="1"/>
    <col min="3599" max="3599" width="12.7109375" style="22" customWidth="1"/>
    <col min="3600" max="3600" width="12.7109375" style="22" bestFit="1" customWidth="1"/>
    <col min="3601" max="3841" width="11.42578125" style="22"/>
    <col min="3842" max="3842" width="14" style="22" customWidth="1"/>
    <col min="3843" max="3843" width="13.42578125" style="22" bestFit="1" customWidth="1"/>
    <col min="3844" max="3844" width="11.5703125" style="22" bestFit="1" customWidth="1"/>
    <col min="3845" max="3845" width="12.7109375" style="22" customWidth="1"/>
    <col min="3846" max="3849" width="11.5703125" style="22" bestFit="1" customWidth="1"/>
    <col min="3850" max="3850" width="11.7109375" style="22" bestFit="1" customWidth="1"/>
    <col min="3851" max="3851" width="14.85546875" style="22" customWidth="1"/>
    <col min="3852" max="3852" width="14.7109375" style="22" customWidth="1"/>
    <col min="3853" max="3853" width="12.85546875" style="22" bestFit="1" customWidth="1"/>
    <col min="3854" max="3854" width="11.5703125" style="22" customWidth="1"/>
    <col min="3855" max="3855" width="12.7109375" style="22" customWidth="1"/>
    <col min="3856" max="3856" width="12.7109375" style="22" bestFit="1" customWidth="1"/>
    <col min="3857" max="4097" width="11.42578125" style="22"/>
    <col min="4098" max="4098" width="14" style="22" customWidth="1"/>
    <col min="4099" max="4099" width="13.42578125" style="22" bestFit="1" customWidth="1"/>
    <col min="4100" max="4100" width="11.5703125" style="22" bestFit="1" customWidth="1"/>
    <col min="4101" max="4101" width="12.7109375" style="22" customWidth="1"/>
    <col min="4102" max="4105" width="11.5703125" style="22" bestFit="1" customWidth="1"/>
    <col min="4106" max="4106" width="11.7109375" style="22" bestFit="1" customWidth="1"/>
    <col min="4107" max="4107" width="14.85546875" style="22" customWidth="1"/>
    <col min="4108" max="4108" width="14.7109375" style="22" customWidth="1"/>
    <col min="4109" max="4109" width="12.85546875" style="22" bestFit="1" customWidth="1"/>
    <col min="4110" max="4110" width="11.5703125" style="22" customWidth="1"/>
    <col min="4111" max="4111" width="12.7109375" style="22" customWidth="1"/>
    <col min="4112" max="4112" width="12.7109375" style="22" bestFit="1" customWidth="1"/>
    <col min="4113" max="4353" width="11.42578125" style="22"/>
    <col min="4354" max="4354" width="14" style="22" customWidth="1"/>
    <col min="4355" max="4355" width="13.42578125" style="22" bestFit="1" customWidth="1"/>
    <col min="4356" max="4356" width="11.5703125" style="22" bestFit="1" customWidth="1"/>
    <col min="4357" max="4357" width="12.7109375" style="22" customWidth="1"/>
    <col min="4358" max="4361" width="11.5703125" style="22" bestFit="1" customWidth="1"/>
    <col min="4362" max="4362" width="11.7109375" style="22" bestFit="1" customWidth="1"/>
    <col min="4363" max="4363" width="14.85546875" style="22" customWidth="1"/>
    <col min="4364" max="4364" width="14.7109375" style="22" customWidth="1"/>
    <col min="4365" max="4365" width="12.85546875" style="22" bestFit="1" customWidth="1"/>
    <col min="4366" max="4366" width="11.5703125" style="22" customWidth="1"/>
    <col min="4367" max="4367" width="12.7109375" style="22" customWidth="1"/>
    <col min="4368" max="4368" width="12.7109375" style="22" bestFit="1" customWidth="1"/>
    <col min="4369" max="4609" width="11.42578125" style="22"/>
    <col min="4610" max="4610" width="14" style="22" customWidth="1"/>
    <col min="4611" max="4611" width="13.42578125" style="22" bestFit="1" customWidth="1"/>
    <col min="4612" max="4612" width="11.5703125" style="22" bestFit="1" customWidth="1"/>
    <col min="4613" max="4613" width="12.7109375" style="22" customWidth="1"/>
    <col min="4614" max="4617" width="11.5703125" style="22" bestFit="1" customWidth="1"/>
    <col min="4618" max="4618" width="11.7109375" style="22" bestFit="1" customWidth="1"/>
    <col min="4619" max="4619" width="14.85546875" style="22" customWidth="1"/>
    <col min="4620" max="4620" width="14.7109375" style="22" customWidth="1"/>
    <col min="4621" max="4621" width="12.85546875" style="22" bestFit="1" customWidth="1"/>
    <col min="4622" max="4622" width="11.5703125" style="22" customWidth="1"/>
    <col min="4623" max="4623" width="12.7109375" style="22" customWidth="1"/>
    <col min="4624" max="4624" width="12.7109375" style="22" bestFit="1" customWidth="1"/>
    <col min="4625" max="4865" width="11.42578125" style="22"/>
    <col min="4866" max="4866" width="14" style="22" customWidth="1"/>
    <col min="4867" max="4867" width="13.42578125" style="22" bestFit="1" customWidth="1"/>
    <col min="4868" max="4868" width="11.5703125" style="22" bestFit="1" customWidth="1"/>
    <col min="4869" max="4869" width="12.7109375" style="22" customWidth="1"/>
    <col min="4870" max="4873" width="11.5703125" style="22" bestFit="1" customWidth="1"/>
    <col min="4874" max="4874" width="11.7109375" style="22" bestFit="1" customWidth="1"/>
    <col min="4875" max="4875" width="14.85546875" style="22" customWidth="1"/>
    <col min="4876" max="4876" width="14.7109375" style="22" customWidth="1"/>
    <col min="4877" max="4877" width="12.85546875" style="22" bestFit="1" customWidth="1"/>
    <col min="4878" max="4878" width="11.5703125" style="22" customWidth="1"/>
    <col min="4879" max="4879" width="12.7109375" style="22" customWidth="1"/>
    <col min="4880" max="4880" width="12.7109375" style="22" bestFit="1" customWidth="1"/>
    <col min="4881" max="5121" width="11.42578125" style="22"/>
    <col min="5122" max="5122" width="14" style="22" customWidth="1"/>
    <col min="5123" max="5123" width="13.42578125" style="22" bestFit="1" customWidth="1"/>
    <col min="5124" max="5124" width="11.5703125" style="22" bestFit="1" customWidth="1"/>
    <col min="5125" max="5125" width="12.7109375" style="22" customWidth="1"/>
    <col min="5126" max="5129" width="11.5703125" style="22" bestFit="1" customWidth="1"/>
    <col min="5130" max="5130" width="11.7109375" style="22" bestFit="1" customWidth="1"/>
    <col min="5131" max="5131" width="14.85546875" style="22" customWidth="1"/>
    <col min="5132" max="5132" width="14.7109375" style="22" customWidth="1"/>
    <col min="5133" max="5133" width="12.85546875" style="22" bestFit="1" customWidth="1"/>
    <col min="5134" max="5134" width="11.5703125" style="22" customWidth="1"/>
    <col min="5135" max="5135" width="12.7109375" style="22" customWidth="1"/>
    <col min="5136" max="5136" width="12.7109375" style="22" bestFit="1" customWidth="1"/>
    <col min="5137" max="5377" width="11.42578125" style="22"/>
    <col min="5378" max="5378" width="14" style="22" customWidth="1"/>
    <col min="5379" max="5379" width="13.42578125" style="22" bestFit="1" customWidth="1"/>
    <col min="5380" max="5380" width="11.5703125" style="22" bestFit="1" customWidth="1"/>
    <col min="5381" max="5381" width="12.7109375" style="22" customWidth="1"/>
    <col min="5382" max="5385" width="11.5703125" style="22" bestFit="1" customWidth="1"/>
    <col min="5386" max="5386" width="11.7109375" style="22" bestFit="1" customWidth="1"/>
    <col min="5387" max="5387" width="14.85546875" style="22" customWidth="1"/>
    <col min="5388" max="5388" width="14.7109375" style="22" customWidth="1"/>
    <col min="5389" max="5389" width="12.85546875" style="22" bestFit="1" customWidth="1"/>
    <col min="5390" max="5390" width="11.5703125" style="22" customWidth="1"/>
    <col min="5391" max="5391" width="12.7109375" style="22" customWidth="1"/>
    <col min="5392" max="5392" width="12.7109375" style="22" bestFit="1" customWidth="1"/>
    <col min="5393" max="5633" width="11.42578125" style="22"/>
    <col min="5634" max="5634" width="14" style="22" customWidth="1"/>
    <col min="5635" max="5635" width="13.42578125" style="22" bestFit="1" customWidth="1"/>
    <col min="5636" max="5636" width="11.5703125" style="22" bestFit="1" customWidth="1"/>
    <col min="5637" max="5637" width="12.7109375" style="22" customWidth="1"/>
    <col min="5638" max="5641" width="11.5703125" style="22" bestFit="1" customWidth="1"/>
    <col min="5642" max="5642" width="11.7109375" style="22" bestFit="1" customWidth="1"/>
    <col min="5643" max="5643" width="14.85546875" style="22" customWidth="1"/>
    <col min="5644" max="5644" width="14.7109375" style="22" customWidth="1"/>
    <col min="5645" max="5645" width="12.85546875" style="22" bestFit="1" customWidth="1"/>
    <col min="5646" max="5646" width="11.5703125" style="22" customWidth="1"/>
    <col min="5647" max="5647" width="12.7109375" style="22" customWidth="1"/>
    <col min="5648" max="5648" width="12.7109375" style="22" bestFit="1" customWidth="1"/>
    <col min="5649" max="5889" width="11.42578125" style="22"/>
    <col min="5890" max="5890" width="14" style="22" customWidth="1"/>
    <col min="5891" max="5891" width="13.42578125" style="22" bestFit="1" customWidth="1"/>
    <col min="5892" max="5892" width="11.5703125" style="22" bestFit="1" customWidth="1"/>
    <col min="5893" max="5893" width="12.7109375" style="22" customWidth="1"/>
    <col min="5894" max="5897" width="11.5703125" style="22" bestFit="1" customWidth="1"/>
    <col min="5898" max="5898" width="11.7109375" style="22" bestFit="1" customWidth="1"/>
    <col min="5899" max="5899" width="14.85546875" style="22" customWidth="1"/>
    <col min="5900" max="5900" width="14.7109375" style="22" customWidth="1"/>
    <col min="5901" max="5901" width="12.85546875" style="22" bestFit="1" customWidth="1"/>
    <col min="5902" max="5902" width="11.5703125" style="22" customWidth="1"/>
    <col min="5903" max="5903" width="12.7109375" style="22" customWidth="1"/>
    <col min="5904" max="5904" width="12.7109375" style="22" bestFit="1" customWidth="1"/>
    <col min="5905" max="6145" width="11.42578125" style="22"/>
    <col min="6146" max="6146" width="14" style="22" customWidth="1"/>
    <col min="6147" max="6147" width="13.42578125" style="22" bestFit="1" customWidth="1"/>
    <col min="6148" max="6148" width="11.5703125" style="22" bestFit="1" customWidth="1"/>
    <col min="6149" max="6149" width="12.7109375" style="22" customWidth="1"/>
    <col min="6150" max="6153" width="11.5703125" style="22" bestFit="1" customWidth="1"/>
    <col min="6154" max="6154" width="11.7109375" style="22" bestFit="1" customWidth="1"/>
    <col min="6155" max="6155" width="14.85546875" style="22" customWidth="1"/>
    <col min="6156" max="6156" width="14.7109375" style="22" customWidth="1"/>
    <col min="6157" max="6157" width="12.85546875" style="22" bestFit="1" customWidth="1"/>
    <col min="6158" max="6158" width="11.5703125" style="22" customWidth="1"/>
    <col min="6159" max="6159" width="12.7109375" style="22" customWidth="1"/>
    <col min="6160" max="6160" width="12.7109375" style="22" bestFit="1" customWidth="1"/>
    <col min="6161" max="6401" width="11.42578125" style="22"/>
    <col min="6402" max="6402" width="14" style="22" customWidth="1"/>
    <col min="6403" max="6403" width="13.42578125" style="22" bestFit="1" customWidth="1"/>
    <col min="6404" max="6404" width="11.5703125" style="22" bestFit="1" customWidth="1"/>
    <col min="6405" max="6405" width="12.7109375" style="22" customWidth="1"/>
    <col min="6406" max="6409" width="11.5703125" style="22" bestFit="1" customWidth="1"/>
    <col min="6410" max="6410" width="11.7109375" style="22" bestFit="1" customWidth="1"/>
    <col min="6411" max="6411" width="14.85546875" style="22" customWidth="1"/>
    <col min="6412" max="6412" width="14.7109375" style="22" customWidth="1"/>
    <col min="6413" max="6413" width="12.85546875" style="22" bestFit="1" customWidth="1"/>
    <col min="6414" max="6414" width="11.5703125" style="22" customWidth="1"/>
    <col min="6415" max="6415" width="12.7109375" style="22" customWidth="1"/>
    <col min="6416" max="6416" width="12.7109375" style="22" bestFit="1" customWidth="1"/>
    <col min="6417" max="6657" width="11.42578125" style="22"/>
    <col min="6658" max="6658" width="14" style="22" customWidth="1"/>
    <col min="6659" max="6659" width="13.42578125" style="22" bestFit="1" customWidth="1"/>
    <col min="6660" max="6660" width="11.5703125" style="22" bestFit="1" customWidth="1"/>
    <col min="6661" max="6661" width="12.7109375" style="22" customWidth="1"/>
    <col min="6662" max="6665" width="11.5703125" style="22" bestFit="1" customWidth="1"/>
    <col min="6666" max="6666" width="11.7109375" style="22" bestFit="1" customWidth="1"/>
    <col min="6667" max="6667" width="14.85546875" style="22" customWidth="1"/>
    <col min="6668" max="6668" width="14.7109375" style="22" customWidth="1"/>
    <col min="6669" max="6669" width="12.85546875" style="22" bestFit="1" customWidth="1"/>
    <col min="6670" max="6670" width="11.5703125" style="22" customWidth="1"/>
    <col min="6671" max="6671" width="12.7109375" style="22" customWidth="1"/>
    <col min="6672" max="6672" width="12.7109375" style="22" bestFit="1" customWidth="1"/>
    <col min="6673" max="6913" width="11.42578125" style="22"/>
    <col min="6914" max="6914" width="14" style="22" customWidth="1"/>
    <col min="6915" max="6915" width="13.42578125" style="22" bestFit="1" customWidth="1"/>
    <col min="6916" max="6916" width="11.5703125" style="22" bestFit="1" customWidth="1"/>
    <col min="6917" max="6917" width="12.7109375" style="22" customWidth="1"/>
    <col min="6918" max="6921" width="11.5703125" style="22" bestFit="1" customWidth="1"/>
    <col min="6922" max="6922" width="11.7109375" style="22" bestFit="1" customWidth="1"/>
    <col min="6923" max="6923" width="14.85546875" style="22" customWidth="1"/>
    <col min="6924" max="6924" width="14.7109375" style="22" customWidth="1"/>
    <col min="6925" max="6925" width="12.85546875" style="22" bestFit="1" customWidth="1"/>
    <col min="6926" max="6926" width="11.5703125" style="22" customWidth="1"/>
    <col min="6927" max="6927" width="12.7109375" style="22" customWidth="1"/>
    <col min="6928" max="6928" width="12.7109375" style="22" bestFit="1" customWidth="1"/>
    <col min="6929" max="7169" width="11.42578125" style="22"/>
    <col min="7170" max="7170" width="14" style="22" customWidth="1"/>
    <col min="7171" max="7171" width="13.42578125" style="22" bestFit="1" customWidth="1"/>
    <col min="7172" max="7172" width="11.5703125" style="22" bestFit="1" customWidth="1"/>
    <col min="7173" max="7173" width="12.7109375" style="22" customWidth="1"/>
    <col min="7174" max="7177" width="11.5703125" style="22" bestFit="1" customWidth="1"/>
    <col min="7178" max="7178" width="11.7109375" style="22" bestFit="1" customWidth="1"/>
    <col min="7179" max="7179" width="14.85546875" style="22" customWidth="1"/>
    <col min="7180" max="7180" width="14.7109375" style="22" customWidth="1"/>
    <col min="7181" max="7181" width="12.85546875" style="22" bestFit="1" customWidth="1"/>
    <col min="7182" max="7182" width="11.5703125" style="22" customWidth="1"/>
    <col min="7183" max="7183" width="12.7109375" style="22" customWidth="1"/>
    <col min="7184" max="7184" width="12.7109375" style="22" bestFit="1" customWidth="1"/>
    <col min="7185" max="7425" width="11.42578125" style="22"/>
    <col min="7426" max="7426" width="14" style="22" customWidth="1"/>
    <col min="7427" max="7427" width="13.42578125" style="22" bestFit="1" customWidth="1"/>
    <col min="7428" max="7428" width="11.5703125" style="22" bestFit="1" customWidth="1"/>
    <col min="7429" max="7429" width="12.7109375" style="22" customWidth="1"/>
    <col min="7430" max="7433" width="11.5703125" style="22" bestFit="1" customWidth="1"/>
    <col min="7434" max="7434" width="11.7109375" style="22" bestFit="1" customWidth="1"/>
    <col min="7435" max="7435" width="14.85546875" style="22" customWidth="1"/>
    <col min="7436" max="7436" width="14.7109375" style="22" customWidth="1"/>
    <col min="7437" max="7437" width="12.85546875" style="22" bestFit="1" customWidth="1"/>
    <col min="7438" max="7438" width="11.5703125" style="22" customWidth="1"/>
    <col min="7439" max="7439" width="12.7109375" style="22" customWidth="1"/>
    <col min="7440" max="7440" width="12.7109375" style="22" bestFit="1" customWidth="1"/>
    <col min="7441" max="7681" width="11.42578125" style="22"/>
    <col min="7682" max="7682" width="14" style="22" customWidth="1"/>
    <col min="7683" max="7683" width="13.42578125" style="22" bestFit="1" customWidth="1"/>
    <col min="7684" max="7684" width="11.5703125" style="22" bestFit="1" customWidth="1"/>
    <col min="7685" max="7685" width="12.7109375" style="22" customWidth="1"/>
    <col min="7686" max="7689" width="11.5703125" style="22" bestFit="1" customWidth="1"/>
    <col min="7690" max="7690" width="11.7109375" style="22" bestFit="1" customWidth="1"/>
    <col min="7691" max="7691" width="14.85546875" style="22" customWidth="1"/>
    <col min="7692" max="7692" width="14.7109375" style="22" customWidth="1"/>
    <col min="7693" max="7693" width="12.85546875" style="22" bestFit="1" customWidth="1"/>
    <col min="7694" max="7694" width="11.5703125" style="22" customWidth="1"/>
    <col min="7695" max="7695" width="12.7109375" style="22" customWidth="1"/>
    <col min="7696" max="7696" width="12.7109375" style="22" bestFit="1" customWidth="1"/>
    <col min="7697" max="7937" width="11.42578125" style="22"/>
    <col min="7938" max="7938" width="14" style="22" customWidth="1"/>
    <col min="7939" max="7939" width="13.42578125" style="22" bestFit="1" customWidth="1"/>
    <col min="7940" max="7940" width="11.5703125" style="22" bestFit="1" customWidth="1"/>
    <col min="7941" max="7941" width="12.7109375" style="22" customWidth="1"/>
    <col min="7942" max="7945" width="11.5703125" style="22" bestFit="1" customWidth="1"/>
    <col min="7946" max="7946" width="11.7109375" style="22" bestFit="1" customWidth="1"/>
    <col min="7947" max="7947" width="14.85546875" style="22" customWidth="1"/>
    <col min="7948" max="7948" width="14.7109375" style="22" customWidth="1"/>
    <col min="7949" max="7949" width="12.85546875" style="22" bestFit="1" customWidth="1"/>
    <col min="7950" max="7950" width="11.5703125" style="22" customWidth="1"/>
    <col min="7951" max="7951" width="12.7109375" style="22" customWidth="1"/>
    <col min="7952" max="7952" width="12.7109375" style="22" bestFit="1" customWidth="1"/>
    <col min="7953" max="8193" width="11.42578125" style="22"/>
    <col min="8194" max="8194" width="14" style="22" customWidth="1"/>
    <col min="8195" max="8195" width="13.42578125" style="22" bestFit="1" customWidth="1"/>
    <col min="8196" max="8196" width="11.5703125" style="22" bestFit="1" customWidth="1"/>
    <col min="8197" max="8197" width="12.7109375" style="22" customWidth="1"/>
    <col min="8198" max="8201" width="11.5703125" style="22" bestFit="1" customWidth="1"/>
    <col min="8202" max="8202" width="11.7109375" style="22" bestFit="1" customWidth="1"/>
    <col min="8203" max="8203" width="14.85546875" style="22" customWidth="1"/>
    <col min="8204" max="8204" width="14.7109375" style="22" customWidth="1"/>
    <col min="8205" max="8205" width="12.85546875" style="22" bestFit="1" customWidth="1"/>
    <col min="8206" max="8206" width="11.5703125" style="22" customWidth="1"/>
    <col min="8207" max="8207" width="12.7109375" style="22" customWidth="1"/>
    <col min="8208" max="8208" width="12.7109375" style="22" bestFit="1" customWidth="1"/>
    <col min="8209" max="8449" width="11.42578125" style="22"/>
    <col min="8450" max="8450" width="14" style="22" customWidth="1"/>
    <col min="8451" max="8451" width="13.42578125" style="22" bestFit="1" customWidth="1"/>
    <col min="8452" max="8452" width="11.5703125" style="22" bestFit="1" customWidth="1"/>
    <col min="8453" max="8453" width="12.7109375" style="22" customWidth="1"/>
    <col min="8454" max="8457" width="11.5703125" style="22" bestFit="1" customWidth="1"/>
    <col min="8458" max="8458" width="11.7109375" style="22" bestFit="1" customWidth="1"/>
    <col min="8459" max="8459" width="14.85546875" style="22" customWidth="1"/>
    <col min="8460" max="8460" width="14.7109375" style="22" customWidth="1"/>
    <col min="8461" max="8461" width="12.85546875" style="22" bestFit="1" customWidth="1"/>
    <col min="8462" max="8462" width="11.5703125" style="22" customWidth="1"/>
    <col min="8463" max="8463" width="12.7109375" style="22" customWidth="1"/>
    <col min="8464" max="8464" width="12.7109375" style="22" bestFit="1" customWidth="1"/>
    <col min="8465" max="8705" width="11.42578125" style="22"/>
    <col min="8706" max="8706" width="14" style="22" customWidth="1"/>
    <col min="8707" max="8707" width="13.42578125" style="22" bestFit="1" customWidth="1"/>
    <col min="8708" max="8708" width="11.5703125" style="22" bestFit="1" customWidth="1"/>
    <col min="8709" max="8709" width="12.7109375" style="22" customWidth="1"/>
    <col min="8710" max="8713" width="11.5703125" style="22" bestFit="1" customWidth="1"/>
    <col min="8714" max="8714" width="11.7109375" style="22" bestFit="1" customWidth="1"/>
    <col min="8715" max="8715" width="14.85546875" style="22" customWidth="1"/>
    <col min="8716" max="8716" width="14.7109375" style="22" customWidth="1"/>
    <col min="8717" max="8717" width="12.85546875" style="22" bestFit="1" customWidth="1"/>
    <col min="8718" max="8718" width="11.5703125" style="22" customWidth="1"/>
    <col min="8719" max="8719" width="12.7109375" style="22" customWidth="1"/>
    <col min="8720" max="8720" width="12.7109375" style="22" bestFit="1" customWidth="1"/>
    <col min="8721" max="8961" width="11.42578125" style="22"/>
    <col min="8962" max="8962" width="14" style="22" customWidth="1"/>
    <col min="8963" max="8963" width="13.42578125" style="22" bestFit="1" customWidth="1"/>
    <col min="8964" max="8964" width="11.5703125" style="22" bestFit="1" customWidth="1"/>
    <col min="8965" max="8965" width="12.7109375" style="22" customWidth="1"/>
    <col min="8966" max="8969" width="11.5703125" style="22" bestFit="1" customWidth="1"/>
    <col min="8970" max="8970" width="11.7109375" style="22" bestFit="1" customWidth="1"/>
    <col min="8971" max="8971" width="14.85546875" style="22" customWidth="1"/>
    <col min="8972" max="8972" width="14.7109375" style="22" customWidth="1"/>
    <col min="8973" max="8973" width="12.85546875" style="22" bestFit="1" customWidth="1"/>
    <col min="8974" max="8974" width="11.5703125" style="22" customWidth="1"/>
    <col min="8975" max="8975" width="12.7109375" style="22" customWidth="1"/>
    <col min="8976" max="8976" width="12.7109375" style="22" bestFit="1" customWidth="1"/>
    <col min="8977" max="9217" width="11.42578125" style="22"/>
    <col min="9218" max="9218" width="14" style="22" customWidth="1"/>
    <col min="9219" max="9219" width="13.42578125" style="22" bestFit="1" customWidth="1"/>
    <col min="9220" max="9220" width="11.5703125" style="22" bestFit="1" customWidth="1"/>
    <col min="9221" max="9221" width="12.7109375" style="22" customWidth="1"/>
    <col min="9222" max="9225" width="11.5703125" style="22" bestFit="1" customWidth="1"/>
    <col min="9226" max="9226" width="11.7109375" style="22" bestFit="1" customWidth="1"/>
    <col min="9227" max="9227" width="14.85546875" style="22" customWidth="1"/>
    <col min="9228" max="9228" width="14.7109375" style="22" customWidth="1"/>
    <col min="9229" max="9229" width="12.85546875" style="22" bestFit="1" customWidth="1"/>
    <col min="9230" max="9230" width="11.5703125" style="22" customWidth="1"/>
    <col min="9231" max="9231" width="12.7109375" style="22" customWidth="1"/>
    <col min="9232" max="9232" width="12.7109375" style="22" bestFit="1" customWidth="1"/>
    <col min="9233" max="9473" width="11.42578125" style="22"/>
    <col min="9474" max="9474" width="14" style="22" customWidth="1"/>
    <col min="9475" max="9475" width="13.42578125" style="22" bestFit="1" customWidth="1"/>
    <col min="9476" max="9476" width="11.5703125" style="22" bestFit="1" customWidth="1"/>
    <col min="9477" max="9477" width="12.7109375" style="22" customWidth="1"/>
    <col min="9478" max="9481" width="11.5703125" style="22" bestFit="1" customWidth="1"/>
    <col min="9482" max="9482" width="11.7109375" style="22" bestFit="1" customWidth="1"/>
    <col min="9483" max="9483" width="14.85546875" style="22" customWidth="1"/>
    <col min="9484" max="9484" width="14.7109375" style="22" customWidth="1"/>
    <col min="9485" max="9485" width="12.85546875" style="22" bestFit="1" customWidth="1"/>
    <col min="9486" max="9486" width="11.5703125" style="22" customWidth="1"/>
    <col min="9487" max="9487" width="12.7109375" style="22" customWidth="1"/>
    <col min="9488" max="9488" width="12.7109375" style="22" bestFit="1" customWidth="1"/>
    <col min="9489" max="9729" width="11.42578125" style="22"/>
    <col min="9730" max="9730" width="14" style="22" customWidth="1"/>
    <col min="9731" max="9731" width="13.42578125" style="22" bestFit="1" customWidth="1"/>
    <col min="9732" max="9732" width="11.5703125" style="22" bestFit="1" customWidth="1"/>
    <col min="9733" max="9733" width="12.7109375" style="22" customWidth="1"/>
    <col min="9734" max="9737" width="11.5703125" style="22" bestFit="1" customWidth="1"/>
    <col min="9738" max="9738" width="11.7109375" style="22" bestFit="1" customWidth="1"/>
    <col min="9739" max="9739" width="14.85546875" style="22" customWidth="1"/>
    <col min="9740" max="9740" width="14.7109375" style="22" customWidth="1"/>
    <col min="9741" max="9741" width="12.85546875" style="22" bestFit="1" customWidth="1"/>
    <col min="9742" max="9742" width="11.5703125" style="22" customWidth="1"/>
    <col min="9743" max="9743" width="12.7109375" style="22" customWidth="1"/>
    <col min="9744" max="9744" width="12.7109375" style="22" bestFit="1" customWidth="1"/>
    <col min="9745" max="9985" width="11.42578125" style="22"/>
    <col min="9986" max="9986" width="14" style="22" customWidth="1"/>
    <col min="9987" max="9987" width="13.42578125" style="22" bestFit="1" customWidth="1"/>
    <col min="9988" max="9988" width="11.5703125" style="22" bestFit="1" customWidth="1"/>
    <col min="9989" max="9989" width="12.7109375" style="22" customWidth="1"/>
    <col min="9990" max="9993" width="11.5703125" style="22" bestFit="1" customWidth="1"/>
    <col min="9994" max="9994" width="11.7109375" style="22" bestFit="1" customWidth="1"/>
    <col min="9995" max="9995" width="14.85546875" style="22" customWidth="1"/>
    <col min="9996" max="9996" width="14.7109375" style="22" customWidth="1"/>
    <col min="9997" max="9997" width="12.85546875" style="22" bestFit="1" customWidth="1"/>
    <col min="9998" max="9998" width="11.5703125" style="22" customWidth="1"/>
    <col min="9999" max="9999" width="12.7109375" style="22" customWidth="1"/>
    <col min="10000" max="10000" width="12.7109375" style="22" bestFit="1" customWidth="1"/>
    <col min="10001" max="10241" width="11.42578125" style="22"/>
    <col min="10242" max="10242" width="14" style="22" customWidth="1"/>
    <col min="10243" max="10243" width="13.42578125" style="22" bestFit="1" customWidth="1"/>
    <col min="10244" max="10244" width="11.5703125" style="22" bestFit="1" customWidth="1"/>
    <col min="10245" max="10245" width="12.7109375" style="22" customWidth="1"/>
    <col min="10246" max="10249" width="11.5703125" style="22" bestFit="1" customWidth="1"/>
    <col min="10250" max="10250" width="11.7109375" style="22" bestFit="1" customWidth="1"/>
    <col min="10251" max="10251" width="14.85546875" style="22" customWidth="1"/>
    <col min="10252" max="10252" width="14.7109375" style="22" customWidth="1"/>
    <col min="10253" max="10253" width="12.85546875" style="22" bestFit="1" customWidth="1"/>
    <col min="10254" max="10254" width="11.5703125" style="22" customWidth="1"/>
    <col min="10255" max="10255" width="12.7109375" style="22" customWidth="1"/>
    <col min="10256" max="10256" width="12.7109375" style="22" bestFit="1" customWidth="1"/>
    <col min="10257" max="10497" width="11.42578125" style="22"/>
    <col min="10498" max="10498" width="14" style="22" customWidth="1"/>
    <col min="10499" max="10499" width="13.42578125" style="22" bestFit="1" customWidth="1"/>
    <col min="10500" max="10500" width="11.5703125" style="22" bestFit="1" customWidth="1"/>
    <col min="10501" max="10501" width="12.7109375" style="22" customWidth="1"/>
    <col min="10502" max="10505" width="11.5703125" style="22" bestFit="1" customWidth="1"/>
    <col min="10506" max="10506" width="11.7109375" style="22" bestFit="1" customWidth="1"/>
    <col min="10507" max="10507" width="14.85546875" style="22" customWidth="1"/>
    <col min="10508" max="10508" width="14.7109375" style="22" customWidth="1"/>
    <col min="10509" max="10509" width="12.85546875" style="22" bestFit="1" customWidth="1"/>
    <col min="10510" max="10510" width="11.5703125" style="22" customWidth="1"/>
    <col min="10511" max="10511" width="12.7109375" style="22" customWidth="1"/>
    <col min="10512" max="10512" width="12.7109375" style="22" bestFit="1" customWidth="1"/>
    <col min="10513" max="10753" width="11.42578125" style="22"/>
    <col min="10754" max="10754" width="14" style="22" customWidth="1"/>
    <col min="10755" max="10755" width="13.42578125" style="22" bestFit="1" customWidth="1"/>
    <col min="10756" max="10756" width="11.5703125" style="22" bestFit="1" customWidth="1"/>
    <col min="10757" max="10757" width="12.7109375" style="22" customWidth="1"/>
    <col min="10758" max="10761" width="11.5703125" style="22" bestFit="1" customWidth="1"/>
    <col min="10762" max="10762" width="11.7109375" style="22" bestFit="1" customWidth="1"/>
    <col min="10763" max="10763" width="14.85546875" style="22" customWidth="1"/>
    <col min="10764" max="10764" width="14.7109375" style="22" customWidth="1"/>
    <col min="10765" max="10765" width="12.85546875" style="22" bestFit="1" customWidth="1"/>
    <col min="10766" max="10766" width="11.5703125" style="22" customWidth="1"/>
    <col min="10767" max="10767" width="12.7109375" style="22" customWidth="1"/>
    <col min="10768" max="10768" width="12.7109375" style="22" bestFit="1" customWidth="1"/>
    <col min="10769" max="11009" width="11.42578125" style="22"/>
    <col min="11010" max="11010" width="14" style="22" customWidth="1"/>
    <col min="11011" max="11011" width="13.42578125" style="22" bestFit="1" customWidth="1"/>
    <col min="11012" max="11012" width="11.5703125" style="22" bestFit="1" customWidth="1"/>
    <col min="11013" max="11013" width="12.7109375" style="22" customWidth="1"/>
    <col min="11014" max="11017" width="11.5703125" style="22" bestFit="1" customWidth="1"/>
    <col min="11018" max="11018" width="11.7109375" style="22" bestFit="1" customWidth="1"/>
    <col min="11019" max="11019" width="14.85546875" style="22" customWidth="1"/>
    <col min="11020" max="11020" width="14.7109375" style="22" customWidth="1"/>
    <col min="11021" max="11021" width="12.85546875" style="22" bestFit="1" customWidth="1"/>
    <col min="11022" max="11022" width="11.5703125" style="22" customWidth="1"/>
    <col min="11023" max="11023" width="12.7109375" style="22" customWidth="1"/>
    <col min="11024" max="11024" width="12.7109375" style="22" bestFit="1" customWidth="1"/>
    <col min="11025" max="11265" width="11.42578125" style="22"/>
    <col min="11266" max="11266" width="14" style="22" customWidth="1"/>
    <col min="11267" max="11267" width="13.42578125" style="22" bestFit="1" customWidth="1"/>
    <col min="11268" max="11268" width="11.5703125" style="22" bestFit="1" customWidth="1"/>
    <col min="11269" max="11269" width="12.7109375" style="22" customWidth="1"/>
    <col min="11270" max="11273" width="11.5703125" style="22" bestFit="1" customWidth="1"/>
    <col min="11274" max="11274" width="11.7109375" style="22" bestFit="1" customWidth="1"/>
    <col min="11275" max="11275" width="14.85546875" style="22" customWidth="1"/>
    <col min="11276" max="11276" width="14.7109375" style="22" customWidth="1"/>
    <col min="11277" max="11277" width="12.85546875" style="22" bestFit="1" customWidth="1"/>
    <col min="11278" max="11278" width="11.5703125" style="22" customWidth="1"/>
    <col min="11279" max="11279" width="12.7109375" style="22" customWidth="1"/>
    <col min="11280" max="11280" width="12.7109375" style="22" bestFit="1" customWidth="1"/>
    <col min="11281" max="11521" width="11.42578125" style="22"/>
    <col min="11522" max="11522" width="14" style="22" customWidth="1"/>
    <col min="11523" max="11523" width="13.42578125" style="22" bestFit="1" customWidth="1"/>
    <col min="11524" max="11524" width="11.5703125" style="22" bestFit="1" customWidth="1"/>
    <col min="11525" max="11525" width="12.7109375" style="22" customWidth="1"/>
    <col min="11526" max="11529" width="11.5703125" style="22" bestFit="1" customWidth="1"/>
    <col min="11530" max="11530" width="11.7109375" style="22" bestFit="1" customWidth="1"/>
    <col min="11531" max="11531" width="14.85546875" style="22" customWidth="1"/>
    <col min="11532" max="11532" width="14.7109375" style="22" customWidth="1"/>
    <col min="11533" max="11533" width="12.85546875" style="22" bestFit="1" customWidth="1"/>
    <col min="11534" max="11534" width="11.5703125" style="22" customWidth="1"/>
    <col min="11535" max="11535" width="12.7109375" style="22" customWidth="1"/>
    <col min="11536" max="11536" width="12.7109375" style="22" bestFit="1" customWidth="1"/>
    <col min="11537" max="11777" width="11.42578125" style="22"/>
    <col min="11778" max="11778" width="14" style="22" customWidth="1"/>
    <col min="11779" max="11779" width="13.42578125" style="22" bestFit="1" customWidth="1"/>
    <col min="11780" max="11780" width="11.5703125" style="22" bestFit="1" customWidth="1"/>
    <col min="11781" max="11781" width="12.7109375" style="22" customWidth="1"/>
    <col min="11782" max="11785" width="11.5703125" style="22" bestFit="1" customWidth="1"/>
    <col min="11786" max="11786" width="11.7109375" style="22" bestFit="1" customWidth="1"/>
    <col min="11787" max="11787" width="14.85546875" style="22" customWidth="1"/>
    <col min="11788" max="11788" width="14.7109375" style="22" customWidth="1"/>
    <col min="11789" max="11789" width="12.85546875" style="22" bestFit="1" customWidth="1"/>
    <col min="11790" max="11790" width="11.5703125" style="22" customWidth="1"/>
    <col min="11791" max="11791" width="12.7109375" style="22" customWidth="1"/>
    <col min="11792" max="11792" width="12.7109375" style="22" bestFit="1" customWidth="1"/>
    <col min="11793" max="12033" width="11.42578125" style="22"/>
    <col min="12034" max="12034" width="14" style="22" customWidth="1"/>
    <col min="12035" max="12035" width="13.42578125" style="22" bestFit="1" customWidth="1"/>
    <col min="12036" max="12036" width="11.5703125" style="22" bestFit="1" customWidth="1"/>
    <col min="12037" max="12037" width="12.7109375" style="22" customWidth="1"/>
    <col min="12038" max="12041" width="11.5703125" style="22" bestFit="1" customWidth="1"/>
    <col min="12042" max="12042" width="11.7109375" style="22" bestFit="1" customWidth="1"/>
    <col min="12043" max="12043" width="14.85546875" style="22" customWidth="1"/>
    <col min="12044" max="12044" width="14.7109375" style="22" customWidth="1"/>
    <col min="12045" max="12045" width="12.85546875" style="22" bestFit="1" customWidth="1"/>
    <col min="12046" max="12046" width="11.5703125" style="22" customWidth="1"/>
    <col min="12047" max="12047" width="12.7109375" style="22" customWidth="1"/>
    <col min="12048" max="12048" width="12.7109375" style="22" bestFit="1" customWidth="1"/>
    <col min="12049" max="12289" width="11.42578125" style="22"/>
    <col min="12290" max="12290" width="14" style="22" customWidth="1"/>
    <col min="12291" max="12291" width="13.42578125" style="22" bestFit="1" customWidth="1"/>
    <col min="12292" max="12292" width="11.5703125" style="22" bestFit="1" customWidth="1"/>
    <col min="12293" max="12293" width="12.7109375" style="22" customWidth="1"/>
    <col min="12294" max="12297" width="11.5703125" style="22" bestFit="1" customWidth="1"/>
    <col min="12298" max="12298" width="11.7109375" style="22" bestFit="1" customWidth="1"/>
    <col min="12299" max="12299" width="14.85546875" style="22" customWidth="1"/>
    <col min="12300" max="12300" width="14.7109375" style="22" customWidth="1"/>
    <col min="12301" max="12301" width="12.85546875" style="22" bestFit="1" customWidth="1"/>
    <col min="12302" max="12302" width="11.5703125" style="22" customWidth="1"/>
    <col min="12303" max="12303" width="12.7109375" style="22" customWidth="1"/>
    <col min="12304" max="12304" width="12.7109375" style="22" bestFit="1" customWidth="1"/>
    <col min="12305" max="12545" width="11.42578125" style="22"/>
    <col min="12546" max="12546" width="14" style="22" customWidth="1"/>
    <col min="12547" max="12547" width="13.42578125" style="22" bestFit="1" customWidth="1"/>
    <col min="12548" max="12548" width="11.5703125" style="22" bestFit="1" customWidth="1"/>
    <col min="12549" max="12549" width="12.7109375" style="22" customWidth="1"/>
    <col min="12550" max="12553" width="11.5703125" style="22" bestFit="1" customWidth="1"/>
    <col min="12554" max="12554" width="11.7109375" style="22" bestFit="1" customWidth="1"/>
    <col min="12555" max="12555" width="14.85546875" style="22" customWidth="1"/>
    <col min="12556" max="12556" width="14.7109375" style="22" customWidth="1"/>
    <col min="12557" max="12557" width="12.85546875" style="22" bestFit="1" customWidth="1"/>
    <col min="12558" max="12558" width="11.5703125" style="22" customWidth="1"/>
    <col min="12559" max="12559" width="12.7109375" style="22" customWidth="1"/>
    <col min="12560" max="12560" width="12.7109375" style="22" bestFit="1" customWidth="1"/>
    <col min="12561" max="12801" width="11.42578125" style="22"/>
    <col min="12802" max="12802" width="14" style="22" customWidth="1"/>
    <col min="12803" max="12803" width="13.42578125" style="22" bestFit="1" customWidth="1"/>
    <col min="12804" max="12804" width="11.5703125" style="22" bestFit="1" customWidth="1"/>
    <col min="12805" max="12805" width="12.7109375" style="22" customWidth="1"/>
    <col min="12806" max="12809" width="11.5703125" style="22" bestFit="1" customWidth="1"/>
    <col min="12810" max="12810" width="11.7109375" style="22" bestFit="1" customWidth="1"/>
    <col min="12811" max="12811" width="14.85546875" style="22" customWidth="1"/>
    <col min="12812" max="12812" width="14.7109375" style="22" customWidth="1"/>
    <col min="12813" max="12813" width="12.85546875" style="22" bestFit="1" customWidth="1"/>
    <col min="12814" max="12814" width="11.5703125" style="22" customWidth="1"/>
    <col min="12815" max="12815" width="12.7109375" style="22" customWidth="1"/>
    <col min="12816" max="12816" width="12.7109375" style="22" bestFit="1" customWidth="1"/>
    <col min="12817" max="13057" width="11.42578125" style="22"/>
    <col min="13058" max="13058" width="14" style="22" customWidth="1"/>
    <col min="13059" max="13059" width="13.42578125" style="22" bestFit="1" customWidth="1"/>
    <col min="13060" max="13060" width="11.5703125" style="22" bestFit="1" customWidth="1"/>
    <col min="13061" max="13061" width="12.7109375" style="22" customWidth="1"/>
    <col min="13062" max="13065" width="11.5703125" style="22" bestFit="1" customWidth="1"/>
    <col min="13066" max="13066" width="11.7109375" style="22" bestFit="1" customWidth="1"/>
    <col min="13067" max="13067" width="14.85546875" style="22" customWidth="1"/>
    <col min="13068" max="13068" width="14.7109375" style="22" customWidth="1"/>
    <col min="13069" max="13069" width="12.85546875" style="22" bestFit="1" customWidth="1"/>
    <col min="13070" max="13070" width="11.5703125" style="22" customWidth="1"/>
    <col min="13071" max="13071" width="12.7109375" style="22" customWidth="1"/>
    <col min="13072" max="13072" width="12.7109375" style="22" bestFit="1" customWidth="1"/>
    <col min="13073" max="13313" width="11.42578125" style="22"/>
    <col min="13314" max="13314" width="14" style="22" customWidth="1"/>
    <col min="13315" max="13315" width="13.42578125" style="22" bestFit="1" customWidth="1"/>
    <col min="13316" max="13316" width="11.5703125" style="22" bestFit="1" customWidth="1"/>
    <col min="13317" max="13317" width="12.7109375" style="22" customWidth="1"/>
    <col min="13318" max="13321" width="11.5703125" style="22" bestFit="1" customWidth="1"/>
    <col min="13322" max="13322" width="11.7109375" style="22" bestFit="1" customWidth="1"/>
    <col min="13323" max="13323" width="14.85546875" style="22" customWidth="1"/>
    <col min="13324" max="13324" width="14.7109375" style="22" customWidth="1"/>
    <col min="13325" max="13325" width="12.85546875" style="22" bestFit="1" customWidth="1"/>
    <col min="13326" max="13326" width="11.5703125" style="22" customWidth="1"/>
    <col min="13327" max="13327" width="12.7109375" style="22" customWidth="1"/>
    <col min="13328" max="13328" width="12.7109375" style="22" bestFit="1" customWidth="1"/>
    <col min="13329" max="13569" width="11.42578125" style="22"/>
    <col min="13570" max="13570" width="14" style="22" customWidth="1"/>
    <col min="13571" max="13571" width="13.42578125" style="22" bestFit="1" customWidth="1"/>
    <col min="13572" max="13572" width="11.5703125" style="22" bestFit="1" customWidth="1"/>
    <col min="13573" max="13573" width="12.7109375" style="22" customWidth="1"/>
    <col min="13574" max="13577" width="11.5703125" style="22" bestFit="1" customWidth="1"/>
    <col min="13578" max="13578" width="11.7109375" style="22" bestFit="1" customWidth="1"/>
    <col min="13579" max="13579" width="14.85546875" style="22" customWidth="1"/>
    <col min="13580" max="13580" width="14.7109375" style="22" customWidth="1"/>
    <col min="13581" max="13581" width="12.85546875" style="22" bestFit="1" customWidth="1"/>
    <col min="13582" max="13582" width="11.5703125" style="22" customWidth="1"/>
    <col min="13583" max="13583" width="12.7109375" style="22" customWidth="1"/>
    <col min="13584" max="13584" width="12.7109375" style="22" bestFit="1" customWidth="1"/>
    <col min="13585" max="13825" width="11.42578125" style="22"/>
    <col min="13826" max="13826" width="14" style="22" customWidth="1"/>
    <col min="13827" max="13827" width="13.42578125" style="22" bestFit="1" customWidth="1"/>
    <col min="13828" max="13828" width="11.5703125" style="22" bestFit="1" customWidth="1"/>
    <col min="13829" max="13829" width="12.7109375" style="22" customWidth="1"/>
    <col min="13830" max="13833" width="11.5703125" style="22" bestFit="1" customWidth="1"/>
    <col min="13834" max="13834" width="11.7109375" style="22" bestFit="1" customWidth="1"/>
    <col min="13835" max="13835" width="14.85546875" style="22" customWidth="1"/>
    <col min="13836" max="13836" width="14.7109375" style="22" customWidth="1"/>
    <col min="13837" max="13837" width="12.85546875" style="22" bestFit="1" customWidth="1"/>
    <col min="13838" max="13838" width="11.5703125" style="22" customWidth="1"/>
    <col min="13839" max="13839" width="12.7109375" style="22" customWidth="1"/>
    <col min="13840" max="13840" width="12.7109375" style="22" bestFit="1" customWidth="1"/>
    <col min="13841" max="14081" width="11.42578125" style="22"/>
    <col min="14082" max="14082" width="14" style="22" customWidth="1"/>
    <col min="14083" max="14083" width="13.42578125" style="22" bestFit="1" customWidth="1"/>
    <col min="14084" max="14084" width="11.5703125" style="22" bestFit="1" customWidth="1"/>
    <col min="14085" max="14085" width="12.7109375" style="22" customWidth="1"/>
    <col min="14086" max="14089" width="11.5703125" style="22" bestFit="1" customWidth="1"/>
    <col min="14090" max="14090" width="11.7109375" style="22" bestFit="1" customWidth="1"/>
    <col min="14091" max="14091" width="14.85546875" style="22" customWidth="1"/>
    <col min="14092" max="14092" width="14.7109375" style="22" customWidth="1"/>
    <col min="14093" max="14093" width="12.85546875" style="22" bestFit="1" customWidth="1"/>
    <col min="14094" max="14094" width="11.5703125" style="22" customWidth="1"/>
    <col min="14095" max="14095" width="12.7109375" style="22" customWidth="1"/>
    <col min="14096" max="14096" width="12.7109375" style="22" bestFit="1" customWidth="1"/>
    <col min="14097" max="14337" width="11.42578125" style="22"/>
    <col min="14338" max="14338" width="14" style="22" customWidth="1"/>
    <col min="14339" max="14339" width="13.42578125" style="22" bestFit="1" customWidth="1"/>
    <col min="14340" max="14340" width="11.5703125" style="22" bestFit="1" customWidth="1"/>
    <col min="14341" max="14341" width="12.7109375" style="22" customWidth="1"/>
    <col min="14342" max="14345" width="11.5703125" style="22" bestFit="1" customWidth="1"/>
    <col min="14346" max="14346" width="11.7109375" style="22" bestFit="1" customWidth="1"/>
    <col min="14347" max="14347" width="14.85546875" style="22" customWidth="1"/>
    <col min="14348" max="14348" width="14.7109375" style="22" customWidth="1"/>
    <col min="14349" max="14349" width="12.85546875" style="22" bestFit="1" customWidth="1"/>
    <col min="14350" max="14350" width="11.5703125" style="22" customWidth="1"/>
    <col min="14351" max="14351" width="12.7109375" style="22" customWidth="1"/>
    <col min="14352" max="14352" width="12.7109375" style="22" bestFit="1" customWidth="1"/>
    <col min="14353" max="14593" width="11.42578125" style="22"/>
    <col min="14594" max="14594" width="14" style="22" customWidth="1"/>
    <col min="14595" max="14595" width="13.42578125" style="22" bestFit="1" customWidth="1"/>
    <col min="14596" max="14596" width="11.5703125" style="22" bestFit="1" customWidth="1"/>
    <col min="14597" max="14597" width="12.7109375" style="22" customWidth="1"/>
    <col min="14598" max="14601" width="11.5703125" style="22" bestFit="1" customWidth="1"/>
    <col min="14602" max="14602" width="11.7109375" style="22" bestFit="1" customWidth="1"/>
    <col min="14603" max="14603" width="14.85546875" style="22" customWidth="1"/>
    <col min="14604" max="14604" width="14.7109375" style="22" customWidth="1"/>
    <col min="14605" max="14605" width="12.85546875" style="22" bestFit="1" customWidth="1"/>
    <col min="14606" max="14606" width="11.5703125" style="22" customWidth="1"/>
    <col min="14607" max="14607" width="12.7109375" style="22" customWidth="1"/>
    <col min="14608" max="14608" width="12.7109375" style="22" bestFit="1" customWidth="1"/>
    <col min="14609" max="14849" width="11.42578125" style="22"/>
    <col min="14850" max="14850" width="14" style="22" customWidth="1"/>
    <col min="14851" max="14851" width="13.42578125" style="22" bestFit="1" customWidth="1"/>
    <col min="14852" max="14852" width="11.5703125" style="22" bestFit="1" customWidth="1"/>
    <col min="14853" max="14853" width="12.7109375" style="22" customWidth="1"/>
    <col min="14854" max="14857" width="11.5703125" style="22" bestFit="1" customWidth="1"/>
    <col min="14858" max="14858" width="11.7109375" style="22" bestFit="1" customWidth="1"/>
    <col min="14859" max="14859" width="14.85546875" style="22" customWidth="1"/>
    <col min="14860" max="14860" width="14.7109375" style="22" customWidth="1"/>
    <col min="14861" max="14861" width="12.85546875" style="22" bestFit="1" customWidth="1"/>
    <col min="14862" max="14862" width="11.5703125" style="22" customWidth="1"/>
    <col min="14863" max="14863" width="12.7109375" style="22" customWidth="1"/>
    <col min="14864" max="14864" width="12.7109375" style="22" bestFit="1" customWidth="1"/>
    <col min="14865" max="15105" width="11.42578125" style="22"/>
    <col min="15106" max="15106" width="14" style="22" customWidth="1"/>
    <col min="15107" max="15107" width="13.42578125" style="22" bestFit="1" customWidth="1"/>
    <col min="15108" max="15108" width="11.5703125" style="22" bestFit="1" customWidth="1"/>
    <col min="15109" max="15109" width="12.7109375" style="22" customWidth="1"/>
    <col min="15110" max="15113" width="11.5703125" style="22" bestFit="1" customWidth="1"/>
    <col min="15114" max="15114" width="11.7109375" style="22" bestFit="1" customWidth="1"/>
    <col min="15115" max="15115" width="14.85546875" style="22" customWidth="1"/>
    <col min="15116" max="15116" width="14.7109375" style="22" customWidth="1"/>
    <col min="15117" max="15117" width="12.85546875" style="22" bestFit="1" customWidth="1"/>
    <col min="15118" max="15118" width="11.5703125" style="22" customWidth="1"/>
    <col min="15119" max="15119" width="12.7109375" style="22" customWidth="1"/>
    <col min="15120" max="15120" width="12.7109375" style="22" bestFit="1" customWidth="1"/>
    <col min="15121" max="15361" width="11.42578125" style="22"/>
    <col min="15362" max="15362" width="14" style="22" customWidth="1"/>
    <col min="15363" max="15363" width="13.42578125" style="22" bestFit="1" customWidth="1"/>
    <col min="15364" max="15364" width="11.5703125" style="22" bestFit="1" customWidth="1"/>
    <col min="15365" max="15365" width="12.7109375" style="22" customWidth="1"/>
    <col min="15366" max="15369" width="11.5703125" style="22" bestFit="1" customWidth="1"/>
    <col min="15370" max="15370" width="11.7109375" style="22" bestFit="1" customWidth="1"/>
    <col min="15371" max="15371" width="14.85546875" style="22" customWidth="1"/>
    <col min="15372" max="15372" width="14.7109375" style="22" customWidth="1"/>
    <col min="15373" max="15373" width="12.85546875" style="22" bestFit="1" customWidth="1"/>
    <col min="15374" max="15374" width="11.5703125" style="22" customWidth="1"/>
    <col min="15375" max="15375" width="12.7109375" style="22" customWidth="1"/>
    <col min="15376" max="15376" width="12.7109375" style="22" bestFit="1" customWidth="1"/>
    <col min="15377" max="15617" width="11.42578125" style="22"/>
    <col min="15618" max="15618" width="14" style="22" customWidth="1"/>
    <col min="15619" max="15619" width="13.42578125" style="22" bestFit="1" customWidth="1"/>
    <col min="15620" max="15620" width="11.5703125" style="22" bestFit="1" customWidth="1"/>
    <col min="15621" max="15621" width="12.7109375" style="22" customWidth="1"/>
    <col min="15622" max="15625" width="11.5703125" style="22" bestFit="1" customWidth="1"/>
    <col min="15626" max="15626" width="11.7109375" style="22" bestFit="1" customWidth="1"/>
    <col min="15627" max="15627" width="14.85546875" style="22" customWidth="1"/>
    <col min="15628" max="15628" width="14.7109375" style="22" customWidth="1"/>
    <col min="15629" max="15629" width="12.85546875" style="22" bestFit="1" customWidth="1"/>
    <col min="15630" max="15630" width="11.5703125" style="22" customWidth="1"/>
    <col min="15631" max="15631" width="12.7109375" style="22" customWidth="1"/>
    <col min="15632" max="15632" width="12.7109375" style="22" bestFit="1" customWidth="1"/>
    <col min="15633" max="15873" width="11.42578125" style="22"/>
    <col min="15874" max="15874" width="14" style="22" customWidth="1"/>
    <col min="15875" max="15875" width="13.42578125" style="22" bestFit="1" customWidth="1"/>
    <col min="15876" max="15876" width="11.5703125" style="22" bestFit="1" customWidth="1"/>
    <col min="15877" max="15877" width="12.7109375" style="22" customWidth="1"/>
    <col min="15878" max="15881" width="11.5703125" style="22" bestFit="1" customWidth="1"/>
    <col min="15882" max="15882" width="11.7109375" style="22" bestFit="1" customWidth="1"/>
    <col min="15883" max="15883" width="14.85546875" style="22" customWidth="1"/>
    <col min="15884" max="15884" width="14.7109375" style="22" customWidth="1"/>
    <col min="15885" max="15885" width="12.85546875" style="22" bestFit="1" customWidth="1"/>
    <col min="15886" max="15886" width="11.5703125" style="22" customWidth="1"/>
    <col min="15887" max="15887" width="12.7109375" style="22" customWidth="1"/>
    <col min="15888" max="15888" width="12.7109375" style="22" bestFit="1" customWidth="1"/>
    <col min="15889" max="16129" width="11.42578125" style="22"/>
    <col min="16130" max="16130" width="14" style="22" customWidth="1"/>
    <col min="16131" max="16131" width="13.42578125" style="22" bestFit="1" customWidth="1"/>
    <col min="16132" max="16132" width="11.5703125" style="22" bestFit="1" customWidth="1"/>
    <col min="16133" max="16133" width="12.7109375" style="22" customWidth="1"/>
    <col min="16134" max="16137" width="11.5703125" style="22" bestFit="1" customWidth="1"/>
    <col min="16138" max="16138" width="11.7109375" style="22" bestFit="1" customWidth="1"/>
    <col min="16139" max="16139" width="14.85546875" style="22" customWidth="1"/>
    <col min="16140" max="16140" width="14.7109375" style="22" customWidth="1"/>
    <col min="16141" max="16141" width="12.85546875" style="22" bestFit="1" customWidth="1"/>
    <col min="16142" max="16142" width="11.5703125" style="22" customWidth="1"/>
    <col min="16143" max="16143" width="12.7109375" style="22" customWidth="1"/>
    <col min="16144" max="16144" width="12.7109375" style="22" bestFit="1" customWidth="1"/>
    <col min="16145" max="16384" width="11.42578125" style="22"/>
  </cols>
  <sheetData>
    <row r="3" spans="1:10" ht="13.5" thickBot="1" x14ac:dyDescent="0.25"/>
    <row r="4" spans="1:10" ht="15.75" thickBot="1" x14ac:dyDescent="0.25">
      <c r="A4" s="16"/>
      <c r="B4" s="31" t="s">
        <v>186</v>
      </c>
      <c r="C4" s="32"/>
      <c r="D4" s="32"/>
      <c r="E4" s="32"/>
      <c r="F4" s="32"/>
      <c r="G4" s="32"/>
      <c r="H4" s="33"/>
      <c r="J4" s="21"/>
    </row>
    <row r="7" spans="1:10" x14ac:dyDescent="0.2">
      <c r="A7" s="837" t="s">
        <v>530</v>
      </c>
      <c r="B7" s="838"/>
      <c r="C7" s="838"/>
      <c r="D7" s="838"/>
    </row>
    <row r="9" spans="1:10" x14ac:dyDescent="0.2">
      <c r="A9" s="98" t="s">
        <v>187</v>
      </c>
    </row>
    <row r="11" spans="1:10" ht="13.5" thickBot="1" x14ac:dyDescent="0.25"/>
    <row r="12" spans="1:10" ht="13.5" thickBot="1" x14ac:dyDescent="0.25">
      <c r="A12" s="69"/>
      <c r="B12" s="69"/>
      <c r="C12" s="78" t="s">
        <v>16</v>
      </c>
      <c r="D12" s="78" t="s">
        <v>17</v>
      </c>
      <c r="E12" s="78" t="s">
        <v>13</v>
      </c>
    </row>
    <row r="13" spans="1:10" x14ac:dyDescent="0.2">
      <c r="A13" s="34" t="s">
        <v>124</v>
      </c>
      <c r="B13" s="35"/>
      <c r="C13" s="36">
        <v>4936226</v>
      </c>
      <c r="D13" s="36">
        <v>1075086</v>
      </c>
      <c r="E13" s="36">
        <f>SUM(C13:D13)</f>
        <v>6011312</v>
      </c>
      <c r="G13" s="21"/>
      <c r="H13" s="21"/>
    </row>
    <row r="14" spans="1:10" x14ac:dyDescent="0.2">
      <c r="A14" s="37" t="s">
        <v>162</v>
      </c>
      <c r="B14" s="38"/>
      <c r="C14" s="39">
        <v>3597413</v>
      </c>
      <c r="D14" s="39">
        <v>871044</v>
      </c>
      <c r="E14" s="39">
        <f t="shared" ref="E14:E18" si="0">SUM(C14:D14)</f>
        <v>4468457</v>
      </c>
      <c r="G14" s="21"/>
      <c r="H14" s="21"/>
    </row>
    <row r="15" spans="1:10" x14ac:dyDescent="0.2">
      <c r="A15" s="37" t="s">
        <v>163</v>
      </c>
      <c r="B15" s="38"/>
      <c r="C15" s="39">
        <v>1338813</v>
      </c>
      <c r="D15" s="39">
        <v>204042</v>
      </c>
      <c r="E15" s="39">
        <f t="shared" si="0"/>
        <v>1542855</v>
      </c>
    </row>
    <row r="16" spans="1:10" x14ac:dyDescent="0.2">
      <c r="A16" s="40" t="s">
        <v>125</v>
      </c>
      <c r="B16" s="41"/>
      <c r="C16" s="42">
        <v>7476573</v>
      </c>
      <c r="D16" s="42">
        <v>1547789</v>
      </c>
      <c r="E16" s="42">
        <f t="shared" si="0"/>
        <v>9024362</v>
      </c>
    </row>
    <row r="17" spans="1:5" x14ac:dyDescent="0.2">
      <c r="A17" s="37" t="s">
        <v>164</v>
      </c>
      <c r="B17" s="38"/>
      <c r="C17" s="39">
        <v>5542509</v>
      </c>
      <c r="D17" s="39">
        <v>1269466</v>
      </c>
      <c r="E17" s="39">
        <f t="shared" si="0"/>
        <v>6811975</v>
      </c>
    </row>
    <row r="18" spans="1:5" x14ac:dyDescent="0.2">
      <c r="A18" s="37" t="s">
        <v>165</v>
      </c>
      <c r="B18" s="38"/>
      <c r="C18" s="39">
        <v>1934064</v>
      </c>
      <c r="D18" s="39">
        <v>278323</v>
      </c>
      <c r="E18" s="39">
        <f t="shared" si="0"/>
        <v>2212387</v>
      </c>
    </row>
    <row r="19" spans="1:5" x14ac:dyDescent="0.2">
      <c r="A19" s="40" t="s">
        <v>60</v>
      </c>
      <c r="B19" s="41"/>
      <c r="C19" s="558">
        <v>0.50593053345702721</v>
      </c>
      <c r="D19" s="558">
        <v>0.29244431220903289</v>
      </c>
      <c r="E19" s="558">
        <v>0.44963406804963463</v>
      </c>
    </row>
    <row r="20" spans="1:5" x14ac:dyDescent="0.2">
      <c r="A20" s="44" t="s">
        <v>3</v>
      </c>
      <c r="B20" s="45"/>
      <c r="C20" s="46">
        <v>1.5146334466857878</v>
      </c>
      <c r="D20" s="46">
        <v>1.4396885458465649</v>
      </c>
      <c r="E20" s="46">
        <v>1.5012300143462858</v>
      </c>
    </row>
    <row r="21" spans="1:5" x14ac:dyDescent="0.2">
      <c r="A21" s="48" t="s">
        <v>166</v>
      </c>
      <c r="B21" s="49"/>
      <c r="C21" s="50">
        <v>1.5406929924365091</v>
      </c>
      <c r="D21" s="50">
        <v>1.457407432919577</v>
      </c>
      <c r="E21" s="50">
        <v>1.5244579952319111</v>
      </c>
    </row>
    <row r="22" spans="1:5" ht="13.5" thickBot="1" x14ac:dyDescent="0.25">
      <c r="A22" s="51" t="s">
        <v>167</v>
      </c>
      <c r="B22" s="52"/>
      <c r="C22" s="53">
        <v>1.444611009902055</v>
      </c>
      <c r="D22" s="53">
        <v>1.36404759804354</v>
      </c>
      <c r="E22" s="53">
        <v>1.4339565286433269</v>
      </c>
    </row>
    <row r="43" spans="1:18" x14ac:dyDescent="0.2">
      <c r="A43" s="60"/>
      <c r="B43" s="60"/>
    </row>
    <row r="44" spans="1:18" ht="15.75" x14ac:dyDescent="0.25">
      <c r="A44" s="836" t="s">
        <v>188</v>
      </c>
      <c r="B44" s="836"/>
      <c r="C44" s="836"/>
      <c r="D44" s="836"/>
      <c r="E44" s="836"/>
      <c r="F44" s="836"/>
      <c r="G44" s="836"/>
      <c r="H44" s="836"/>
      <c r="I44" s="836"/>
      <c r="J44" s="836"/>
      <c r="K44" s="836"/>
      <c r="L44" s="836"/>
      <c r="M44" s="836"/>
      <c r="N44" s="836"/>
    </row>
    <row r="45" spans="1:18" ht="13.5" thickBot="1" x14ac:dyDescent="0.25">
      <c r="E45" s="16"/>
    </row>
    <row r="46" spans="1:18" ht="13.5" thickBot="1" x14ac:dyDescent="0.25">
      <c r="A46" s="56"/>
      <c r="B46" s="56"/>
      <c r="C46" s="77" t="s">
        <v>41</v>
      </c>
      <c r="D46" s="78" t="s">
        <v>42</v>
      </c>
      <c r="E46" s="78" t="s">
        <v>43</v>
      </c>
      <c r="F46" s="78" t="s">
        <v>44</v>
      </c>
      <c r="G46" s="78" t="s">
        <v>45</v>
      </c>
      <c r="H46" s="78" t="s">
        <v>46</v>
      </c>
      <c r="I46" s="79" t="s">
        <v>47</v>
      </c>
      <c r="J46" s="79" t="s">
        <v>48</v>
      </c>
      <c r="K46" s="77" t="s">
        <v>49</v>
      </c>
      <c r="L46" s="79" t="s">
        <v>50</v>
      </c>
      <c r="M46" s="79" t="s">
        <v>51</v>
      </c>
      <c r="N46" s="79" t="s">
        <v>52</v>
      </c>
    </row>
    <row r="47" spans="1:18" s="16" customFormat="1" x14ac:dyDescent="0.2">
      <c r="A47" s="34" t="s">
        <v>67</v>
      </c>
      <c r="B47" s="35"/>
      <c r="C47" s="93">
        <v>321383</v>
      </c>
      <c r="D47" s="93">
        <v>359405</v>
      </c>
      <c r="E47" s="93">
        <v>406146</v>
      </c>
      <c r="F47" s="93">
        <v>514299</v>
      </c>
      <c r="G47" s="93">
        <v>595197</v>
      </c>
      <c r="H47" s="93">
        <v>544415</v>
      </c>
      <c r="I47" s="93">
        <v>563171</v>
      </c>
      <c r="J47" s="93">
        <v>730667</v>
      </c>
      <c r="K47" s="612">
        <v>568835</v>
      </c>
      <c r="L47" s="612">
        <v>551032</v>
      </c>
      <c r="M47" s="612">
        <v>438741</v>
      </c>
      <c r="N47" s="93">
        <v>418021</v>
      </c>
      <c r="O47" s="99">
        <f>SUM(C47:N47)</f>
        <v>6011312</v>
      </c>
      <c r="P47" s="60"/>
      <c r="Q47" s="47"/>
      <c r="R47" s="100"/>
    </row>
    <row r="48" spans="1:18" s="16" customFormat="1" x14ac:dyDescent="0.2">
      <c r="A48" s="37" t="s">
        <v>162</v>
      </c>
      <c r="B48" s="101"/>
      <c r="C48" s="80">
        <v>257240</v>
      </c>
      <c r="D48" s="80">
        <v>298134</v>
      </c>
      <c r="E48" s="80">
        <v>322109</v>
      </c>
      <c r="F48" s="80">
        <v>382151</v>
      </c>
      <c r="G48" s="80">
        <v>408295</v>
      </c>
      <c r="H48" s="80">
        <v>393602</v>
      </c>
      <c r="I48" s="80">
        <v>379659</v>
      </c>
      <c r="J48" s="80">
        <v>533611</v>
      </c>
      <c r="K48" s="613">
        <v>410554</v>
      </c>
      <c r="L48" s="613">
        <v>398531</v>
      </c>
      <c r="M48" s="613">
        <v>356610</v>
      </c>
      <c r="N48" s="80">
        <v>327961</v>
      </c>
      <c r="O48" s="60"/>
      <c r="P48" s="60"/>
      <c r="Q48" s="28"/>
      <c r="R48" s="100"/>
    </row>
    <row r="49" spans="1:18" s="16" customFormat="1" x14ac:dyDescent="0.2">
      <c r="A49" s="37" t="s">
        <v>163</v>
      </c>
      <c r="B49" s="101"/>
      <c r="C49" s="80">
        <v>64143</v>
      </c>
      <c r="D49" s="80">
        <v>61271</v>
      </c>
      <c r="E49" s="80">
        <v>84037</v>
      </c>
      <c r="F49" s="80">
        <v>132148</v>
      </c>
      <c r="G49" s="80">
        <v>186902</v>
      </c>
      <c r="H49" s="80">
        <v>150813</v>
      </c>
      <c r="I49" s="80">
        <v>183512</v>
      </c>
      <c r="J49" s="80">
        <v>197056</v>
      </c>
      <c r="K49" s="613">
        <v>158281</v>
      </c>
      <c r="L49" s="613">
        <v>152501</v>
      </c>
      <c r="M49" s="613">
        <v>82131</v>
      </c>
      <c r="N49" s="80">
        <v>90060</v>
      </c>
      <c r="O49" s="60"/>
      <c r="P49" s="60"/>
      <c r="Q49" s="28"/>
      <c r="R49" s="100"/>
    </row>
    <row r="50" spans="1:18" s="16" customFormat="1" x14ac:dyDescent="0.2">
      <c r="A50" s="40" t="s">
        <v>178</v>
      </c>
      <c r="B50" s="41"/>
      <c r="C50" s="94">
        <v>471338</v>
      </c>
      <c r="D50" s="94">
        <v>520381</v>
      </c>
      <c r="E50" s="94">
        <v>623171</v>
      </c>
      <c r="F50" s="94">
        <v>810573</v>
      </c>
      <c r="G50" s="94">
        <v>885704</v>
      </c>
      <c r="H50" s="94">
        <v>821532</v>
      </c>
      <c r="I50" s="94">
        <v>844968</v>
      </c>
      <c r="J50" s="94">
        <v>1061102</v>
      </c>
      <c r="K50" s="614">
        <v>854142</v>
      </c>
      <c r="L50" s="614">
        <v>826260</v>
      </c>
      <c r="M50" s="614">
        <v>682409</v>
      </c>
      <c r="N50" s="94">
        <v>622782</v>
      </c>
      <c r="O50" s="99">
        <f>SUM(C50:N50)</f>
        <v>9024362</v>
      </c>
      <c r="P50" s="60"/>
      <c r="Q50" s="47"/>
      <c r="R50" s="100"/>
    </row>
    <row r="51" spans="1:18" s="16" customFormat="1" x14ac:dyDescent="0.2">
      <c r="A51" s="37" t="s">
        <v>164</v>
      </c>
      <c r="B51" s="41"/>
      <c r="C51" s="80">
        <v>375104</v>
      </c>
      <c r="D51" s="80">
        <v>429738</v>
      </c>
      <c r="E51" s="80">
        <v>500274</v>
      </c>
      <c r="F51" s="80">
        <v>616762</v>
      </c>
      <c r="G51" s="80">
        <v>634156</v>
      </c>
      <c r="H51" s="80">
        <v>609632</v>
      </c>
      <c r="I51" s="80">
        <v>568611</v>
      </c>
      <c r="J51" s="80">
        <v>784335</v>
      </c>
      <c r="K51" s="613">
        <v>621678</v>
      </c>
      <c r="L51" s="613">
        <v>614391</v>
      </c>
      <c r="M51" s="613">
        <v>560408</v>
      </c>
      <c r="N51" s="80">
        <v>496886</v>
      </c>
      <c r="O51" s="60"/>
      <c r="P51" s="60"/>
      <c r="Q51" s="28"/>
      <c r="R51" s="100"/>
    </row>
    <row r="52" spans="1:18" s="16" customFormat="1" x14ac:dyDescent="0.2">
      <c r="A52" s="37" t="s">
        <v>165</v>
      </c>
      <c r="B52" s="41"/>
      <c r="C52" s="80">
        <v>96234</v>
      </c>
      <c r="D52" s="80">
        <v>90643</v>
      </c>
      <c r="E52" s="80">
        <v>122897</v>
      </c>
      <c r="F52" s="80">
        <v>193811</v>
      </c>
      <c r="G52" s="80">
        <v>251548</v>
      </c>
      <c r="H52" s="80">
        <v>211900</v>
      </c>
      <c r="I52" s="80">
        <v>276357</v>
      </c>
      <c r="J52" s="80">
        <v>276767</v>
      </c>
      <c r="K52" s="613">
        <v>232464</v>
      </c>
      <c r="L52" s="613">
        <v>211869</v>
      </c>
      <c r="M52" s="613">
        <v>122001</v>
      </c>
      <c r="N52" s="80">
        <v>125896</v>
      </c>
      <c r="O52" s="60"/>
      <c r="P52" s="60"/>
      <c r="Q52" s="28"/>
      <c r="R52" s="100"/>
    </row>
    <row r="53" spans="1:18" s="16" customFormat="1" x14ac:dyDescent="0.2">
      <c r="A53" s="40" t="s">
        <v>60</v>
      </c>
      <c r="B53" s="41"/>
      <c r="C53" s="615">
        <v>0.2938014115</v>
      </c>
      <c r="D53" s="615">
        <v>0.33920995040000002</v>
      </c>
      <c r="E53" s="615">
        <v>0.36545152860000002</v>
      </c>
      <c r="F53" s="615">
        <v>0.49285539709999998</v>
      </c>
      <c r="G53" s="615">
        <v>0.50124135189999997</v>
      </c>
      <c r="H53" s="615">
        <v>0.48370887480000002</v>
      </c>
      <c r="I53" s="615">
        <v>0.4863928428</v>
      </c>
      <c r="J53" s="615">
        <v>0.60903642930000002</v>
      </c>
      <c r="K53" s="615">
        <v>0.52091780799999998</v>
      </c>
      <c r="L53" s="615">
        <v>0.4752273836</v>
      </c>
      <c r="M53" s="615">
        <v>0.41813497669999999</v>
      </c>
      <c r="N53" s="615">
        <v>0.38324667280000002</v>
      </c>
      <c r="O53" s="60"/>
      <c r="P53" s="60"/>
      <c r="Q53" s="102"/>
      <c r="R53" s="103"/>
    </row>
    <row r="54" spans="1:18" s="16" customFormat="1" ht="13.5" thickBot="1" x14ac:dyDescent="0.25">
      <c r="A54" s="81" t="s">
        <v>3</v>
      </c>
      <c r="B54" s="82"/>
      <c r="C54" s="616">
        <v>1.4665928191597</v>
      </c>
      <c r="D54" s="616">
        <v>1.4478958278264999</v>
      </c>
      <c r="E54" s="616">
        <v>1.5343521787732</v>
      </c>
      <c r="F54" s="616">
        <v>1.5760734514357999</v>
      </c>
      <c r="G54" s="616">
        <v>1.48808545742</v>
      </c>
      <c r="H54" s="616">
        <v>1.5090179366843</v>
      </c>
      <c r="I54" s="616">
        <v>1.5003755520082001</v>
      </c>
      <c r="J54" s="616">
        <v>1.452237476169</v>
      </c>
      <c r="K54" s="617">
        <v>1.5015637223448</v>
      </c>
      <c r="L54" s="617">
        <v>1.4994773443285001</v>
      </c>
      <c r="M54" s="617">
        <v>1.55538005338</v>
      </c>
      <c r="N54" s="616">
        <v>1.4898342427772999</v>
      </c>
      <c r="O54" s="60"/>
      <c r="P54" s="60"/>
      <c r="Q54" s="104"/>
      <c r="R54" s="105"/>
    </row>
    <row r="55" spans="1:18" x14ac:dyDescent="0.2">
      <c r="A55" s="839" t="s">
        <v>189</v>
      </c>
      <c r="B55" s="840"/>
      <c r="C55" s="106">
        <f>+C47/$O47</f>
        <v>5.3463037686282126E-2</v>
      </c>
      <c r="D55" s="106">
        <f t="shared" ref="D55:L55" si="1">+D47/$O47</f>
        <v>5.978811281131307E-2</v>
      </c>
      <c r="E55" s="106">
        <f t="shared" si="1"/>
        <v>6.7563620054989657E-2</v>
      </c>
      <c r="F55" s="106">
        <f t="shared" si="1"/>
        <v>8.5555199929732484E-2</v>
      </c>
      <c r="G55" s="106">
        <f t="shared" si="1"/>
        <v>9.9012827815292234E-2</v>
      </c>
      <c r="H55" s="106">
        <f>+H47/$O47</f>
        <v>9.0565087954177059E-2</v>
      </c>
      <c r="I55" s="106">
        <f t="shared" si="1"/>
        <v>9.3685205492578E-2</v>
      </c>
      <c r="J55" s="106">
        <f t="shared" si="1"/>
        <v>0.12154867356743419</v>
      </c>
      <c r="K55" s="106">
        <f t="shared" si="1"/>
        <v>9.4627429087027926E-2</v>
      </c>
      <c r="L55" s="106">
        <f t="shared" si="1"/>
        <v>9.1665845991690337E-2</v>
      </c>
      <c r="M55" s="106">
        <f>+M47/$O47</f>
        <v>7.2985897255041829E-2</v>
      </c>
      <c r="N55" s="106">
        <f>+N47/$O47</f>
        <v>6.95390623544411E-2</v>
      </c>
      <c r="O55" s="830" t="s">
        <v>190</v>
      </c>
      <c r="P55" s="831"/>
      <c r="Q55" s="84"/>
    </row>
    <row r="56" spans="1:18" ht="13.5" thickBot="1" x14ac:dyDescent="0.25">
      <c r="A56" s="834" t="s">
        <v>191</v>
      </c>
      <c r="B56" s="835"/>
      <c r="C56" s="107">
        <f t="shared" ref="C56:L56" si="2">+C50/$O50</f>
        <v>5.2229509410194316E-2</v>
      </c>
      <c r="D56" s="107">
        <f t="shared" si="2"/>
        <v>5.7664021013341442E-2</v>
      </c>
      <c r="E56" s="107">
        <f t="shared" si="2"/>
        <v>6.9054299905079164E-2</v>
      </c>
      <c r="F56" s="107">
        <f t="shared" si="2"/>
        <v>8.9820532465342148E-2</v>
      </c>
      <c r="G56" s="107">
        <f t="shared" si="2"/>
        <v>9.8145885548474227E-2</v>
      </c>
      <c r="H56" s="107">
        <f>+H50/$O50</f>
        <v>9.1034911941697369E-2</v>
      </c>
      <c r="I56" s="107">
        <f t="shared" si="2"/>
        <v>9.3631882231674665E-2</v>
      </c>
      <c r="J56" s="107">
        <f t="shared" si="2"/>
        <v>0.11758194097266932</v>
      </c>
      <c r="K56" s="107">
        <f t="shared" si="2"/>
        <v>9.4648463791678572E-2</v>
      </c>
      <c r="L56" s="107">
        <f t="shared" si="2"/>
        <v>9.1558827094923717E-2</v>
      </c>
      <c r="M56" s="107">
        <f>+M50/$O50</f>
        <v>7.5618531260159993E-2</v>
      </c>
      <c r="N56" s="107">
        <f>+N50/$O50</f>
        <v>6.9011194364765063E-2</v>
      </c>
      <c r="O56" s="832"/>
      <c r="P56" s="833"/>
      <c r="Q56" s="84"/>
    </row>
    <row r="58" spans="1:18" x14ac:dyDescent="0.2">
      <c r="B58" s="108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8" x14ac:dyDescent="0.2">
      <c r="B59" s="108"/>
    </row>
    <row r="60" spans="1:18" x14ac:dyDescent="0.2">
      <c r="B60" s="109">
        <v>1.617583722045093</v>
      </c>
    </row>
    <row r="85" spans="1:14" ht="15.75" x14ac:dyDescent="0.25">
      <c r="A85" s="836" t="s">
        <v>192</v>
      </c>
      <c r="B85" s="836"/>
      <c r="C85" s="836"/>
      <c r="D85" s="836"/>
      <c r="E85" s="836"/>
      <c r="F85" s="836"/>
      <c r="G85" s="836"/>
      <c r="H85" s="836"/>
      <c r="I85" s="836"/>
      <c r="J85" s="836"/>
      <c r="K85" s="836"/>
      <c r="L85" s="110"/>
      <c r="M85" s="110"/>
      <c r="N85" s="110"/>
    </row>
    <row r="86" spans="1:14" ht="13.5" thickBot="1" x14ac:dyDescent="0.25"/>
    <row r="87" spans="1:14" ht="13.5" thickBot="1" x14ac:dyDescent="0.25">
      <c r="A87" s="56"/>
      <c r="B87" s="56"/>
      <c r="C87" s="77" t="s">
        <v>169</v>
      </c>
      <c r="D87" s="78" t="s">
        <v>6</v>
      </c>
      <c r="E87" s="78" t="s">
        <v>18</v>
      </c>
      <c r="F87" s="78" t="s">
        <v>7</v>
      </c>
      <c r="G87" s="78" t="s">
        <v>8</v>
      </c>
      <c r="H87" s="78" t="s">
        <v>9</v>
      </c>
      <c r="I87" s="79" t="s">
        <v>10</v>
      </c>
      <c r="J87" s="79" t="s">
        <v>11</v>
      </c>
      <c r="K87" s="77" t="s">
        <v>12</v>
      </c>
    </row>
    <row r="88" spans="1:14" s="16" customFormat="1" x14ac:dyDescent="0.2">
      <c r="A88" s="34" t="s">
        <v>67</v>
      </c>
      <c r="B88" s="35"/>
      <c r="C88" s="36">
        <v>524680</v>
      </c>
      <c r="D88" s="36">
        <v>1081936</v>
      </c>
      <c r="E88" s="36">
        <v>927429</v>
      </c>
      <c r="F88" s="36">
        <f>[1]ENERO!F88+[1]FEBRERO!F88+[1]MARZO!F88+[1]ABRIL!F88+[1]MAYO!F88+[1]JUNIO!F88+[1]JULIO!F88+[1]AGOSTO!F88+[1]SEPTIEMBRE!F88+[1]OCTUBRE!F88+[1]NOVIEMBRE!F88+[1]DICIEMBRE!F88</f>
        <v>58292</v>
      </c>
      <c r="G88" s="36">
        <v>1183194</v>
      </c>
      <c r="H88" s="36">
        <v>660895</v>
      </c>
      <c r="I88" s="36">
        <v>281661</v>
      </c>
      <c r="J88" s="36">
        <v>790952</v>
      </c>
      <c r="K88" s="36">
        <v>244610</v>
      </c>
      <c r="L88" s="47">
        <f>SUM(C88:K88)</f>
        <v>5753649</v>
      </c>
      <c r="M88" s="47"/>
    </row>
    <row r="89" spans="1:14" x14ac:dyDescent="0.2">
      <c r="A89" s="37" t="s">
        <v>162</v>
      </c>
      <c r="B89" s="38"/>
      <c r="C89" s="39">
        <v>446091</v>
      </c>
      <c r="D89" s="39">
        <v>672424</v>
      </c>
      <c r="E89" s="39">
        <v>706870</v>
      </c>
      <c r="F89" s="39">
        <f>[1]ENERO!F89+[1]FEBRERO!F89+[1]MARZO!F89+[1]ABRIL!F89+[1]MAYO!F89+[1]JUNIO!F89+[1]JULIO!F89+[1]AGOSTO!F89+[1]SEPTIEMBRE!F89+[1]OCTUBRE!F89+[1]NOVIEMBRE!F89+[1]DICIEMBRE!F89</f>
        <v>52591</v>
      </c>
      <c r="G89" s="39">
        <v>765318</v>
      </c>
      <c r="H89" s="39">
        <v>543585</v>
      </c>
      <c r="I89" s="39">
        <v>255530</v>
      </c>
      <c r="J89" s="39">
        <v>617513</v>
      </c>
      <c r="K89" s="39">
        <v>213311</v>
      </c>
      <c r="L89" s="47"/>
      <c r="M89" s="47"/>
    </row>
    <row r="90" spans="1:14" x14ac:dyDescent="0.2">
      <c r="A90" s="37" t="s">
        <v>163</v>
      </c>
      <c r="B90" s="38"/>
      <c r="C90" s="39">
        <v>78589</v>
      </c>
      <c r="D90" s="39">
        <v>409512</v>
      </c>
      <c r="E90" s="39">
        <v>220559</v>
      </c>
      <c r="F90" s="39">
        <f>[1]ENERO!F90+[1]FEBRERO!F90+[1]MARZO!F90+[1]ABRIL!F90+[1]MAYO!F90+[1]JUNIO!F90+[1]JULIO!F90+[1]AGOSTO!F90+[1]SEPTIEMBRE!F90+[1]OCTUBRE!F90+[1]NOVIEMBRE!F90+[1]DICIEMBRE!F90</f>
        <v>5701</v>
      </c>
      <c r="G90" s="39">
        <v>417876</v>
      </c>
      <c r="H90" s="39">
        <v>117310</v>
      </c>
      <c r="I90" s="39">
        <v>26131</v>
      </c>
      <c r="J90" s="39">
        <v>173439</v>
      </c>
      <c r="K90" s="39">
        <v>31299</v>
      </c>
      <c r="L90" s="47"/>
      <c r="M90" s="47"/>
    </row>
    <row r="91" spans="1:14" s="16" customFormat="1" x14ac:dyDescent="0.2">
      <c r="A91" s="40" t="s">
        <v>171</v>
      </c>
      <c r="B91" s="41"/>
      <c r="C91" s="42">
        <v>780073</v>
      </c>
      <c r="D91" s="42">
        <v>1536102</v>
      </c>
      <c r="E91" s="42">
        <v>1434710</v>
      </c>
      <c r="F91" s="42">
        <f>[1]ENERO!F91+[1]FEBRERO!F91+[1]MARZO!F91+[1]ABRIL!F91+[1]MAYO!F91+[1]JUNIO!F91+[1]JULIO!F91+[1]AGOSTO!F91+[1]SEPTIEMBRE!F91+[1]OCTUBRE!F91+[1]NOVIEMBRE!F91+[1]DICIEMBRE!F91</f>
        <v>91607</v>
      </c>
      <c r="G91" s="42">
        <v>1776222</v>
      </c>
      <c r="H91" s="42">
        <v>909472</v>
      </c>
      <c r="I91" s="42">
        <v>442406</v>
      </c>
      <c r="J91" s="42">
        <v>1280629</v>
      </c>
      <c r="K91" s="42">
        <v>349406</v>
      </c>
      <c r="L91" s="47">
        <f>SUM(C91:K91)</f>
        <v>8600627</v>
      </c>
      <c r="M91" s="47"/>
    </row>
    <row r="92" spans="1:14" x14ac:dyDescent="0.2">
      <c r="A92" s="37" t="s">
        <v>164</v>
      </c>
      <c r="B92" s="38"/>
      <c r="C92" s="39">
        <v>658126</v>
      </c>
      <c r="D92" s="39">
        <v>994534</v>
      </c>
      <c r="E92" s="39">
        <v>1098557</v>
      </c>
      <c r="F92" s="39">
        <f>[1]ENERO!F92+[1]FEBRERO!F92+[1]MARZO!F92+[1]ABRIL!F92+[1]MAYO!F92+[1]JUNIO!F92+[1]JULIO!F92+[1]AGOSTO!F92+[1]SEPTIEMBRE!F92+[1]OCTUBRE!F92+[1]NOVIEMBRE!F92+[1]DICIEMBRE!F92</f>
        <v>81254</v>
      </c>
      <c r="G92" s="39">
        <v>1202552</v>
      </c>
      <c r="H92" s="39">
        <v>733011</v>
      </c>
      <c r="I92" s="39">
        <v>405354</v>
      </c>
      <c r="J92" s="39">
        <v>992204</v>
      </c>
      <c r="K92" s="39">
        <v>305234</v>
      </c>
      <c r="L92" s="47"/>
      <c r="M92" s="47"/>
    </row>
    <row r="93" spans="1:14" x14ac:dyDescent="0.2">
      <c r="A93" s="37" t="s">
        <v>165</v>
      </c>
      <c r="B93" s="38"/>
      <c r="C93" s="39">
        <v>121947</v>
      </c>
      <c r="D93" s="39">
        <v>541568</v>
      </c>
      <c r="E93" s="39">
        <v>336153</v>
      </c>
      <c r="F93" s="39">
        <f>[1]ENERO!F93+[1]FEBRERO!F93+[1]MARZO!F93+[1]ABRIL!F93+[1]MAYO!F93+[1]JUNIO!F93+[1]JULIO!F93+[1]AGOSTO!F93+[1]SEPTIEMBRE!F93+[1]OCTUBRE!F93+[1]NOVIEMBRE!F93+[1]DICIEMBRE!F93</f>
        <v>10353</v>
      </c>
      <c r="G93" s="39">
        <v>573670</v>
      </c>
      <c r="H93" s="39">
        <v>176461</v>
      </c>
      <c r="I93" s="39">
        <v>37052</v>
      </c>
      <c r="J93" s="39">
        <v>288425</v>
      </c>
      <c r="K93" s="39">
        <v>44172</v>
      </c>
      <c r="L93" s="47"/>
      <c r="M93" s="47"/>
    </row>
    <row r="94" spans="1:14" s="16" customFormat="1" x14ac:dyDescent="0.2">
      <c r="A94" s="40" t="s">
        <v>60</v>
      </c>
      <c r="B94" s="41"/>
      <c r="C94" s="558">
        <v>0.42567552641561074</v>
      </c>
      <c r="D94" s="558">
        <v>0.4997711985228534</v>
      </c>
      <c r="E94" s="558">
        <v>0.42844249041394517</v>
      </c>
      <c r="F94" s="558">
        <v>0.45056480217087347</v>
      </c>
      <c r="G94" s="558">
        <v>0.49838654699158225</v>
      </c>
      <c r="H94" s="558">
        <v>0.45361376095654754</v>
      </c>
      <c r="I94" s="558">
        <v>0.3542314207810015</v>
      </c>
      <c r="J94" s="558">
        <v>0.45609770876910605</v>
      </c>
      <c r="K94" s="558">
        <v>0.33395831904930595</v>
      </c>
      <c r="L94" s="47"/>
    </row>
    <row r="95" spans="1:14" s="16" customFormat="1" ht="13.5" thickBot="1" x14ac:dyDescent="0.25">
      <c r="A95" s="81" t="s">
        <v>3</v>
      </c>
      <c r="B95" s="82"/>
      <c r="C95" s="621">
        <v>1.4867595486772891</v>
      </c>
      <c r="D95" s="621">
        <v>1.4197715946229721</v>
      </c>
      <c r="E95" s="621">
        <v>1.5469755636280513</v>
      </c>
      <c r="F95" s="621">
        <v>1.6310613853238594</v>
      </c>
      <c r="G95" s="621">
        <v>1.5012094381817351</v>
      </c>
      <c r="H95" s="621">
        <v>1.3761217742606617</v>
      </c>
      <c r="I95" s="621">
        <v>1.5707037893070037</v>
      </c>
      <c r="J95" s="621">
        <v>1.619098251221313</v>
      </c>
      <c r="K95" s="621">
        <v>1.4284207514001881</v>
      </c>
      <c r="L95" s="111"/>
    </row>
    <row r="100" spans="1:5" x14ac:dyDescent="0.2">
      <c r="A100" s="98" t="s">
        <v>193</v>
      </c>
    </row>
    <row r="101" spans="1:5" ht="13.5" thickBot="1" x14ac:dyDescent="0.25"/>
    <row r="102" spans="1:5" x14ac:dyDescent="0.2">
      <c r="A102" s="34" t="s">
        <v>124</v>
      </c>
      <c r="B102" s="35"/>
      <c r="C102" s="36">
        <v>148916</v>
      </c>
      <c r="E102" s="21"/>
    </row>
    <row r="103" spans="1:5" x14ac:dyDescent="0.2">
      <c r="A103" s="37" t="s">
        <v>162</v>
      </c>
      <c r="B103" s="38"/>
      <c r="C103" s="39">
        <v>109560</v>
      </c>
      <c r="E103" s="21"/>
    </row>
    <row r="104" spans="1:5" x14ac:dyDescent="0.2">
      <c r="A104" s="37" t="s">
        <v>163</v>
      </c>
      <c r="B104" s="38"/>
      <c r="C104" s="39">
        <v>39356</v>
      </c>
    </row>
    <row r="105" spans="1:5" x14ac:dyDescent="0.2">
      <c r="A105" s="40" t="s">
        <v>125</v>
      </c>
      <c r="B105" s="41"/>
      <c r="C105" s="42">
        <v>245411</v>
      </c>
    </row>
    <row r="106" spans="1:5" x14ac:dyDescent="0.2">
      <c r="A106" s="37" t="s">
        <v>164</v>
      </c>
      <c r="B106" s="38"/>
      <c r="C106" s="39">
        <v>187869</v>
      </c>
    </row>
    <row r="107" spans="1:5" x14ac:dyDescent="0.2">
      <c r="A107" s="37" t="s">
        <v>165</v>
      </c>
      <c r="B107" s="38"/>
      <c r="C107" s="39">
        <v>57542</v>
      </c>
    </row>
    <row r="108" spans="1:5" x14ac:dyDescent="0.2">
      <c r="A108" s="40" t="s">
        <v>60</v>
      </c>
      <c r="B108" s="41"/>
      <c r="C108" s="558">
        <v>0.23422547455407783</v>
      </c>
    </row>
    <row r="109" spans="1:5" x14ac:dyDescent="0.2">
      <c r="A109" s="44" t="s">
        <v>3</v>
      </c>
      <c r="B109" s="45"/>
      <c r="C109" s="46">
        <v>1.6479827553788713</v>
      </c>
      <c r="D109" s="54"/>
    </row>
    <row r="110" spans="1:5" x14ac:dyDescent="0.2">
      <c r="A110" s="48" t="s">
        <v>166</v>
      </c>
      <c r="B110" s="49"/>
      <c r="C110" s="50">
        <v>1.7147590361445784</v>
      </c>
    </row>
    <row r="111" spans="1:5" ht="13.5" thickBot="1" x14ac:dyDescent="0.25">
      <c r="A111" s="51" t="s">
        <v>167</v>
      </c>
      <c r="B111" s="52"/>
      <c r="C111" s="53">
        <v>1.4620896432564285</v>
      </c>
      <c r="D111" s="21"/>
    </row>
    <row r="112" spans="1:5" x14ac:dyDescent="0.2">
      <c r="D112" s="21"/>
    </row>
    <row r="132" spans="1:18" x14ac:dyDescent="0.2">
      <c r="A132" s="60"/>
      <c r="B132" s="60"/>
    </row>
    <row r="133" spans="1:18" ht="15.75" x14ac:dyDescent="0.25">
      <c r="A133" s="836" t="s">
        <v>188</v>
      </c>
      <c r="B133" s="836"/>
      <c r="C133" s="836"/>
      <c r="D133" s="836"/>
      <c r="E133" s="836"/>
      <c r="F133" s="836"/>
      <c r="G133" s="836"/>
      <c r="H133" s="836"/>
      <c r="I133" s="836"/>
      <c r="J133" s="836"/>
      <c r="K133" s="836"/>
      <c r="L133" s="836"/>
      <c r="M133" s="836"/>
      <c r="N133" s="836"/>
    </row>
    <row r="134" spans="1:18" ht="13.5" thickBot="1" x14ac:dyDescent="0.25">
      <c r="E134" s="16"/>
    </row>
    <row r="135" spans="1:18" ht="13.5" thickBot="1" x14ac:dyDescent="0.25">
      <c r="A135" s="56"/>
      <c r="B135" s="56"/>
      <c r="C135" s="77" t="s">
        <v>41</v>
      </c>
      <c r="D135" s="78" t="s">
        <v>42</v>
      </c>
      <c r="E135" s="78" t="s">
        <v>43</v>
      </c>
      <c r="F135" s="78" t="s">
        <v>44</v>
      </c>
      <c r="G135" s="78" t="s">
        <v>45</v>
      </c>
      <c r="H135" s="78" t="s">
        <v>46</v>
      </c>
      <c r="I135" s="79" t="s">
        <v>47</v>
      </c>
      <c r="J135" s="79" t="s">
        <v>48</v>
      </c>
      <c r="K135" s="77" t="s">
        <v>49</v>
      </c>
      <c r="L135" s="79" t="s">
        <v>50</v>
      </c>
      <c r="M135" s="79" t="s">
        <v>51</v>
      </c>
      <c r="N135" s="79" t="s">
        <v>52</v>
      </c>
      <c r="Q135" s="112"/>
    </row>
    <row r="136" spans="1:18" s="16" customFormat="1" x14ac:dyDescent="0.2">
      <c r="A136" s="34" t="s">
        <v>67</v>
      </c>
      <c r="B136" s="35"/>
      <c r="C136" s="93">
        <v>4682</v>
      </c>
      <c r="D136" s="93">
        <v>7141</v>
      </c>
      <c r="E136" s="93">
        <v>7981</v>
      </c>
      <c r="F136" s="93">
        <v>13512</v>
      </c>
      <c r="G136" s="93">
        <v>20669</v>
      </c>
      <c r="H136" s="93">
        <v>12502</v>
      </c>
      <c r="I136" s="93">
        <v>15859</v>
      </c>
      <c r="J136" s="93">
        <v>22204</v>
      </c>
      <c r="K136" s="612">
        <v>14402</v>
      </c>
      <c r="L136" s="612">
        <v>13787</v>
      </c>
      <c r="M136" s="612">
        <v>9256</v>
      </c>
      <c r="N136" s="93">
        <v>6921</v>
      </c>
      <c r="O136" s="99">
        <f>SUM(C136:N136)</f>
        <v>148916</v>
      </c>
      <c r="P136" s="22"/>
      <c r="Q136" s="47"/>
      <c r="R136" s="100"/>
    </row>
    <row r="137" spans="1:18" s="16" customFormat="1" x14ac:dyDescent="0.2">
      <c r="A137" s="37" t="s">
        <v>162</v>
      </c>
      <c r="B137" s="101"/>
      <c r="C137" s="80">
        <v>3929</v>
      </c>
      <c r="D137" s="80">
        <v>5857</v>
      </c>
      <c r="E137" s="80">
        <v>6380</v>
      </c>
      <c r="F137" s="80">
        <v>10066</v>
      </c>
      <c r="G137" s="80">
        <v>14227</v>
      </c>
      <c r="H137" s="80">
        <v>8456</v>
      </c>
      <c r="I137" s="80">
        <v>11089</v>
      </c>
      <c r="J137" s="80">
        <v>16339</v>
      </c>
      <c r="K137" s="613">
        <v>9747</v>
      </c>
      <c r="L137" s="613">
        <v>9871</v>
      </c>
      <c r="M137" s="613">
        <v>7606</v>
      </c>
      <c r="N137" s="80">
        <v>5993</v>
      </c>
      <c r="O137" s="60"/>
      <c r="P137" s="60"/>
      <c r="Q137" s="28"/>
      <c r="R137" s="100"/>
    </row>
    <row r="138" spans="1:18" s="16" customFormat="1" x14ac:dyDescent="0.2">
      <c r="A138" s="37" t="s">
        <v>163</v>
      </c>
      <c r="B138" s="101"/>
      <c r="C138" s="80">
        <v>753</v>
      </c>
      <c r="D138" s="80">
        <v>1284</v>
      </c>
      <c r="E138" s="80">
        <v>1601</v>
      </c>
      <c r="F138" s="80">
        <v>3446</v>
      </c>
      <c r="G138" s="80">
        <v>6442</v>
      </c>
      <c r="H138" s="80">
        <v>4046</v>
      </c>
      <c r="I138" s="80">
        <v>4770</v>
      </c>
      <c r="J138" s="80">
        <v>5865</v>
      </c>
      <c r="K138" s="613">
        <v>4655</v>
      </c>
      <c r="L138" s="613">
        <v>3916</v>
      </c>
      <c r="M138" s="613">
        <v>1650</v>
      </c>
      <c r="N138" s="80">
        <v>928</v>
      </c>
      <c r="O138" s="60"/>
      <c r="P138" s="60"/>
      <c r="Q138" s="28"/>
      <c r="R138" s="100"/>
    </row>
    <row r="139" spans="1:18" s="16" customFormat="1" x14ac:dyDescent="0.2">
      <c r="A139" s="40" t="s">
        <v>178</v>
      </c>
      <c r="B139" s="41"/>
      <c r="C139" s="94">
        <v>7323</v>
      </c>
      <c r="D139" s="94">
        <v>12566</v>
      </c>
      <c r="E139" s="94">
        <v>13980</v>
      </c>
      <c r="F139" s="94">
        <v>23613</v>
      </c>
      <c r="G139" s="94">
        <v>30328</v>
      </c>
      <c r="H139" s="94">
        <v>20567</v>
      </c>
      <c r="I139" s="94">
        <v>25684</v>
      </c>
      <c r="J139" s="94">
        <v>31846</v>
      </c>
      <c r="K139" s="614">
        <v>25453</v>
      </c>
      <c r="L139" s="614">
        <v>23092</v>
      </c>
      <c r="M139" s="614">
        <v>16887</v>
      </c>
      <c r="N139" s="94">
        <v>14072</v>
      </c>
      <c r="O139" s="99">
        <f>SUM(C139:N139)</f>
        <v>245411</v>
      </c>
      <c r="P139" s="60"/>
      <c r="Q139" s="47"/>
      <c r="R139" s="100"/>
    </row>
    <row r="140" spans="1:18" s="16" customFormat="1" x14ac:dyDescent="0.2">
      <c r="A140" s="37" t="s">
        <v>164</v>
      </c>
      <c r="B140" s="41"/>
      <c r="C140" s="80">
        <v>6349</v>
      </c>
      <c r="D140" s="80">
        <v>10383</v>
      </c>
      <c r="E140" s="80">
        <v>11202</v>
      </c>
      <c r="F140" s="80">
        <v>18664</v>
      </c>
      <c r="G140" s="80">
        <v>21369</v>
      </c>
      <c r="H140" s="80">
        <v>14713</v>
      </c>
      <c r="I140" s="80">
        <v>19186</v>
      </c>
      <c r="J140" s="80">
        <v>23975</v>
      </c>
      <c r="K140" s="613">
        <v>18368</v>
      </c>
      <c r="L140" s="613">
        <v>17898</v>
      </c>
      <c r="M140" s="613">
        <v>13778</v>
      </c>
      <c r="N140" s="80">
        <v>11984</v>
      </c>
      <c r="O140" s="60"/>
      <c r="P140" s="60"/>
      <c r="Q140" s="28"/>
      <c r="R140" s="100"/>
    </row>
    <row r="141" spans="1:18" s="16" customFormat="1" x14ac:dyDescent="0.2">
      <c r="A141" s="37" t="s">
        <v>165</v>
      </c>
      <c r="B141" s="41"/>
      <c r="C141" s="80">
        <v>974</v>
      </c>
      <c r="D141" s="80">
        <v>2183</v>
      </c>
      <c r="E141" s="80">
        <v>2778</v>
      </c>
      <c r="F141" s="80">
        <v>4949</v>
      </c>
      <c r="G141" s="80">
        <v>8959</v>
      </c>
      <c r="H141" s="80">
        <v>5854</v>
      </c>
      <c r="I141" s="80">
        <v>6498</v>
      </c>
      <c r="J141" s="80">
        <v>7871</v>
      </c>
      <c r="K141" s="613">
        <v>7085</v>
      </c>
      <c r="L141" s="613">
        <v>5194</v>
      </c>
      <c r="M141" s="613">
        <v>3109</v>
      </c>
      <c r="N141" s="80">
        <v>2088</v>
      </c>
      <c r="O141" s="60"/>
      <c r="P141" s="60"/>
      <c r="Q141" s="28"/>
      <c r="R141" s="100"/>
    </row>
    <row r="142" spans="1:18" s="16" customFormat="1" x14ac:dyDescent="0.2">
      <c r="A142" s="40" t="s">
        <v>60</v>
      </c>
      <c r="B142" s="41"/>
      <c r="C142" s="615">
        <v>9.12419233E-2</v>
      </c>
      <c r="D142" s="615">
        <v>0.1709843778</v>
      </c>
      <c r="E142" s="615">
        <v>0.16505243419999999</v>
      </c>
      <c r="F142" s="615">
        <v>0.27610790089999998</v>
      </c>
      <c r="G142" s="615">
        <v>0.32958351470000002</v>
      </c>
      <c r="H142" s="615">
        <v>0.2209208369</v>
      </c>
      <c r="I142" s="615">
        <v>0.27891637460000002</v>
      </c>
      <c r="J142" s="615">
        <v>0.33365220010000002</v>
      </c>
      <c r="K142" s="615">
        <v>0.27900937170000001</v>
      </c>
      <c r="L142" s="615">
        <v>0.24045566700000001</v>
      </c>
      <c r="M142" s="615">
        <v>0.2002575227</v>
      </c>
      <c r="N142" s="615">
        <v>0.17143732489999999</v>
      </c>
      <c r="O142" s="60"/>
      <c r="P142" s="60"/>
      <c r="Q142" s="102"/>
      <c r="R142" s="103"/>
    </row>
    <row r="143" spans="1:18" s="16" customFormat="1" ht="13.5" thickBot="1" x14ac:dyDescent="0.25">
      <c r="A143" s="81" t="s">
        <v>3</v>
      </c>
      <c r="B143" s="82"/>
      <c r="C143" s="616">
        <v>1.5640751815463001</v>
      </c>
      <c r="D143" s="616">
        <v>1.7596975213556001</v>
      </c>
      <c r="E143" s="616">
        <v>1.7516601929583</v>
      </c>
      <c r="F143" s="616">
        <v>1.7475577264654001</v>
      </c>
      <c r="G143" s="616">
        <v>1.467318206009</v>
      </c>
      <c r="H143" s="616">
        <v>1.6450967845144999</v>
      </c>
      <c r="I143" s="616">
        <v>1.6195220379594999</v>
      </c>
      <c r="J143" s="616">
        <v>1.4342460817870999</v>
      </c>
      <c r="K143" s="617">
        <v>1.7673239827802001</v>
      </c>
      <c r="L143" s="617">
        <v>1.6749111481831001</v>
      </c>
      <c r="M143" s="617">
        <v>1.8244382022472001</v>
      </c>
      <c r="N143" s="616">
        <v>2.0332321918798</v>
      </c>
      <c r="O143" s="60"/>
      <c r="P143" s="60"/>
      <c r="Q143" s="104"/>
      <c r="R143" s="105"/>
    </row>
    <row r="144" spans="1:18" x14ac:dyDescent="0.2">
      <c r="A144" s="839" t="s">
        <v>189</v>
      </c>
      <c r="B144" s="840"/>
      <c r="C144" s="106">
        <f>+C136/$O136</f>
        <v>3.1440543662198825E-2</v>
      </c>
      <c r="D144" s="106">
        <f t="shared" ref="D144:L144" si="3">+D136/$O136</f>
        <v>4.7953208520239599E-2</v>
      </c>
      <c r="E144" s="106">
        <f t="shared" si="3"/>
        <v>5.3593972440839133E-2</v>
      </c>
      <c r="F144" s="106">
        <f>+F136/$O136</f>
        <v>9.0735716779929629E-2</v>
      </c>
      <c r="G144" s="106">
        <f>+G136/$O136</f>
        <v>0.13879636842246637</v>
      </c>
      <c r="H144" s="106">
        <f>+H136/$O136</f>
        <v>8.3953369684923049E-2</v>
      </c>
      <c r="I144" s="106">
        <f t="shared" si="3"/>
        <v>0.10649627978189047</v>
      </c>
      <c r="J144" s="106">
        <f t="shared" si="3"/>
        <v>0.14910419296784763</v>
      </c>
      <c r="K144" s="106">
        <f t="shared" si="3"/>
        <v>9.6712240457707696E-2</v>
      </c>
      <c r="L144" s="106">
        <f t="shared" si="3"/>
        <v>9.2582395444411617E-2</v>
      </c>
      <c r="M144" s="106">
        <f>+M136/$O136</f>
        <v>6.2155846248891991E-2</v>
      </c>
      <c r="N144" s="106">
        <f>+N136/$O136</f>
        <v>4.6475865588654006E-2</v>
      </c>
      <c r="O144" s="830" t="s">
        <v>190</v>
      </c>
      <c r="P144" s="831"/>
      <c r="Q144" s="84"/>
    </row>
    <row r="145" spans="1:17" ht="13.5" thickBot="1" x14ac:dyDescent="0.25">
      <c r="A145" s="834" t="s">
        <v>191</v>
      </c>
      <c r="B145" s="835"/>
      <c r="C145" s="107">
        <f t="shared" ref="C145:L145" si="4">+C139/$O139</f>
        <v>2.9839738235042438E-2</v>
      </c>
      <c r="D145" s="107">
        <f t="shared" si="4"/>
        <v>5.1203898765743994E-2</v>
      </c>
      <c r="E145" s="107">
        <f t="shared" si="4"/>
        <v>5.6965661685906499E-2</v>
      </c>
      <c r="F145" s="107">
        <f t="shared" si="4"/>
        <v>9.62181809291352E-2</v>
      </c>
      <c r="G145" s="107">
        <f t="shared" si="4"/>
        <v>0.12358044260444723</v>
      </c>
      <c r="H145" s="107">
        <f>+H139/$O139</f>
        <v>8.3806349348643699E-2</v>
      </c>
      <c r="I145" s="107">
        <f t="shared" si="4"/>
        <v>0.10465708546071692</v>
      </c>
      <c r="J145" s="107">
        <f t="shared" si="4"/>
        <v>0.12976598440982678</v>
      </c>
      <c r="K145" s="107">
        <f t="shared" si="4"/>
        <v>0.1037158073598983</v>
      </c>
      <c r="L145" s="107">
        <f t="shared" si="4"/>
        <v>9.4095211706076751E-2</v>
      </c>
      <c r="M145" s="107">
        <f>+M139/$O139</f>
        <v>6.8811096487117529E-2</v>
      </c>
      <c r="N145" s="107">
        <f>+N139/$O139</f>
        <v>5.7340543007444657E-2</v>
      </c>
      <c r="O145" s="832"/>
      <c r="P145" s="833"/>
      <c r="Q145" s="84"/>
    </row>
    <row r="147" spans="1:17" x14ac:dyDescent="0.2"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</row>
    <row r="149" spans="1:17" x14ac:dyDescent="0.2">
      <c r="B149" s="113">
        <v>1.617583722045093</v>
      </c>
    </row>
    <row r="174" spans="1:14" ht="15.75" x14ac:dyDescent="0.25">
      <c r="A174" s="836" t="s">
        <v>192</v>
      </c>
      <c r="B174" s="836"/>
      <c r="C174" s="836"/>
      <c r="D174" s="836"/>
      <c r="E174" s="836"/>
      <c r="F174" s="836"/>
      <c r="G174" s="836"/>
      <c r="H174" s="836"/>
      <c r="I174" s="836"/>
      <c r="J174" s="836"/>
      <c r="K174" s="836"/>
      <c r="L174" s="110"/>
      <c r="M174" s="110"/>
      <c r="N174" s="110"/>
    </row>
    <row r="175" spans="1:14" ht="13.5" thickBot="1" x14ac:dyDescent="0.25"/>
    <row r="176" spans="1:14" ht="13.5" thickBot="1" x14ac:dyDescent="0.25">
      <c r="A176" s="56"/>
      <c r="B176" s="56"/>
      <c r="C176" s="77" t="s">
        <v>169</v>
      </c>
      <c r="D176" s="78" t="s">
        <v>6</v>
      </c>
      <c r="E176" s="78" t="s">
        <v>18</v>
      </c>
      <c r="F176" s="78" t="s">
        <v>7</v>
      </c>
      <c r="G176" s="78" t="s">
        <v>8</v>
      </c>
      <c r="H176" s="78" t="s">
        <v>9</v>
      </c>
      <c r="I176" s="79" t="s">
        <v>10</v>
      </c>
      <c r="J176" s="79" t="s">
        <v>11</v>
      </c>
      <c r="K176" s="77" t="s">
        <v>12</v>
      </c>
    </row>
    <row r="177" spans="1:13" s="16" customFormat="1" x14ac:dyDescent="0.2">
      <c r="A177" s="34" t="s">
        <v>67</v>
      </c>
      <c r="B177" s="35"/>
      <c r="C177" s="36">
        <v>2620</v>
      </c>
      <c r="D177" s="36">
        <v>37341</v>
      </c>
      <c r="E177" s="36">
        <v>46030</v>
      </c>
      <c r="F177" s="36">
        <v>3484</v>
      </c>
      <c r="G177" s="36">
        <v>14363</v>
      </c>
      <c r="H177" s="36">
        <v>19720</v>
      </c>
      <c r="I177" s="36">
        <v>7914</v>
      </c>
      <c r="J177" s="36">
        <v>12099</v>
      </c>
      <c r="K177" s="36">
        <v>5345</v>
      </c>
      <c r="L177" s="47">
        <f>SUM(C177:K177)</f>
        <v>148916</v>
      </c>
      <c r="M177" s="47"/>
    </row>
    <row r="178" spans="1:13" x14ac:dyDescent="0.2">
      <c r="A178" s="37" t="s">
        <v>162</v>
      </c>
      <c r="B178" s="38"/>
      <c r="C178" s="39">
        <v>2388</v>
      </c>
      <c r="D178" s="39">
        <v>23592</v>
      </c>
      <c r="E178" s="39">
        <v>33973</v>
      </c>
      <c r="F178" s="39">
        <v>2778</v>
      </c>
      <c r="G178" s="39">
        <v>9244</v>
      </c>
      <c r="H178" s="39">
        <v>16744</v>
      </c>
      <c r="I178" s="39">
        <v>7371</v>
      </c>
      <c r="J178" s="39">
        <v>9169</v>
      </c>
      <c r="K178" s="39">
        <v>4301</v>
      </c>
      <c r="L178" s="47"/>
      <c r="M178" s="47"/>
    </row>
    <row r="179" spans="1:13" x14ac:dyDescent="0.2">
      <c r="A179" s="37" t="s">
        <v>163</v>
      </c>
      <c r="B179" s="38"/>
      <c r="C179" s="39">
        <v>232</v>
      </c>
      <c r="D179" s="39">
        <v>13749</v>
      </c>
      <c r="E179" s="39">
        <v>12057</v>
      </c>
      <c r="F179" s="39">
        <v>706</v>
      </c>
      <c r="G179" s="39">
        <v>5119</v>
      </c>
      <c r="H179" s="39">
        <v>2976</v>
      </c>
      <c r="I179" s="39">
        <v>543</v>
      </c>
      <c r="J179" s="39">
        <v>2930</v>
      </c>
      <c r="K179" s="39">
        <v>1044</v>
      </c>
      <c r="L179" s="47"/>
      <c r="M179" s="47"/>
    </row>
    <row r="180" spans="1:13" s="16" customFormat="1" x14ac:dyDescent="0.2">
      <c r="A180" s="40" t="s">
        <v>171</v>
      </c>
      <c r="B180" s="41"/>
      <c r="C180" s="42">
        <v>4196</v>
      </c>
      <c r="D180" s="42">
        <v>58857</v>
      </c>
      <c r="E180" s="42">
        <v>62739</v>
      </c>
      <c r="F180" s="42">
        <v>7150</v>
      </c>
      <c r="G180" s="42">
        <v>23939</v>
      </c>
      <c r="H180" s="42">
        <v>31624</v>
      </c>
      <c r="I180" s="42">
        <v>11960</v>
      </c>
      <c r="J180" s="42">
        <v>35481</v>
      </c>
      <c r="K180" s="42">
        <v>9465</v>
      </c>
      <c r="L180" s="47">
        <f>SUM(C180:K180)</f>
        <v>245411</v>
      </c>
      <c r="M180" s="47"/>
    </row>
    <row r="181" spans="1:13" x14ac:dyDescent="0.2">
      <c r="A181" s="37" t="s">
        <v>164</v>
      </c>
      <c r="B181" s="38"/>
      <c r="C181" s="39">
        <v>3787</v>
      </c>
      <c r="D181" s="39">
        <v>42057</v>
      </c>
      <c r="E181" s="39">
        <v>47683</v>
      </c>
      <c r="F181" s="39">
        <v>5896</v>
      </c>
      <c r="G181" s="39">
        <v>15542</v>
      </c>
      <c r="H181" s="39">
        <v>26943</v>
      </c>
      <c r="I181" s="39">
        <v>11017</v>
      </c>
      <c r="J181" s="39">
        <v>27087</v>
      </c>
      <c r="K181" s="39">
        <v>7857</v>
      </c>
      <c r="L181" s="47"/>
      <c r="M181" s="47"/>
    </row>
    <row r="182" spans="1:13" x14ac:dyDescent="0.2">
      <c r="A182" s="37" t="s">
        <v>165</v>
      </c>
      <c r="B182" s="38"/>
      <c r="C182" s="39">
        <v>409</v>
      </c>
      <c r="D182" s="39">
        <v>16800</v>
      </c>
      <c r="E182" s="39">
        <v>15056</v>
      </c>
      <c r="F182" s="39">
        <v>1254</v>
      </c>
      <c r="G182" s="39">
        <v>8397</v>
      </c>
      <c r="H182" s="39">
        <v>4681</v>
      </c>
      <c r="I182" s="39">
        <v>943</v>
      </c>
      <c r="J182" s="39">
        <v>8394</v>
      </c>
      <c r="K182" s="39">
        <v>1608</v>
      </c>
      <c r="L182" s="47"/>
      <c r="M182" s="47"/>
    </row>
    <row r="183" spans="1:13" s="16" customFormat="1" x14ac:dyDescent="0.2">
      <c r="A183" s="40" t="s">
        <v>60</v>
      </c>
      <c r="B183" s="41"/>
      <c r="C183" s="558">
        <v>0.12121200143988374</v>
      </c>
      <c r="D183" s="558">
        <v>0.28049249235509149</v>
      </c>
      <c r="E183" s="558">
        <v>0.22086509922246025</v>
      </c>
      <c r="F183" s="558">
        <v>0.12591587632582441</v>
      </c>
      <c r="G183" s="558">
        <v>0.23329157257477312</v>
      </c>
      <c r="H183" s="558">
        <v>0.39331794608703502</v>
      </c>
      <c r="I183" s="558">
        <v>0.19769498478705955</v>
      </c>
      <c r="J183" s="558">
        <v>0.27054181428897722</v>
      </c>
      <c r="K183" s="558">
        <v>0.1043920756288628</v>
      </c>
      <c r="L183" s="47"/>
    </row>
    <row r="184" spans="1:13" s="16" customFormat="1" ht="13.5" thickBot="1" x14ac:dyDescent="0.25">
      <c r="A184" s="81" t="s">
        <v>3</v>
      </c>
      <c r="B184" s="82"/>
      <c r="C184" s="621">
        <v>1.6015267175572518</v>
      </c>
      <c r="D184" s="621">
        <v>1.5762031011488713</v>
      </c>
      <c r="E184" s="621">
        <v>1.3630023897458179</v>
      </c>
      <c r="F184" s="621">
        <v>2.0522388059701493</v>
      </c>
      <c r="G184" s="621">
        <v>1.6667130822251619</v>
      </c>
      <c r="H184" s="621">
        <v>1.6036511156186612</v>
      </c>
      <c r="I184" s="621">
        <v>1.5112458933535506</v>
      </c>
      <c r="J184" s="621">
        <v>2.9325564096206298</v>
      </c>
      <c r="K184" s="621">
        <v>1.7708138447146866</v>
      </c>
      <c r="L184" s="111"/>
    </row>
    <row r="186" spans="1:13" x14ac:dyDescent="0.2">
      <c r="D186" s="21"/>
    </row>
    <row r="189" spans="1:13" x14ac:dyDescent="0.2">
      <c r="A189" s="837" t="s">
        <v>529</v>
      </c>
      <c r="B189" s="838"/>
      <c r="C189" s="838"/>
      <c r="D189" s="838"/>
    </row>
    <row r="190" spans="1:13" ht="13.5" thickBot="1" x14ac:dyDescent="0.25"/>
    <row r="191" spans="1:13" x14ac:dyDescent="0.2">
      <c r="A191" s="34" t="s">
        <v>124</v>
      </c>
      <c r="B191" s="35"/>
      <c r="C191" s="36">
        <v>431175</v>
      </c>
    </row>
    <row r="192" spans="1:13" x14ac:dyDescent="0.2">
      <c r="A192" s="37" t="s">
        <v>162</v>
      </c>
      <c r="B192" s="38"/>
      <c r="C192" s="39">
        <v>266069</v>
      </c>
      <c r="F192" s="21"/>
    </row>
    <row r="193" spans="1:6" x14ac:dyDescent="0.2">
      <c r="A193" s="37" t="s">
        <v>163</v>
      </c>
      <c r="B193" s="38"/>
      <c r="C193" s="39">
        <v>165106</v>
      </c>
      <c r="F193" s="21"/>
    </row>
    <row r="194" spans="1:6" x14ac:dyDescent="0.2">
      <c r="A194" s="40" t="s">
        <v>125</v>
      </c>
      <c r="B194" s="41"/>
      <c r="C194" s="42">
        <v>863344</v>
      </c>
    </row>
    <row r="195" spans="1:6" x14ac:dyDescent="0.2">
      <c r="A195" s="37" t="s">
        <v>164</v>
      </c>
      <c r="B195" s="38"/>
      <c r="C195" s="39">
        <v>595150</v>
      </c>
    </row>
    <row r="196" spans="1:6" x14ac:dyDescent="0.2">
      <c r="A196" s="37" t="s">
        <v>165</v>
      </c>
      <c r="B196" s="38"/>
      <c r="C196" s="39">
        <v>268194</v>
      </c>
    </row>
    <row r="197" spans="1:6" x14ac:dyDescent="0.2">
      <c r="A197" s="40" t="s">
        <v>60</v>
      </c>
      <c r="B197" s="41"/>
      <c r="C197" s="558">
        <v>9.1960465914683112E-2</v>
      </c>
    </row>
    <row r="198" spans="1:6" x14ac:dyDescent="0.2">
      <c r="A198" s="44" t="s">
        <v>3</v>
      </c>
      <c r="B198" s="45"/>
      <c r="C198" s="46">
        <v>2.0023053284629211</v>
      </c>
      <c r="D198" s="54"/>
    </row>
    <row r="199" spans="1:6" x14ac:dyDescent="0.2">
      <c r="A199" s="48" t="s">
        <v>166</v>
      </c>
      <c r="B199" s="49"/>
      <c r="C199" s="50">
        <v>2.2368257857924072</v>
      </c>
    </row>
    <row r="200" spans="1:6" ht="13.5" thickBot="1" x14ac:dyDescent="0.25">
      <c r="A200" s="51" t="s">
        <v>167</v>
      </c>
      <c r="B200" s="52"/>
      <c r="C200" s="53">
        <v>1.6243746441679892</v>
      </c>
      <c r="D200" s="21"/>
    </row>
    <row r="201" spans="1:6" x14ac:dyDescent="0.2">
      <c r="D201" s="21"/>
    </row>
    <row r="202" spans="1:6" x14ac:dyDescent="0.2">
      <c r="D202" s="21"/>
    </row>
    <row r="224" spans="1:14" ht="15.75" x14ac:dyDescent="0.25">
      <c r="A224" s="836" t="s">
        <v>188</v>
      </c>
      <c r="B224" s="836"/>
      <c r="C224" s="836"/>
      <c r="D224" s="836"/>
      <c r="E224" s="836"/>
      <c r="F224" s="836"/>
      <c r="G224" s="836"/>
      <c r="H224" s="836"/>
      <c r="I224" s="836"/>
      <c r="J224" s="836"/>
      <c r="K224" s="836"/>
      <c r="L224" s="836"/>
      <c r="M224" s="836"/>
      <c r="N224" s="836"/>
    </row>
    <row r="225" spans="1:17" ht="13.5" thickBot="1" x14ac:dyDescent="0.25"/>
    <row r="226" spans="1:17" ht="13.5" thickBot="1" x14ac:dyDescent="0.25">
      <c r="A226" s="56"/>
      <c r="B226" s="56"/>
      <c r="C226" s="77" t="s">
        <v>41</v>
      </c>
      <c r="D226" s="78" t="s">
        <v>42</v>
      </c>
      <c r="E226" s="78" t="s">
        <v>43</v>
      </c>
      <c r="F226" s="78" t="s">
        <v>44</v>
      </c>
      <c r="G226" s="78" t="s">
        <v>45</v>
      </c>
      <c r="H226" s="78" t="s">
        <v>46</v>
      </c>
      <c r="I226" s="79" t="s">
        <v>47</v>
      </c>
      <c r="J226" s="79" t="s">
        <v>48</v>
      </c>
      <c r="K226" s="77" t="s">
        <v>49</v>
      </c>
      <c r="L226" s="79" t="s">
        <v>50</v>
      </c>
      <c r="M226" s="79" t="s">
        <v>51</v>
      </c>
      <c r="N226" s="79" t="s">
        <v>52</v>
      </c>
    </row>
    <row r="227" spans="1:17" s="16" customFormat="1" x14ac:dyDescent="0.2">
      <c r="A227" s="34" t="s">
        <v>67</v>
      </c>
      <c r="B227" s="35"/>
      <c r="C227" s="93">
        <v>7729</v>
      </c>
      <c r="D227" s="93">
        <v>7069</v>
      </c>
      <c r="E227" s="93">
        <v>12612</v>
      </c>
      <c r="F227" s="93">
        <v>36317</v>
      </c>
      <c r="G227" s="93">
        <v>39001</v>
      </c>
      <c r="H227" s="93">
        <v>54227</v>
      </c>
      <c r="I227" s="93">
        <v>81597</v>
      </c>
      <c r="J227" s="93">
        <v>106509</v>
      </c>
      <c r="K227" s="612">
        <v>39208</v>
      </c>
      <c r="L227" s="612">
        <v>29584</v>
      </c>
      <c r="M227" s="612">
        <v>10286</v>
      </c>
      <c r="N227" s="93">
        <v>7036</v>
      </c>
      <c r="O227" s="99">
        <f>SUM(C227:N227)</f>
        <v>431175</v>
      </c>
      <c r="P227" s="60"/>
    </row>
    <row r="228" spans="1:17" s="16" customFormat="1" x14ac:dyDescent="0.2">
      <c r="A228" s="37" t="s">
        <v>162</v>
      </c>
      <c r="B228" s="101"/>
      <c r="C228" s="80">
        <v>3879</v>
      </c>
      <c r="D228" s="80">
        <v>4320</v>
      </c>
      <c r="E228" s="80">
        <v>5758</v>
      </c>
      <c r="F228" s="80">
        <v>19723</v>
      </c>
      <c r="G228" s="80">
        <v>18460</v>
      </c>
      <c r="H228" s="80">
        <v>32168</v>
      </c>
      <c r="I228" s="80">
        <v>59474</v>
      </c>
      <c r="J228" s="80">
        <v>76638</v>
      </c>
      <c r="K228" s="613">
        <v>18548</v>
      </c>
      <c r="L228" s="613">
        <v>15308</v>
      </c>
      <c r="M228" s="613">
        <v>6961</v>
      </c>
      <c r="N228" s="80">
        <v>4832</v>
      </c>
      <c r="O228" s="60"/>
      <c r="P228" s="60"/>
    </row>
    <row r="229" spans="1:17" s="16" customFormat="1" x14ac:dyDescent="0.2">
      <c r="A229" s="37" t="s">
        <v>163</v>
      </c>
      <c r="B229" s="101"/>
      <c r="C229" s="80">
        <v>3850</v>
      </c>
      <c r="D229" s="80">
        <v>2749</v>
      </c>
      <c r="E229" s="80">
        <v>6854</v>
      </c>
      <c r="F229" s="80">
        <v>16594</v>
      </c>
      <c r="G229" s="80">
        <v>20541</v>
      </c>
      <c r="H229" s="80">
        <v>22059</v>
      </c>
      <c r="I229" s="80">
        <v>22123</v>
      </c>
      <c r="J229" s="80">
        <v>29871</v>
      </c>
      <c r="K229" s="613">
        <v>20660</v>
      </c>
      <c r="L229" s="613">
        <v>14276</v>
      </c>
      <c r="M229" s="613">
        <v>3325</v>
      </c>
      <c r="N229" s="80">
        <v>2204</v>
      </c>
      <c r="O229" s="60"/>
      <c r="P229" s="60"/>
    </row>
    <row r="230" spans="1:17" s="16" customFormat="1" x14ac:dyDescent="0.2">
      <c r="A230" s="40" t="s">
        <v>178</v>
      </c>
      <c r="B230" s="41"/>
      <c r="C230" s="94">
        <v>11289</v>
      </c>
      <c r="D230" s="94">
        <v>10798</v>
      </c>
      <c r="E230" s="94">
        <v>20504</v>
      </c>
      <c r="F230" s="94">
        <v>63809</v>
      </c>
      <c r="G230" s="94">
        <v>73677</v>
      </c>
      <c r="H230" s="94">
        <v>106096</v>
      </c>
      <c r="I230" s="94">
        <v>171812</v>
      </c>
      <c r="J230" s="94">
        <v>236072</v>
      </c>
      <c r="K230" s="614">
        <v>84427</v>
      </c>
      <c r="L230" s="614">
        <v>53043</v>
      </c>
      <c r="M230" s="614">
        <v>18458</v>
      </c>
      <c r="N230" s="94">
        <v>13359</v>
      </c>
      <c r="O230" s="99">
        <f>SUM(C230:N230)</f>
        <v>863344</v>
      </c>
      <c r="P230" s="60"/>
    </row>
    <row r="231" spans="1:17" s="16" customFormat="1" x14ac:dyDescent="0.2">
      <c r="A231" s="37" t="s">
        <v>164</v>
      </c>
      <c r="B231" s="41"/>
      <c r="C231" s="80">
        <v>6111</v>
      </c>
      <c r="D231" s="80">
        <v>6888</v>
      </c>
      <c r="E231" s="80">
        <v>10481</v>
      </c>
      <c r="F231" s="80">
        <v>38764</v>
      </c>
      <c r="G231" s="80">
        <v>40992</v>
      </c>
      <c r="H231" s="80">
        <v>67362</v>
      </c>
      <c r="I231" s="80">
        <v>139534</v>
      </c>
      <c r="J231" s="80">
        <v>184636</v>
      </c>
      <c r="K231" s="613">
        <v>48075</v>
      </c>
      <c r="L231" s="613">
        <v>29432</v>
      </c>
      <c r="M231" s="613">
        <v>13078</v>
      </c>
      <c r="N231" s="80">
        <v>9797</v>
      </c>
      <c r="O231" s="61"/>
      <c r="P231" s="60"/>
    </row>
    <row r="232" spans="1:17" s="16" customFormat="1" x14ac:dyDescent="0.2">
      <c r="A232" s="37" t="s">
        <v>165</v>
      </c>
      <c r="B232" s="41"/>
      <c r="C232" s="80">
        <v>5178</v>
      </c>
      <c r="D232" s="80">
        <v>3910</v>
      </c>
      <c r="E232" s="80">
        <v>10023</v>
      </c>
      <c r="F232" s="80">
        <v>25045</v>
      </c>
      <c r="G232" s="80">
        <v>32685</v>
      </c>
      <c r="H232" s="80">
        <v>38734</v>
      </c>
      <c r="I232" s="80">
        <v>32278</v>
      </c>
      <c r="J232" s="80">
        <v>51436</v>
      </c>
      <c r="K232" s="613">
        <v>36352</v>
      </c>
      <c r="L232" s="613">
        <v>23611</v>
      </c>
      <c r="M232" s="613">
        <v>5380</v>
      </c>
      <c r="N232" s="80">
        <v>3562</v>
      </c>
      <c r="O232" s="61"/>
      <c r="P232" s="60"/>
    </row>
    <row r="233" spans="1:17" s="16" customFormat="1" x14ac:dyDescent="0.2">
      <c r="A233" s="40" t="s">
        <v>60</v>
      </c>
      <c r="B233" s="41"/>
      <c r="C233" s="95">
        <v>2.29141117E-2</v>
      </c>
      <c r="D233" s="615">
        <v>2.3925083999999999E-2</v>
      </c>
      <c r="E233" s="615">
        <v>2.8362584699999999E-2</v>
      </c>
      <c r="F233" s="615">
        <v>8.3565803999999994E-2</v>
      </c>
      <c r="G233" s="615">
        <v>7.4155466099999998E-2</v>
      </c>
      <c r="H233" s="615">
        <v>0.1085867771</v>
      </c>
      <c r="I233" s="615">
        <v>0.16428704529999999</v>
      </c>
      <c r="J233" s="615">
        <v>0.21823337570000001</v>
      </c>
      <c r="K233" s="615">
        <v>8.9808119699999994E-2</v>
      </c>
      <c r="L233" s="615">
        <v>5.99199391E-2</v>
      </c>
      <c r="M233" s="615">
        <v>3.0508179699999999E-2</v>
      </c>
      <c r="N233" s="95">
        <v>3.0034265300000001E-2</v>
      </c>
      <c r="O233" s="61"/>
    </row>
    <row r="234" spans="1:17" s="16" customFormat="1" ht="13.5" thickBot="1" x14ac:dyDescent="0.25">
      <c r="A234" s="81" t="s">
        <v>3</v>
      </c>
      <c r="B234" s="82"/>
      <c r="C234" s="618">
        <v>1.4606029240523</v>
      </c>
      <c r="D234" s="616">
        <v>1.5275144999293</v>
      </c>
      <c r="E234" s="616">
        <v>1.6257532508721999</v>
      </c>
      <c r="F234" s="616">
        <v>1.7570008535946999</v>
      </c>
      <c r="G234" s="616">
        <v>1.8891054075536999</v>
      </c>
      <c r="H234" s="616">
        <v>1.9565161266527999</v>
      </c>
      <c r="I234" s="616">
        <v>2.1056166280622999</v>
      </c>
      <c r="J234" s="616">
        <v>2.2164511919180998</v>
      </c>
      <c r="K234" s="617">
        <v>2.1533105488676001</v>
      </c>
      <c r="L234" s="617">
        <v>1.7929624121147001</v>
      </c>
      <c r="M234" s="617">
        <v>1.7944779311686001</v>
      </c>
      <c r="N234" s="618">
        <v>1.8986640136441</v>
      </c>
      <c r="O234" s="115"/>
    </row>
    <row r="235" spans="1:17" x14ac:dyDescent="0.2">
      <c r="A235" s="839" t="s">
        <v>189</v>
      </c>
      <c r="B235" s="840"/>
      <c r="C235" s="106">
        <f t="shared" ref="C235:N235" si="5">+C227/$O227</f>
        <v>1.7925436307763668E-2</v>
      </c>
      <c r="D235" s="106">
        <f t="shared" si="5"/>
        <v>1.639473531628689E-2</v>
      </c>
      <c r="E235" s="106">
        <f t="shared" si="5"/>
        <v>2.9250304400765349E-2</v>
      </c>
      <c r="F235" s="106">
        <f t="shared" si="5"/>
        <v>8.4227981677972977E-2</v>
      </c>
      <c r="G235" s="106">
        <f t="shared" si="5"/>
        <v>9.0452832376645212E-2</v>
      </c>
      <c r="H235" s="106">
        <f>+H227/$O227</f>
        <v>0.1257656404012292</v>
      </c>
      <c r="I235" s="106">
        <f>+I227/$O227</f>
        <v>0.1892433466689859</v>
      </c>
      <c r="J235" s="106">
        <f t="shared" si="5"/>
        <v>0.24702035136545486</v>
      </c>
      <c r="K235" s="106">
        <f t="shared" si="5"/>
        <v>9.0932915869426562E-2</v>
      </c>
      <c r="L235" s="106">
        <f t="shared" si="5"/>
        <v>6.8612512320983365E-2</v>
      </c>
      <c r="M235" s="106">
        <f t="shared" si="5"/>
        <v>2.3855743027772946E-2</v>
      </c>
      <c r="N235" s="106">
        <f t="shared" si="5"/>
        <v>1.6318200266713052E-2</v>
      </c>
      <c r="O235" s="830" t="s">
        <v>190</v>
      </c>
      <c r="P235" s="831"/>
      <c r="Q235" s="84"/>
    </row>
    <row r="236" spans="1:17" ht="13.5" thickBot="1" x14ac:dyDescent="0.25">
      <c r="A236" s="834" t="s">
        <v>191</v>
      </c>
      <c r="B236" s="835"/>
      <c r="C236" s="107">
        <f t="shared" ref="C236:L236" si="6">+C230/$O230</f>
        <v>1.3075900220537815E-2</v>
      </c>
      <c r="D236" s="107">
        <f t="shared" si="6"/>
        <v>1.2507181378454012E-2</v>
      </c>
      <c r="E236" s="107">
        <f t="shared" si="6"/>
        <v>2.3749513519524083E-2</v>
      </c>
      <c r="F236" s="107">
        <f t="shared" si="6"/>
        <v>7.3909125447098725E-2</v>
      </c>
      <c r="G236" s="107">
        <f t="shared" si="6"/>
        <v>8.5339100057451031E-2</v>
      </c>
      <c r="H236" s="107">
        <f>+H230/$O230</f>
        <v>0.1228896013639986</v>
      </c>
      <c r="I236" s="107">
        <f>+I230/$O230</f>
        <v>0.19900757982912953</v>
      </c>
      <c r="J236" s="107">
        <f t="shared" si="6"/>
        <v>0.27343909264441518</v>
      </c>
      <c r="K236" s="107">
        <f t="shared" si="6"/>
        <v>9.7790683667228817E-2</v>
      </c>
      <c r="L236" s="107">
        <f t="shared" si="6"/>
        <v>6.1439009247762189E-2</v>
      </c>
      <c r="M236" s="107">
        <f>+M230/$O230</f>
        <v>2.1379658629700329E-2</v>
      </c>
      <c r="N236" s="107">
        <f>+N230/$O230</f>
        <v>1.547355399469968E-2</v>
      </c>
      <c r="O236" s="832"/>
      <c r="P236" s="833"/>
      <c r="Q236" s="84"/>
    </row>
    <row r="262" spans="1:15" x14ac:dyDescent="0.2">
      <c r="L262" s="56"/>
    </row>
    <row r="263" spans="1:15" x14ac:dyDescent="0.2">
      <c r="L263" s="56"/>
    </row>
    <row r="264" spans="1:15" ht="15.75" x14ac:dyDescent="0.25">
      <c r="A264" s="836" t="s">
        <v>192</v>
      </c>
      <c r="B264" s="836"/>
      <c r="C264" s="836"/>
      <c r="D264" s="836"/>
      <c r="E264" s="836"/>
      <c r="F264" s="836"/>
      <c r="G264" s="836"/>
      <c r="H264" s="836"/>
      <c r="I264" s="836"/>
      <c r="J264" s="836"/>
      <c r="K264" s="836"/>
      <c r="L264" s="116"/>
      <c r="M264" s="110"/>
      <c r="N264" s="110"/>
    </row>
    <row r="265" spans="1:15" ht="13.5" thickBot="1" x14ac:dyDescent="0.25">
      <c r="L265" s="56"/>
    </row>
    <row r="266" spans="1:15" ht="13.5" thickBot="1" x14ac:dyDescent="0.25">
      <c r="A266" s="56"/>
      <c r="B266" s="56"/>
      <c r="C266" s="77" t="s">
        <v>169</v>
      </c>
      <c r="D266" s="78" t="s">
        <v>6</v>
      </c>
      <c r="E266" s="78" t="s">
        <v>18</v>
      </c>
      <c r="F266" s="78" t="s">
        <v>7</v>
      </c>
      <c r="G266" s="78" t="s">
        <v>8</v>
      </c>
      <c r="H266" s="78" t="s">
        <v>9</v>
      </c>
      <c r="I266" s="79" t="s">
        <v>10</v>
      </c>
      <c r="J266" s="79" t="s">
        <v>11</v>
      </c>
      <c r="K266" s="77" t="s">
        <v>12</v>
      </c>
      <c r="L266" s="56"/>
    </row>
    <row r="267" spans="1:15" s="16" customFormat="1" x14ac:dyDescent="0.2">
      <c r="A267" s="34" t="s">
        <v>67</v>
      </c>
      <c r="B267" s="35"/>
      <c r="C267" s="36">
        <v>57830</v>
      </c>
      <c r="D267" s="36">
        <v>73699</v>
      </c>
      <c r="E267" s="36">
        <v>75872</v>
      </c>
      <c r="F267" s="36">
        <v>10813</v>
      </c>
      <c r="G267" s="36">
        <v>94997</v>
      </c>
      <c r="H267" s="36">
        <v>21315</v>
      </c>
      <c r="I267" s="36">
        <v>48630</v>
      </c>
      <c r="J267" s="36">
        <v>36366</v>
      </c>
      <c r="K267" s="36">
        <v>11653</v>
      </c>
      <c r="L267" s="47">
        <f>SUM(C267:K267)</f>
        <v>431175</v>
      </c>
      <c r="N267" s="22"/>
    </row>
    <row r="268" spans="1:15" x14ac:dyDescent="0.2">
      <c r="A268" s="37" t="s">
        <v>162</v>
      </c>
      <c r="B268" s="38"/>
      <c r="C268" s="39">
        <v>56384</v>
      </c>
      <c r="D268" s="39">
        <v>29351</v>
      </c>
      <c r="E268" s="39">
        <v>54386</v>
      </c>
      <c r="F268" s="39">
        <v>8283</v>
      </c>
      <c r="G268" s="39">
        <v>34083</v>
      </c>
      <c r="H268" s="39">
        <v>16789</v>
      </c>
      <c r="I268" s="39">
        <v>44207</v>
      </c>
      <c r="J268" s="39">
        <v>12796</v>
      </c>
      <c r="K268" s="39">
        <v>9790</v>
      </c>
      <c r="M268" s="16"/>
    </row>
    <row r="269" spans="1:15" x14ac:dyDescent="0.2">
      <c r="A269" s="37" t="s">
        <v>163</v>
      </c>
      <c r="B269" s="38"/>
      <c r="C269" s="39">
        <v>1446</v>
      </c>
      <c r="D269" s="39">
        <v>44348</v>
      </c>
      <c r="E269" s="39">
        <v>21486</v>
      </c>
      <c r="F269" s="39">
        <v>2530</v>
      </c>
      <c r="G269" s="39">
        <v>60914</v>
      </c>
      <c r="H269" s="39">
        <v>4526</v>
      </c>
      <c r="I269" s="39">
        <v>4423</v>
      </c>
      <c r="J269" s="39">
        <v>23570</v>
      </c>
      <c r="K269" s="39">
        <v>1863</v>
      </c>
      <c r="M269" s="16"/>
    </row>
    <row r="270" spans="1:15" s="16" customFormat="1" x14ac:dyDescent="0.2">
      <c r="A270" s="40" t="s">
        <v>171</v>
      </c>
      <c r="B270" s="41"/>
      <c r="C270" s="42">
        <v>107400</v>
      </c>
      <c r="D270" s="42">
        <v>142750</v>
      </c>
      <c r="E270" s="42">
        <v>166926</v>
      </c>
      <c r="F270" s="42">
        <v>20818</v>
      </c>
      <c r="G270" s="42">
        <v>178235</v>
      </c>
      <c r="H270" s="42">
        <v>42287</v>
      </c>
      <c r="I270" s="42">
        <v>117585</v>
      </c>
      <c r="J270" s="42">
        <v>67361</v>
      </c>
      <c r="K270" s="42">
        <v>19982</v>
      </c>
      <c r="L270" s="47">
        <f>SUM(C270:K270)</f>
        <v>863344</v>
      </c>
      <c r="N270" s="22"/>
    </row>
    <row r="271" spans="1:15" x14ac:dyDescent="0.2">
      <c r="A271" s="37" t="s">
        <v>164</v>
      </c>
      <c r="B271" s="38"/>
      <c r="C271" s="39">
        <v>105109</v>
      </c>
      <c r="D271" s="39">
        <v>73241</v>
      </c>
      <c r="E271" s="39">
        <v>136713</v>
      </c>
      <c r="F271" s="39">
        <v>16457</v>
      </c>
      <c r="G271" s="39">
        <v>72701</v>
      </c>
      <c r="H271" s="39">
        <v>35528</v>
      </c>
      <c r="I271" s="39">
        <v>108598</v>
      </c>
      <c r="J271" s="39">
        <v>29252</v>
      </c>
      <c r="K271" s="39">
        <v>17551</v>
      </c>
      <c r="L271" s="118"/>
      <c r="O271" s="60"/>
    </row>
    <row r="272" spans="1:15" x14ac:dyDescent="0.2">
      <c r="A272" s="37" t="s">
        <v>165</v>
      </c>
      <c r="B272" s="38"/>
      <c r="C272" s="39">
        <v>2291</v>
      </c>
      <c r="D272" s="39">
        <v>69509</v>
      </c>
      <c r="E272" s="39">
        <v>30213</v>
      </c>
      <c r="F272" s="39">
        <v>4361</v>
      </c>
      <c r="G272" s="39">
        <v>105534</v>
      </c>
      <c r="H272" s="39">
        <v>6759</v>
      </c>
      <c r="I272" s="39">
        <v>8987</v>
      </c>
      <c r="J272" s="39">
        <v>38109</v>
      </c>
      <c r="K272" s="39">
        <v>2431</v>
      </c>
      <c r="L272" s="118"/>
      <c r="O272" s="60"/>
    </row>
    <row r="273" spans="1:14" s="16" customFormat="1" x14ac:dyDescent="0.2">
      <c r="A273" s="40" t="s">
        <v>60</v>
      </c>
      <c r="B273" s="41"/>
      <c r="C273" s="558">
        <v>6.774569427102399E-2</v>
      </c>
      <c r="D273" s="558">
        <v>8.289903056878821E-2</v>
      </c>
      <c r="E273" s="558">
        <v>9.0008635483400393E-2</v>
      </c>
      <c r="F273" s="558">
        <v>6.9961790459302259E-2</v>
      </c>
      <c r="G273" s="558">
        <v>0.13681607956728883</v>
      </c>
      <c r="H273" s="558">
        <v>6.995901208216676E-2</v>
      </c>
      <c r="I273" s="558">
        <v>8.8654010354785609E-2</v>
      </c>
      <c r="J273" s="558">
        <v>0.16266347574648932</v>
      </c>
      <c r="K273" s="558">
        <v>6.5117687121251849E-2</v>
      </c>
      <c r="N273" s="22"/>
    </row>
    <row r="274" spans="1:14" s="16" customFormat="1" ht="13.5" thickBot="1" x14ac:dyDescent="0.25">
      <c r="A274" s="81" t="s">
        <v>3</v>
      </c>
      <c r="B274" s="82"/>
      <c r="C274" s="621">
        <v>1.8571675600899187</v>
      </c>
      <c r="D274" s="621">
        <v>1.9369326585163977</v>
      </c>
      <c r="E274" s="621">
        <v>2.2001001687051875</v>
      </c>
      <c r="F274" s="621">
        <v>1.9252751317858134</v>
      </c>
      <c r="G274" s="621">
        <v>1.8762171436992747</v>
      </c>
      <c r="H274" s="621">
        <v>1.9839080459770115</v>
      </c>
      <c r="I274" s="621">
        <v>2.4179518815545959</v>
      </c>
      <c r="J274" s="621">
        <v>1.8523071000384974</v>
      </c>
      <c r="K274" s="621">
        <v>1.7147515661203123</v>
      </c>
      <c r="N274" s="22"/>
    </row>
    <row r="275" spans="1:14" x14ac:dyDescent="0.2">
      <c r="A275" s="839" t="s">
        <v>189</v>
      </c>
      <c r="B275" s="840"/>
      <c r="C275" s="119">
        <f t="shared" ref="C275:K275" si="7">C267/$L$267</f>
        <v>0.13412187626833652</v>
      </c>
      <c r="D275" s="119">
        <f t="shared" si="7"/>
        <v>0.17092595813764713</v>
      </c>
      <c r="E275" s="119">
        <f t="shared" si="7"/>
        <v>0.17596567518988809</v>
      </c>
      <c r="F275" s="119">
        <f t="shared" si="7"/>
        <v>2.5077984577027888E-2</v>
      </c>
      <c r="G275" s="119">
        <f t="shared" si="7"/>
        <v>0.22032121528381748</v>
      </c>
      <c r="H275" s="119">
        <f t="shared" si="7"/>
        <v>4.9434684292920507E-2</v>
      </c>
      <c r="I275" s="119">
        <f t="shared" si="7"/>
        <v>0.11278483214472082</v>
      </c>
      <c r="J275" s="119">
        <f t="shared" si="7"/>
        <v>8.4341624630370496E-2</v>
      </c>
      <c r="K275" s="119">
        <f t="shared" si="7"/>
        <v>2.7026149475271061E-2</v>
      </c>
      <c r="L275" s="830" t="s">
        <v>190</v>
      </c>
      <c r="M275" s="841"/>
    </row>
    <row r="276" spans="1:14" ht="13.5" thickBot="1" x14ac:dyDescent="0.25">
      <c r="A276" s="834" t="s">
        <v>191</v>
      </c>
      <c r="B276" s="835"/>
      <c r="C276" s="120">
        <f>C270/$L$270</f>
        <v>0.12440000741303582</v>
      </c>
      <c r="D276" s="120">
        <f t="shared" ref="D276:K276" si="8">D270/$L$270</f>
        <v>0.16534544746937491</v>
      </c>
      <c r="E276" s="120">
        <f t="shared" si="8"/>
        <v>0.19334819029262959</v>
      </c>
      <c r="F276" s="120">
        <f t="shared" si="8"/>
        <v>2.4113215589614337E-2</v>
      </c>
      <c r="G276" s="120">
        <f t="shared" si="8"/>
        <v>0.20644725625011584</v>
      </c>
      <c r="H276" s="120">
        <f t="shared" si="8"/>
        <v>4.8980475916899871E-2</v>
      </c>
      <c r="I276" s="120">
        <f t="shared" si="8"/>
        <v>0.13619715895402065</v>
      </c>
      <c r="J276" s="120">
        <f t="shared" si="8"/>
        <v>7.8023360329138786E-2</v>
      </c>
      <c r="K276" s="120">
        <f t="shared" si="8"/>
        <v>2.3144887785170223E-2</v>
      </c>
      <c r="L276" s="832"/>
      <c r="M276" s="842"/>
    </row>
    <row r="282" spans="1:14" x14ac:dyDescent="0.2">
      <c r="A282" s="837" t="s">
        <v>194</v>
      </c>
      <c r="B282" s="838"/>
      <c r="C282" s="838"/>
      <c r="D282" s="838"/>
    </row>
    <row r="283" spans="1:14" ht="13.5" thickBot="1" x14ac:dyDescent="0.25"/>
    <row r="284" spans="1:14" x14ac:dyDescent="0.2">
      <c r="A284" s="34" t="s">
        <v>124</v>
      </c>
      <c r="B284" s="35"/>
      <c r="C284" s="36">
        <v>992534</v>
      </c>
      <c r="F284" s="47"/>
    </row>
    <row r="285" spans="1:14" x14ac:dyDescent="0.2">
      <c r="A285" s="37" t="s">
        <v>162</v>
      </c>
      <c r="B285" s="38"/>
      <c r="C285" s="39">
        <v>853398</v>
      </c>
      <c r="E285" s="21"/>
      <c r="F285" s="28"/>
      <c r="H285" s="121"/>
    </row>
    <row r="286" spans="1:14" x14ac:dyDescent="0.2">
      <c r="A286" s="37" t="s">
        <v>163</v>
      </c>
      <c r="B286" s="38"/>
      <c r="C286" s="39">
        <v>139136</v>
      </c>
      <c r="E286" s="21"/>
      <c r="F286" s="28"/>
      <c r="H286" s="122"/>
    </row>
    <row r="287" spans="1:14" x14ac:dyDescent="0.2">
      <c r="A287" s="40" t="s">
        <v>125</v>
      </c>
      <c r="B287" s="41"/>
      <c r="C287" s="42">
        <v>1850384</v>
      </c>
      <c r="F287" s="47"/>
    </row>
    <row r="288" spans="1:14" x14ac:dyDescent="0.2">
      <c r="A288" s="37" t="s">
        <v>164</v>
      </c>
      <c r="B288" s="38"/>
      <c r="C288" s="39">
        <v>1648739</v>
      </c>
      <c r="F288" s="28"/>
    </row>
    <row r="289" spans="1:6" x14ac:dyDescent="0.2">
      <c r="A289" s="37" t="s">
        <v>165</v>
      </c>
      <c r="B289" s="38"/>
      <c r="C289" s="39">
        <v>201645</v>
      </c>
      <c r="F289" s="28"/>
    </row>
    <row r="290" spans="1:6" ht="13.5" customHeight="1" x14ac:dyDescent="0.2">
      <c r="A290" s="40" t="s">
        <v>60</v>
      </c>
      <c r="B290" s="41"/>
      <c r="C290" s="558">
        <v>0.17686030228023636</v>
      </c>
      <c r="F290" s="102"/>
    </row>
    <row r="291" spans="1:6" x14ac:dyDescent="0.2">
      <c r="A291" s="44" t="s">
        <v>3</v>
      </c>
      <c r="B291" s="45"/>
      <c r="C291" s="46">
        <v>1.8643028853419632</v>
      </c>
      <c r="F291" s="102"/>
    </row>
    <row r="292" spans="1:6" x14ac:dyDescent="0.2">
      <c r="A292" s="48" t="s">
        <v>166</v>
      </c>
      <c r="B292" s="49"/>
      <c r="C292" s="50">
        <v>1.9319696085531017</v>
      </c>
    </row>
    <row r="293" spans="1:6" ht="13.5" thickBot="1" x14ac:dyDescent="0.25">
      <c r="A293" s="51" t="s">
        <v>167</v>
      </c>
      <c r="B293" s="52"/>
      <c r="C293" s="53">
        <v>1.4492654668813247</v>
      </c>
      <c r="F293" s="111"/>
    </row>
    <row r="311" spans="1:17" ht="15.75" x14ac:dyDescent="0.25">
      <c r="A311" s="836" t="s">
        <v>188</v>
      </c>
      <c r="B311" s="836"/>
      <c r="C311" s="836"/>
      <c r="D311" s="836"/>
      <c r="E311" s="836"/>
      <c r="F311" s="836"/>
      <c r="G311" s="836"/>
      <c r="H311" s="836"/>
      <c r="I311" s="836"/>
      <c r="J311" s="836"/>
      <c r="K311" s="836"/>
      <c r="L311" s="836"/>
      <c r="M311" s="836"/>
      <c r="N311" s="836"/>
    </row>
    <row r="312" spans="1:17" ht="13.5" thickBot="1" x14ac:dyDescent="0.25"/>
    <row r="313" spans="1:17" ht="13.5" thickBot="1" x14ac:dyDescent="0.25">
      <c r="A313" s="56"/>
      <c r="B313" s="56"/>
      <c r="C313" s="77" t="s">
        <v>41</v>
      </c>
      <c r="D313" s="78" t="s">
        <v>42</v>
      </c>
      <c r="E313" s="78" t="s">
        <v>43</v>
      </c>
      <c r="F313" s="78" t="s">
        <v>44</v>
      </c>
      <c r="G313" s="78" t="s">
        <v>45</v>
      </c>
      <c r="H313" s="78" t="s">
        <v>46</v>
      </c>
      <c r="I313" s="79" t="s">
        <v>47</v>
      </c>
      <c r="J313" s="79" t="s">
        <v>48</v>
      </c>
      <c r="K313" s="77" t="s">
        <v>49</v>
      </c>
      <c r="L313" s="79" t="s">
        <v>50</v>
      </c>
      <c r="M313" s="79" t="s">
        <v>51</v>
      </c>
      <c r="N313" s="79" t="s">
        <v>52</v>
      </c>
    </row>
    <row r="314" spans="1:17" s="16" customFormat="1" x14ac:dyDescent="0.2">
      <c r="A314" s="34" t="s">
        <v>67</v>
      </c>
      <c r="B314" s="35"/>
      <c r="C314" s="93">
        <v>40078</v>
      </c>
      <c r="D314" s="93">
        <v>48472</v>
      </c>
      <c r="E314" s="93">
        <v>49647</v>
      </c>
      <c r="F314" s="93">
        <v>91898</v>
      </c>
      <c r="G314" s="93">
        <v>98608</v>
      </c>
      <c r="H314" s="93">
        <v>99288</v>
      </c>
      <c r="I314" s="93">
        <v>99353</v>
      </c>
      <c r="J314" s="93">
        <v>147916</v>
      </c>
      <c r="K314" s="612">
        <v>88783</v>
      </c>
      <c r="L314" s="612">
        <v>88321</v>
      </c>
      <c r="M314" s="612">
        <v>69162</v>
      </c>
      <c r="N314" s="93">
        <v>71008</v>
      </c>
      <c r="O314" s="117">
        <f>SUM(C314:N314)</f>
        <v>992534</v>
      </c>
      <c r="P314" s="61"/>
      <c r="Q314" s="60"/>
    </row>
    <row r="315" spans="1:17" s="16" customFormat="1" x14ac:dyDescent="0.2">
      <c r="A315" s="37" t="s">
        <v>162</v>
      </c>
      <c r="B315" s="101"/>
      <c r="C315" s="80">
        <v>36039</v>
      </c>
      <c r="D315" s="80">
        <v>44836</v>
      </c>
      <c r="E315" s="80">
        <v>44515</v>
      </c>
      <c r="F315" s="80">
        <v>79515</v>
      </c>
      <c r="G315" s="80">
        <v>79375</v>
      </c>
      <c r="H315" s="80">
        <v>82936</v>
      </c>
      <c r="I315" s="80">
        <v>84273</v>
      </c>
      <c r="J315" s="80">
        <v>127002</v>
      </c>
      <c r="K315" s="613">
        <v>71069</v>
      </c>
      <c r="L315" s="613">
        <v>74686</v>
      </c>
      <c r="M315" s="613">
        <v>63288</v>
      </c>
      <c r="N315" s="80">
        <v>65864</v>
      </c>
      <c r="O315" s="47"/>
      <c r="P315" s="61"/>
      <c r="Q315" s="60"/>
    </row>
    <row r="316" spans="1:17" s="16" customFormat="1" x14ac:dyDescent="0.2">
      <c r="A316" s="37" t="s">
        <v>163</v>
      </c>
      <c r="B316" s="101"/>
      <c r="C316" s="80">
        <v>4039</v>
      </c>
      <c r="D316" s="80">
        <v>3636</v>
      </c>
      <c r="E316" s="80">
        <v>5132</v>
      </c>
      <c r="F316" s="80">
        <v>12383</v>
      </c>
      <c r="G316" s="80">
        <v>19233</v>
      </c>
      <c r="H316" s="80">
        <v>16352</v>
      </c>
      <c r="I316" s="80">
        <v>15080</v>
      </c>
      <c r="J316" s="80">
        <v>20914</v>
      </c>
      <c r="K316" s="613">
        <v>17714</v>
      </c>
      <c r="L316" s="613">
        <v>13635</v>
      </c>
      <c r="M316" s="613">
        <v>5874</v>
      </c>
      <c r="N316" s="80">
        <v>5144</v>
      </c>
      <c r="O316" s="47"/>
      <c r="P316" s="61"/>
      <c r="Q316" s="60"/>
    </row>
    <row r="317" spans="1:17" s="16" customFormat="1" x14ac:dyDescent="0.2">
      <c r="A317" s="40" t="s">
        <v>178</v>
      </c>
      <c r="B317" s="41"/>
      <c r="C317" s="94">
        <v>66104</v>
      </c>
      <c r="D317" s="94">
        <v>81856</v>
      </c>
      <c r="E317" s="94">
        <v>82392</v>
      </c>
      <c r="F317" s="94">
        <v>174109</v>
      </c>
      <c r="G317" s="94">
        <v>164299</v>
      </c>
      <c r="H317" s="94">
        <v>158194</v>
      </c>
      <c r="I317" s="94">
        <v>197734</v>
      </c>
      <c r="J317" s="94">
        <v>349279</v>
      </c>
      <c r="K317" s="614">
        <v>160491</v>
      </c>
      <c r="L317" s="614">
        <v>150332</v>
      </c>
      <c r="M317" s="614">
        <v>119318</v>
      </c>
      <c r="N317" s="94">
        <v>146276</v>
      </c>
      <c r="O317" s="117">
        <f>SUM(C317:N317)</f>
        <v>1850384</v>
      </c>
      <c r="P317" s="61"/>
      <c r="Q317" s="60"/>
    </row>
    <row r="318" spans="1:17" s="16" customFormat="1" x14ac:dyDescent="0.2">
      <c r="A318" s="37" t="s">
        <v>164</v>
      </c>
      <c r="B318" s="41"/>
      <c r="C318" s="80">
        <v>61064</v>
      </c>
      <c r="D318" s="80">
        <v>75815</v>
      </c>
      <c r="E318" s="80">
        <v>74236</v>
      </c>
      <c r="F318" s="80">
        <v>156770</v>
      </c>
      <c r="G318" s="80">
        <v>140385</v>
      </c>
      <c r="H318" s="80">
        <v>137028</v>
      </c>
      <c r="I318" s="80">
        <v>174374</v>
      </c>
      <c r="J318" s="80">
        <v>315581</v>
      </c>
      <c r="K318" s="613">
        <v>134605</v>
      </c>
      <c r="L318" s="613">
        <v>130989</v>
      </c>
      <c r="M318" s="613">
        <v>109404</v>
      </c>
      <c r="N318" s="80">
        <v>138488</v>
      </c>
      <c r="O318" s="47"/>
      <c r="P318" s="61"/>
      <c r="Q318" s="60"/>
    </row>
    <row r="319" spans="1:17" s="16" customFormat="1" x14ac:dyDescent="0.2">
      <c r="A319" s="37" t="s">
        <v>165</v>
      </c>
      <c r="B319" s="41"/>
      <c r="C319" s="80">
        <v>5040</v>
      </c>
      <c r="D319" s="80">
        <v>6041</v>
      </c>
      <c r="E319" s="80">
        <v>8156</v>
      </c>
      <c r="F319" s="80">
        <v>17339</v>
      </c>
      <c r="G319" s="80">
        <v>23914</v>
      </c>
      <c r="H319" s="80">
        <v>21166</v>
      </c>
      <c r="I319" s="80">
        <v>23360</v>
      </c>
      <c r="J319" s="80">
        <v>33698</v>
      </c>
      <c r="K319" s="613">
        <v>25886</v>
      </c>
      <c r="L319" s="613">
        <v>19343</v>
      </c>
      <c r="M319" s="613">
        <v>9914</v>
      </c>
      <c r="N319" s="80">
        <v>7788</v>
      </c>
      <c r="O319" s="47"/>
      <c r="P319" s="61"/>
      <c r="Q319" s="60"/>
    </row>
    <row r="320" spans="1:17" s="16" customFormat="1" x14ac:dyDescent="0.2">
      <c r="A320" s="40" t="s">
        <v>60</v>
      </c>
      <c r="B320" s="41"/>
      <c r="C320" s="95">
        <v>7.6851176100000002E-2</v>
      </c>
      <c r="D320" s="615">
        <v>9.9003371600000001E-2</v>
      </c>
      <c r="E320" s="615">
        <v>9.7096095300000004E-2</v>
      </c>
      <c r="F320" s="615">
        <v>0.2035416192</v>
      </c>
      <c r="G320" s="615">
        <v>0.1776517648</v>
      </c>
      <c r="H320" s="615">
        <v>0.17560327849999999</v>
      </c>
      <c r="I320" s="615">
        <v>0.21473503820000001</v>
      </c>
      <c r="J320" s="615">
        <v>0.37594404409999999</v>
      </c>
      <c r="K320" s="615">
        <v>0.1889385747</v>
      </c>
      <c r="L320" s="615">
        <v>0.1660585892</v>
      </c>
      <c r="M320" s="615">
        <v>0.14035890379999999</v>
      </c>
      <c r="N320" s="95">
        <v>0.17847665509999999</v>
      </c>
    </row>
    <row r="321" spans="1:17" s="16" customFormat="1" ht="13.5" thickBot="1" x14ac:dyDescent="0.25">
      <c r="A321" s="81" t="s">
        <v>3</v>
      </c>
      <c r="B321" s="82"/>
      <c r="C321" s="618">
        <v>1.6493837017815001</v>
      </c>
      <c r="D321" s="616">
        <v>1.6887275127909001</v>
      </c>
      <c r="E321" s="616">
        <v>1.6595564686688</v>
      </c>
      <c r="F321" s="616">
        <v>1.8945896537464999</v>
      </c>
      <c r="G321" s="616">
        <v>1.6661832711342</v>
      </c>
      <c r="H321" s="616">
        <v>1.5932841833857001</v>
      </c>
      <c r="I321" s="616">
        <v>1.9902167020623001</v>
      </c>
      <c r="J321" s="616">
        <v>2.3613334595311</v>
      </c>
      <c r="K321" s="617">
        <v>1.8076771453995</v>
      </c>
      <c r="L321" s="617">
        <v>1.7021093511169001</v>
      </c>
      <c r="M321" s="617">
        <v>1.7251959168329001</v>
      </c>
      <c r="N321" s="618">
        <v>2.0599932401982999</v>
      </c>
      <c r="Q321" s="22"/>
    </row>
    <row r="322" spans="1:17" x14ac:dyDescent="0.2">
      <c r="A322" s="839" t="s">
        <v>189</v>
      </c>
      <c r="B322" s="840"/>
      <c r="C322" s="106">
        <f>+C314/$O314</f>
        <v>4.0379473146511857E-2</v>
      </c>
      <c r="D322" s="106">
        <f t="shared" ref="D322:L322" si="9">+D314/$O314</f>
        <v>4.8836614161328479E-2</v>
      </c>
      <c r="E322" s="106">
        <f t="shared" si="9"/>
        <v>5.0020452699857131E-2</v>
      </c>
      <c r="F322" s="106">
        <f t="shared" si="9"/>
        <v>9.2589271501026665E-2</v>
      </c>
      <c r="G322" s="106">
        <f t="shared" si="9"/>
        <v>9.9349745197645625E-2</v>
      </c>
      <c r="H322" s="106">
        <f>+H314/$O314</f>
        <v>0.10003486026675157</v>
      </c>
      <c r="I322" s="106">
        <f t="shared" si="9"/>
        <v>0.10010034920718081</v>
      </c>
      <c r="J322" s="106">
        <f t="shared" si="9"/>
        <v>0.14902864788511022</v>
      </c>
      <c r="K322" s="106">
        <f t="shared" si="9"/>
        <v>8.9450839971225174E-2</v>
      </c>
      <c r="L322" s="106">
        <f t="shared" si="9"/>
        <v>8.8985364733097302E-2</v>
      </c>
      <c r="M322" s="106">
        <f>+M314/$O314</f>
        <v>6.9682247661037311E-2</v>
      </c>
      <c r="N322" s="106">
        <f>+N314/$O314</f>
        <v>7.1542133569227853E-2</v>
      </c>
      <c r="O322" s="830" t="s">
        <v>190</v>
      </c>
      <c r="P322" s="841"/>
    </row>
    <row r="323" spans="1:17" ht="13.5" thickBot="1" x14ac:dyDescent="0.25">
      <c r="A323" s="834" t="s">
        <v>191</v>
      </c>
      <c r="B323" s="835"/>
      <c r="C323" s="107">
        <f>+C317/$O317</f>
        <v>3.5724476649171201E-2</v>
      </c>
      <c r="D323" s="107">
        <f t="shared" ref="D323:L323" si="10">+D317/$O317</f>
        <v>4.4237304256846147E-2</v>
      </c>
      <c r="E323" s="107">
        <f t="shared" si="10"/>
        <v>4.4526973860560835E-2</v>
      </c>
      <c r="F323" s="107">
        <f t="shared" si="10"/>
        <v>9.4093442226046056E-2</v>
      </c>
      <c r="G323" s="107">
        <f t="shared" si="10"/>
        <v>8.879183996402909E-2</v>
      </c>
      <c r="H323" s="107">
        <f>+H317/$O317</f>
        <v>8.5492524794853392E-2</v>
      </c>
      <c r="I323" s="107">
        <f t="shared" si="10"/>
        <v>0.10686106235246305</v>
      </c>
      <c r="J323" s="107">
        <f t="shared" si="10"/>
        <v>0.18876027894750494</v>
      </c>
      <c r="K323" s="107">
        <f t="shared" si="10"/>
        <v>8.6733888749578464E-2</v>
      </c>
      <c r="L323" s="107">
        <f t="shared" si="10"/>
        <v>8.1243676988127872E-2</v>
      </c>
      <c r="M323" s="107">
        <f>+M317/$O317</f>
        <v>6.4482831671696259E-2</v>
      </c>
      <c r="N323" s="107">
        <f>+N317/$O317</f>
        <v>7.9051699539122694E-2</v>
      </c>
      <c r="O323" s="832"/>
      <c r="P323" s="842"/>
    </row>
    <row r="349" spans="1:14" ht="15.75" x14ac:dyDescent="0.25">
      <c r="A349" s="836" t="s">
        <v>192</v>
      </c>
      <c r="B349" s="836"/>
      <c r="C349" s="836"/>
      <c r="D349" s="836"/>
      <c r="E349" s="836"/>
      <c r="F349" s="836"/>
      <c r="G349" s="836"/>
      <c r="H349" s="836"/>
      <c r="I349" s="836"/>
      <c r="J349" s="836"/>
      <c r="K349" s="836"/>
      <c r="L349" s="110"/>
      <c r="M349" s="110"/>
      <c r="N349" s="110"/>
    </row>
    <row r="350" spans="1:14" ht="13.5" thickBot="1" x14ac:dyDescent="0.25"/>
    <row r="351" spans="1:14" ht="13.5" thickBot="1" x14ac:dyDescent="0.25">
      <c r="A351" s="56"/>
      <c r="B351" s="56"/>
      <c r="C351" s="77" t="s">
        <v>169</v>
      </c>
      <c r="D351" s="78" t="s">
        <v>6</v>
      </c>
      <c r="E351" s="78" t="s">
        <v>18</v>
      </c>
      <c r="F351" s="78" t="s">
        <v>7</v>
      </c>
      <c r="G351" s="78" t="s">
        <v>8</v>
      </c>
      <c r="H351" s="78" t="s">
        <v>9</v>
      </c>
      <c r="I351" s="79" t="s">
        <v>10</v>
      </c>
      <c r="J351" s="79" t="s">
        <v>11</v>
      </c>
      <c r="K351" s="77" t="s">
        <v>12</v>
      </c>
      <c r="L351" s="554"/>
    </row>
    <row r="352" spans="1:14" s="16" customFormat="1" x14ac:dyDescent="0.2">
      <c r="A352" s="34" t="s">
        <v>67</v>
      </c>
      <c r="B352" s="35"/>
      <c r="C352" s="36">
        <v>121218</v>
      </c>
      <c r="D352" s="36">
        <v>188694</v>
      </c>
      <c r="E352" s="36">
        <v>118455</v>
      </c>
      <c r="F352" s="36">
        <v>55797</v>
      </c>
      <c r="G352" s="36">
        <v>89857</v>
      </c>
      <c r="H352" s="36">
        <v>152669</v>
      </c>
      <c r="I352" s="36">
        <v>92952</v>
      </c>
      <c r="J352" s="36">
        <v>90745</v>
      </c>
      <c r="K352" s="36">
        <v>82147</v>
      </c>
      <c r="L352" s="555">
        <f>SUM(C352:K352)</f>
        <v>992534</v>
      </c>
      <c r="M352" s="61"/>
    </row>
    <row r="353" spans="1:13" x14ac:dyDescent="0.2">
      <c r="A353" s="37" t="s">
        <v>162</v>
      </c>
      <c r="B353" s="38"/>
      <c r="C353" s="39">
        <v>116503</v>
      </c>
      <c r="D353" s="39">
        <v>144057</v>
      </c>
      <c r="E353" s="39">
        <v>89170</v>
      </c>
      <c r="F353" s="39">
        <v>47004</v>
      </c>
      <c r="G353" s="39">
        <v>81758</v>
      </c>
      <c r="H353" s="39">
        <v>143484</v>
      </c>
      <c r="I353" s="39">
        <v>83728</v>
      </c>
      <c r="J353" s="39">
        <v>73275</v>
      </c>
      <c r="K353" s="39">
        <v>74419</v>
      </c>
      <c r="L353" s="555"/>
      <c r="M353" s="61"/>
    </row>
    <row r="354" spans="1:13" x14ac:dyDescent="0.2">
      <c r="A354" s="37" t="s">
        <v>163</v>
      </c>
      <c r="B354" s="38"/>
      <c r="C354" s="39">
        <v>4715</v>
      </c>
      <c r="D354" s="39">
        <v>44637</v>
      </c>
      <c r="E354" s="39">
        <v>29285</v>
      </c>
      <c r="F354" s="39">
        <v>8793</v>
      </c>
      <c r="G354" s="39">
        <v>8099</v>
      </c>
      <c r="H354" s="39">
        <v>9185</v>
      </c>
      <c r="I354" s="39">
        <v>9224</v>
      </c>
      <c r="J354" s="39">
        <v>17470</v>
      </c>
      <c r="K354" s="39">
        <v>7728</v>
      </c>
      <c r="L354" s="555"/>
      <c r="M354" s="61"/>
    </row>
    <row r="355" spans="1:13" s="16" customFormat="1" x14ac:dyDescent="0.2">
      <c r="A355" s="40" t="s">
        <v>171</v>
      </c>
      <c r="B355" s="41"/>
      <c r="C355" s="42">
        <v>247649</v>
      </c>
      <c r="D355" s="42">
        <v>308256</v>
      </c>
      <c r="E355" s="42">
        <v>225991</v>
      </c>
      <c r="F355" s="42">
        <v>124318</v>
      </c>
      <c r="G355" s="42">
        <v>179400</v>
      </c>
      <c r="H355" s="42">
        <v>281953</v>
      </c>
      <c r="I355" s="42">
        <v>187915</v>
      </c>
      <c r="J355" s="42">
        <v>149251</v>
      </c>
      <c r="K355" s="42">
        <v>145651</v>
      </c>
      <c r="L355" s="555">
        <f>SUM(C355:K355)</f>
        <v>1850384</v>
      </c>
      <c r="M355" s="61"/>
    </row>
    <row r="356" spans="1:13" x14ac:dyDescent="0.2">
      <c r="A356" s="37" t="s">
        <v>164</v>
      </c>
      <c r="B356" s="38"/>
      <c r="C356" s="39">
        <v>237823</v>
      </c>
      <c r="D356" s="39">
        <v>251973</v>
      </c>
      <c r="E356" s="39">
        <v>185445</v>
      </c>
      <c r="F356" s="39">
        <v>111633</v>
      </c>
      <c r="G356" s="39">
        <v>168045</v>
      </c>
      <c r="H356" s="39">
        <v>264755</v>
      </c>
      <c r="I356" s="39">
        <v>172173</v>
      </c>
      <c r="J356" s="39">
        <v>121887</v>
      </c>
      <c r="K356" s="39">
        <v>135005</v>
      </c>
      <c r="L356" s="555"/>
      <c r="M356" s="61"/>
    </row>
    <row r="357" spans="1:13" x14ac:dyDescent="0.2">
      <c r="A357" s="37" t="s">
        <v>165</v>
      </c>
      <c r="B357" s="38"/>
      <c r="C357" s="39">
        <v>9826</v>
      </c>
      <c r="D357" s="39">
        <v>56283</v>
      </c>
      <c r="E357" s="39">
        <v>40546</v>
      </c>
      <c r="F357" s="39">
        <v>12685</v>
      </c>
      <c r="G357" s="39">
        <v>11355</v>
      </c>
      <c r="H357" s="39">
        <v>17198</v>
      </c>
      <c r="I357" s="39">
        <v>15742</v>
      </c>
      <c r="J357" s="39">
        <v>27364</v>
      </c>
      <c r="K357" s="39">
        <v>10646</v>
      </c>
      <c r="L357" s="555"/>
      <c r="M357" s="61"/>
    </row>
    <row r="358" spans="1:13" s="16" customFormat="1" x14ac:dyDescent="0.2">
      <c r="A358" s="40" t="s">
        <v>60</v>
      </c>
      <c r="B358" s="41"/>
      <c r="C358" s="558">
        <v>0.13443004316989399</v>
      </c>
      <c r="D358" s="558">
        <v>0.20132173251184493</v>
      </c>
      <c r="E358" s="558">
        <v>0.18421944908482488</v>
      </c>
      <c r="F358" s="558">
        <v>0.18876058943236795</v>
      </c>
      <c r="G358" s="558">
        <v>0.14621075065180789</v>
      </c>
      <c r="H358" s="558">
        <v>0.22016823817391282</v>
      </c>
      <c r="I358" s="558">
        <v>0.1694160354515715</v>
      </c>
      <c r="J358" s="558">
        <v>0.20111495544510194</v>
      </c>
      <c r="K358" s="558">
        <v>0.16676115426872076</v>
      </c>
      <c r="L358" s="555"/>
      <c r="M358" s="60"/>
    </row>
    <row r="359" spans="1:13" s="16" customFormat="1" ht="13.5" thickBot="1" x14ac:dyDescent="0.25">
      <c r="A359" s="81" t="s">
        <v>3</v>
      </c>
      <c r="B359" s="82"/>
      <c r="C359" s="621">
        <v>2.0430051642495339</v>
      </c>
      <c r="D359" s="621">
        <v>1.6336290502082738</v>
      </c>
      <c r="E359" s="621">
        <v>1.9078215356042378</v>
      </c>
      <c r="F359" s="621">
        <v>2.2280409341003997</v>
      </c>
      <c r="G359" s="621">
        <v>1.996505558832367</v>
      </c>
      <c r="H359" s="621">
        <v>1.8468254852000079</v>
      </c>
      <c r="I359" s="621">
        <v>2.0216348222738616</v>
      </c>
      <c r="J359" s="621">
        <v>1.644729737175602</v>
      </c>
      <c r="K359" s="621">
        <v>1.7730531851437057</v>
      </c>
      <c r="L359" s="556"/>
      <c r="M359" s="60"/>
    </row>
    <row r="364" spans="1:13" x14ac:dyDescent="0.2">
      <c r="A364" s="837" t="s">
        <v>195</v>
      </c>
      <c r="B364" s="838"/>
      <c r="C364" s="838"/>
      <c r="D364" s="838"/>
    </row>
    <row r="365" spans="1:13" ht="13.5" thickBot="1" x14ac:dyDescent="0.25"/>
    <row r="366" spans="1:13" x14ac:dyDescent="0.2">
      <c r="A366" s="34" t="s">
        <v>124</v>
      </c>
      <c r="B366" s="35"/>
      <c r="C366" s="36">
        <v>505869</v>
      </c>
      <c r="F366" s="47"/>
    </row>
    <row r="367" spans="1:13" x14ac:dyDescent="0.2">
      <c r="A367" s="37" t="s">
        <v>162</v>
      </c>
      <c r="B367" s="38"/>
      <c r="C367" s="39">
        <v>262787</v>
      </c>
      <c r="E367" s="21"/>
      <c r="F367" s="28"/>
      <c r="H367" s="121"/>
    </row>
    <row r="368" spans="1:13" x14ac:dyDescent="0.2">
      <c r="A368" s="37" t="s">
        <v>163</v>
      </c>
      <c r="B368" s="38"/>
      <c r="C368" s="39">
        <v>243082</v>
      </c>
      <c r="E368" s="21"/>
      <c r="F368" s="28"/>
      <c r="H368" s="122"/>
    </row>
    <row r="369" spans="1:6" x14ac:dyDescent="0.2">
      <c r="A369" s="40" t="s">
        <v>125</v>
      </c>
      <c r="B369" s="41"/>
      <c r="C369" s="42">
        <v>754030</v>
      </c>
      <c r="F369" s="47"/>
    </row>
    <row r="370" spans="1:6" x14ac:dyDescent="0.2">
      <c r="A370" s="37" t="s">
        <v>164</v>
      </c>
      <c r="B370" s="38"/>
      <c r="C370" s="39">
        <v>477258</v>
      </c>
      <c r="F370" s="28"/>
    </row>
    <row r="371" spans="1:6" x14ac:dyDescent="0.2">
      <c r="A371" s="37" t="s">
        <v>165</v>
      </c>
      <c r="B371" s="38"/>
      <c r="C371" s="39">
        <v>276772</v>
      </c>
      <c r="F371" s="28"/>
    </row>
    <row r="372" spans="1:6" ht="13.5" customHeight="1" x14ac:dyDescent="0.2">
      <c r="A372" s="40" t="s">
        <v>60</v>
      </c>
      <c r="B372" s="41"/>
      <c r="C372" s="558">
        <v>0.19959158831300181</v>
      </c>
      <c r="F372" s="102"/>
    </row>
    <row r="373" spans="1:6" x14ac:dyDescent="0.2">
      <c r="A373" s="44" t="s">
        <v>3</v>
      </c>
      <c r="B373" s="45"/>
      <c r="C373" s="46">
        <v>1.490563762555128</v>
      </c>
      <c r="F373" s="102"/>
    </row>
    <row r="374" spans="1:6" x14ac:dyDescent="0.2">
      <c r="A374" s="48" t="s">
        <v>166</v>
      </c>
      <c r="B374" s="49"/>
      <c r="C374" s="50">
        <v>1.8161400678115736</v>
      </c>
    </row>
    <row r="375" spans="1:6" ht="13.5" thickBot="1" x14ac:dyDescent="0.25">
      <c r="A375" s="51" t="s">
        <v>167</v>
      </c>
      <c r="B375" s="52"/>
      <c r="C375" s="53">
        <v>1.1385952065558125</v>
      </c>
      <c r="F375" s="111"/>
    </row>
    <row r="396" spans="1:17" ht="15.75" x14ac:dyDescent="0.25">
      <c r="A396" s="836" t="s">
        <v>188</v>
      </c>
      <c r="B396" s="836"/>
      <c r="C396" s="836"/>
      <c r="D396" s="836"/>
      <c r="E396" s="836"/>
      <c r="F396" s="836"/>
      <c r="G396" s="836"/>
      <c r="H396" s="836"/>
      <c r="I396" s="836"/>
      <c r="J396" s="836"/>
      <c r="K396" s="836"/>
      <c r="L396" s="836"/>
      <c r="M396" s="836"/>
      <c r="N396" s="836"/>
    </row>
    <row r="397" spans="1:17" ht="13.5" thickBot="1" x14ac:dyDescent="0.25"/>
    <row r="398" spans="1:17" ht="13.5" thickBot="1" x14ac:dyDescent="0.25">
      <c r="A398" s="56"/>
      <c r="B398" s="56"/>
      <c r="C398" s="77" t="s">
        <v>41</v>
      </c>
      <c r="D398" s="78" t="s">
        <v>42</v>
      </c>
      <c r="E398" s="78" t="s">
        <v>43</v>
      </c>
      <c r="F398" s="78" t="s">
        <v>44</v>
      </c>
      <c r="G398" s="78" t="s">
        <v>45</v>
      </c>
      <c r="H398" s="78" t="s">
        <v>46</v>
      </c>
      <c r="I398" s="79" t="s">
        <v>47</v>
      </c>
      <c r="J398" s="79" t="s">
        <v>48</v>
      </c>
      <c r="K398" s="77" t="s">
        <v>49</v>
      </c>
      <c r="L398" s="79" t="s">
        <v>50</v>
      </c>
      <c r="M398" s="79" t="s">
        <v>51</v>
      </c>
      <c r="N398" s="79" t="s">
        <v>52</v>
      </c>
    </row>
    <row r="399" spans="1:17" s="16" customFormat="1" x14ac:dyDescent="0.2">
      <c r="A399" s="34" t="s">
        <v>67</v>
      </c>
      <c r="B399" s="35"/>
      <c r="C399" s="93">
        <v>8658</v>
      </c>
      <c r="D399" s="93">
        <v>11793</v>
      </c>
      <c r="E399" s="93">
        <v>19597</v>
      </c>
      <c r="F399" s="93">
        <v>55592</v>
      </c>
      <c r="G399" s="93">
        <v>77796</v>
      </c>
      <c r="H399" s="93">
        <v>65855</v>
      </c>
      <c r="I399" s="93">
        <v>46287</v>
      </c>
      <c r="J399" s="93">
        <v>53752</v>
      </c>
      <c r="K399" s="612">
        <v>63195</v>
      </c>
      <c r="L399" s="612">
        <v>55686</v>
      </c>
      <c r="M399" s="612">
        <v>28936</v>
      </c>
      <c r="N399" s="93">
        <v>18722</v>
      </c>
      <c r="O399" s="117">
        <f>SUM(C399:N399)</f>
        <v>505869</v>
      </c>
      <c r="P399" s="61"/>
      <c r="Q399" s="60"/>
    </row>
    <row r="400" spans="1:17" s="16" customFormat="1" x14ac:dyDescent="0.2">
      <c r="A400" s="37" t="s">
        <v>162</v>
      </c>
      <c r="B400" s="101"/>
      <c r="C400" s="80">
        <v>6841</v>
      </c>
      <c r="D400" s="80">
        <v>9424</v>
      </c>
      <c r="E400" s="80">
        <v>15215</v>
      </c>
      <c r="F400" s="80">
        <v>29795</v>
      </c>
      <c r="G400" s="80">
        <v>31380</v>
      </c>
      <c r="H400" s="80">
        <v>32273</v>
      </c>
      <c r="I400" s="80">
        <v>26443</v>
      </c>
      <c r="J400" s="80">
        <v>30565</v>
      </c>
      <c r="K400" s="613">
        <v>22867</v>
      </c>
      <c r="L400" s="613">
        <v>25890</v>
      </c>
      <c r="M400" s="613">
        <v>18658</v>
      </c>
      <c r="N400" s="80">
        <v>13436</v>
      </c>
      <c r="O400" s="47"/>
      <c r="P400" s="61"/>
      <c r="Q400" s="60"/>
    </row>
    <row r="401" spans="1:17" s="16" customFormat="1" x14ac:dyDescent="0.2">
      <c r="A401" s="37" t="s">
        <v>163</v>
      </c>
      <c r="B401" s="101"/>
      <c r="C401" s="80">
        <v>1817</v>
      </c>
      <c r="D401" s="80">
        <v>2369</v>
      </c>
      <c r="E401" s="80">
        <v>4382</v>
      </c>
      <c r="F401" s="80">
        <v>25797</v>
      </c>
      <c r="G401" s="80">
        <v>46416</v>
      </c>
      <c r="H401" s="80">
        <v>33582</v>
      </c>
      <c r="I401" s="80">
        <v>19844</v>
      </c>
      <c r="J401" s="80">
        <v>23187</v>
      </c>
      <c r="K401" s="613">
        <v>40328</v>
      </c>
      <c r="L401" s="613">
        <v>29796</v>
      </c>
      <c r="M401" s="613">
        <v>10278</v>
      </c>
      <c r="N401" s="80">
        <v>5286</v>
      </c>
      <c r="O401" s="47"/>
      <c r="P401" s="61"/>
      <c r="Q401" s="60"/>
    </row>
    <row r="402" spans="1:17" s="16" customFormat="1" x14ac:dyDescent="0.2">
      <c r="A402" s="40" t="s">
        <v>178</v>
      </c>
      <c r="B402" s="41"/>
      <c r="C402" s="94">
        <v>14013</v>
      </c>
      <c r="D402" s="94">
        <v>16875</v>
      </c>
      <c r="E402" s="94">
        <v>31932</v>
      </c>
      <c r="F402" s="94">
        <v>80521</v>
      </c>
      <c r="G402" s="94">
        <v>108547</v>
      </c>
      <c r="H402" s="94">
        <v>91172</v>
      </c>
      <c r="I402" s="94">
        <v>84079</v>
      </c>
      <c r="J402" s="94">
        <v>101143</v>
      </c>
      <c r="K402" s="614">
        <v>78057</v>
      </c>
      <c r="L402" s="614">
        <v>72776</v>
      </c>
      <c r="M402" s="614">
        <v>42175</v>
      </c>
      <c r="N402" s="94">
        <v>32740</v>
      </c>
      <c r="O402" s="117">
        <f>SUM(C402:N402)</f>
        <v>754030</v>
      </c>
      <c r="P402" s="61"/>
      <c r="Q402" s="60"/>
    </row>
    <row r="403" spans="1:17" s="16" customFormat="1" x14ac:dyDescent="0.2">
      <c r="A403" s="37" t="s">
        <v>164</v>
      </c>
      <c r="B403" s="41"/>
      <c r="C403" s="80">
        <v>11415</v>
      </c>
      <c r="D403" s="80">
        <v>14255</v>
      </c>
      <c r="E403" s="80">
        <v>25447</v>
      </c>
      <c r="F403" s="80">
        <v>52407</v>
      </c>
      <c r="G403" s="80">
        <v>57101</v>
      </c>
      <c r="H403" s="80">
        <v>55331</v>
      </c>
      <c r="I403" s="80">
        <v>62884</v>
      </c>
      <c r="J403" s="80">
        <v>74201</v>
      </c>
      <c r="K403" s="613">
        <v>28626</v>
      </c>
      <c r="L403" s="613">
        <v>38607</v>
      </c>
      <c r="M403" s="613">
        <v>30757</v>
      </c>
      <c r="N403" s="80">
        <v>26227</v>
      </c>
      <c r="O403" s="47"/>
      <c r="P403" s="61"/>
      <c r="Q403" s="60"/>
    </row>
    <row r="404" spans="1:17" s="16" customFormat="1" x14ac:dyDescent="0.2">
      <c r="A404" s="37" t="s">
        <v>165</v>
      </c>
      <c r="B404" s="41"/>
      <c r="C404" s="80">
        <v>2598</v>
      </c>
      <c r="D404" s="80">
        <v>2620</v>
      </c>
      <c r="E404" s="80">
        <v>6485</v>
      </c>
      <c r="F404" s="80">
        <v>28114</v>
      </c>
      <c r="G404" s="80">
        <v>51446</v>
      </c>
      <c r="H404" s="80">
        <v>35841</v>
      </c>
      <c r="I404" s="80">
        <v>21195</v>
      </c>
      <c r="J404" s="80">
        <v>26942</v>
      </c>
      <c r="K404" s="613">
        <v>49431</v>
      </c>
      <c r="L404" s="613">
        <v>34169</v>
      </c>
      <c r="M404" s="613">
        <v>11418</v>
      </c>
      <c r="N404" s="80">
        <v>6513</v>
      </c>
      <c r="O404" s="47"/>
      <c r="P404" s="61"/>
      <c r="Q404" s="60"/>
    </row>
    <row r="405" spans="1:17" s="16" customFormat="1" x14ac:dyDescent="0.2">
      <c r="A405" s="40" t="s">
        <v>60</v>
      </c>
      <c r="B405" s="41"/>
      <c r="C405" s="95">
        <v>5.5388526399999999E-2</v>
      </c>
      <c r="D405" s="615">
        <v>7.4573804100000002E-2</v>
      </c>
      <c r="E405" s="615">
        <v>0.1187203711</v>
      </c>
      <c r="F405" s="615">
        <v>0.25406370360000002</v>
      </c>
      <c r="G405" s="615">
        <v>0.31437738119999997</v>
      </c>
      <c r="H405" s="615">
        <v>0.26427481219999999</v>
      </c>
      <c r="I405" s="615">
        <v>0.22520847499999999</v>
      </c>
      <c r="J405" s="615">
        <v>0.26484354090000001</v>
      </c>
      <c r="K405" s="615">
        <v>0.21994028090000001</v>
      </c>
      <c r="L405" s="615">
        <v>0.20132941639999999</v>
      </c>
      <c r="M405" s="615">
        <v>0.1332982479</v>
      </c>
      <c r="N405" s="95">
        <v>0.13517111200000001</v>
      </c>
    </row>
    <row r="406" spans="1:17" s="16" customFormat="1" ht="13.5" thickBot="1" x14ac:dyDescent="0.25">
      <c r="A406" s="81" t="s">
        <v>3</v>
      </c>
      <c r="B406" s="82"/>
      <c r="C406" s="618">
        <v>1.6185031185031</v>
      </c>
      <c r="D406" s="616">
        <v>1.4309336046807</v>
      </c>
      <c r="E406" s="616">
        <v>1.6294330764913001</v>
      </c>
      <c r="F406" s="616">
        <v>1.4484278313426</v>
      </c>
      <c r="G406" s="616">
        <v>1.3952773921538</v>
      </c>
      <c r="H406" s="616">
        <v>1.3844355022398001</v>
      </c>
      <c r="I406" s="616">
        <v>1.8164711474063999</v>
      </c>
      <c r="J406" s="616">
        <v>1.8816602172942001</v>
      </c>
      <c r="K406" s="617">
        <v>1.2351768336103</v>
      </c>
      <c r="L406" s="617">
        <v>1.3068994002083001</v>
      </c>
      <c r="M406" s="617">
        <v>1.4575269560409001</v>
      </c>
      <c r="N406" s="618">
        <v>1.7487447922231001</v>
      </c>
      <c r="Q406" s="22"/>
    </row>
    <row r="407" spans="1:17" x14ac:dyDescent="0.2">
      <c r="A407" s="839" t="s">
        <v>189</v>
      </c>
      <c r="B407" s="840"/>
      <c r="C407" s="106">
        <f>+C399/$O399</f>
        <v>1.7115102921902707E-2</v>
      </c>
      <c r="D407" s="106">
        <f t="shared" ref="D407:L407" si="11">+D399/$O399</f>
        <v>2.3312359523908362E-2</v>
      </c>
      <c r="E407" s="106">
        <f t="shared" si="11"/>
        <v>3.8739278350719254E-2</v>
      </c>
      <c r="F407" s="106">
        <f t="shared" si="11"/>
        <v>0.10989406348283844</v>
      </c>
      <c r="G407" s="106">
        <f t="shared" si="11"/>
        <v>0.15378684995522557</v>
      </c>
      <c r="H407" s="106">
        <f>+H399/$O399</f>
        <v>0.13018192456940433</v>
      </c>
      <c r="I407" s="106">
        <f t="shared" si="11"/>
        <v>9.1499973313249078E-2</v>
      </c>
      <c r="J407" s="106">
        <f t="shared" si="11"/>
        <v>0.10625675817257037</v>
      </c>
      <c r="K407" s="106">
        <f t="shared" si="11"/>
        <v>0.12492364624042983</v>
      </c>
      <c r="L407" s="106">
        <f t="shared" si="11"/>
        <v>0.1100798823410804</v>
      </c>
      <c r="M407" s="106">
        <f>+M399/$O399</f>
        <v>5.7200579596694008E-2</v>
      </c>
      <c r="N407" s="106">
        <f>+N399/$O399</f>
        <v>3.7009581531977649E-2</v>
      </c>
      <c r="O407" s="830" t="s">
        <v>190</v>
      </c>
      <c r="P407" s="841"/>
    </row>
    <row r="408" spans="1:17" ht="13.5" thickBot="1" x14ac:dyDescent="0.25">
      <c r="A408" s="834" t="s">
        <v>191</v>
      </c>
      <c r="B408" s="835"/>
      <c r="C408" s="107">
        <f>+C402/$O402</f>
        <v>1.8584141214540537E-2</v>
      </c>
      <c r="D408" s="107">
        <f t="shared" ref="D408:L408" si="12">+D402/$O402</f>
        <v>2.2379746163945731E-2</v>
      </c>
      <c r="E408" s="107">
        <f t="shared" si="12"/>
        <v>4.2348447674495707E-2</v>
      </c>
      <c r="F408" s="107">
        <f t="shared" si="12"/>
        <v>0.10678752834767848</v>
      </c>
      <c r="G408" s="107">
        <f t="shared" si="12"/>
        <v>0.14395581077675954</v>
      </c>
      <c r="H408" s="107">
        <f>+H402/$O402</f>
        <v>0.12091296102277098</v>
      </c>
      <c r="I408" s="107">
        <f t="shared" si="12"/>
        <v>0.11150617349442329</v>
      </c>
      <c r="J408" s="107">
        <f t="shared" si="12"/>
        <v>0.13413657281540523</v>
      </c>
      <c r="K408" s="107">
        <f t="shared" si="12"/>
        <v>0.10351975385594737</v>
      </c>
      <c r="L408" s="107">
        <f t="shared" si="12"/>
        <v>9.6516053737914942E-2</v>
      </c>
      <c r="M408" s="107">
        <f>+M402/$O402</f>
        <v>5.593278782011326E-2</v>
      </c>
      <c r="N408" s="107">
        <f>+N402/$O402</f>
        <v>4.3420023076004934E-2</v>
      </c>
      <c r="O408" s="832"/>
      <c r="P408" s="842"/>
    </row>
    <row r="434" spans="1:14" ht="15.75" x14ac:dyDescent="0.25">
      <c r="A434" s="836" t="s">
        <v>192</v>
      </c>
      <c r="B434" s="836"/>
      <c r="C434" s="836"/>
      <c r="D434" s="836"/>
      <c r="E434" s="836"/>
      <c r="F434" s="836"/>
      <c r="G434" s="836"/>
      <c r="H434" s="836"/>
      <c r="I434" s="836"/>
      <c r="J434" s="836"/>
      <c r="K434" s="836"/>
      <c r="L434" s="110"/>
      <c r="M434" s="110"/>
      <c r="N434" s="110"/>
    </row>
    <row r="435" spans="1:14" ht="13.5" thickBot="1" x14ac:dyDescent="0.25"/>
    <row r="436" spans="1:14" ht="13.5" thickBot="1" x14ac:dyDescent="0.25">
      <c r="A436" s="56"/>
      <c r="B436" s="56"/>
      <c r="C436" s="77" t="s">
        <v>169</v>
      </c>
      <c r="D436" s="78" t="s">
        <v>6</v>
      </c>
      <c r="E436" s="78" t="s">
        <v>18</v>
      </c>
      <c r="F436" s="78" t="s">
        <v>7</v>
      </c>
      <c r="G436" s="78" t="s">
        <v>8</v>
      </c>
      <c r="H436" s="78" t="s">
        <v>9</v>
      </c>
      <c r="I436" s="79" t="s">
        <v>10</v>
      </c>
      <c r="J436" s="79" t="s">
        <v>11</v>
      </c>
      <c r="K436" s="77" t="s">
        <v>12</v>
      </c>
      <c r="L436" s="554"/>
    </row>
    <row r="437" spans="1:14" s="16" customFormat="1" x14ac:dyDescent="0.2">
      <c r="A437" s="34" t="s">
        <v>67</v>
      </c>
      <c r="B437" s="35"/>
      <c r="C437" s="36">
        <v>18177</v>
      </c>
      <c r="D437" s="36">
        <v>121043</v>
      </c>
      <c r="E437" s="36">
        <v>213245</v>
      </c>
      <c r="F437" s="36">
        <v>60985</v>
      </c>
      <c r="G437" s="36">
        <v>13903</v>
      </c>
      <c r="H437" s="36">
        <v>33659</v>
      </c>
      <c r="I437" s="36">
        <v>11254</v>
      </c>
      <c r="J437" s="36">
        <v>28093</v>
      </c>
      <c r="K437" s="36">
        <v>5510</v>
      </c>
      <c r="L437" s="555">
        <f>SUM(C437:K437)</f>
        <v>505869</v>
      </c>
      <c r="M437" s="61"/>
    </row>
    <row r="438" spans="1:14" x14ac:dyDescent="0.2">
      <c r="A438" s="37" t="s">
        <v>162</v>
      </c>
      <c r="B438" s="38"/>
      <c r="C438" s="39">
        <v>12647</v>
      </c>
      <c r="D438" s="39">
        <v>55074</v>
      </c>
      <c r="E438" s="39">
        <v>92044</v>
      </c>
      <c r="F438" s="39">
        <v>23174</v>
      </c>
      <c r="G438" s="39">
        <v>10433</v>
      </c>
      <c r="H438" s="39">
        <v>32352</v>
      </c>
      <c r="I438" s="39">
        <v>10800</v>
      </c>
      <c r="J438" s="39">
        <v>24221</v>
      </c>
      <c r="K438" s="39">
        <v>2042</v>
      </c>
      <c r="L438" s="555"/>
      <c r="M438" s="61"/>
    </row>
    <row r="439" spans="1:14" x14ac:dyDescent="0.2">
      <c r="A439" s="37" t="s">
        <v>163</v>
      </c>
      <c r="B439" s="38"/>
      <c r="C439" s="39">
        <v>5530</v>
      </c>
      <c r="D439" s="39">
        <v>65969</v>
      </c>
      <c r="E439" s="39">
        <v>121201</v>
      </c>
      <c r="F439" s="39">
        <v>37811</v>
      </c>
      <c r="G439" s="39">
        <v>3470</v>
      </c>
      <c r="H439" s="39">
        <v>1307</v>
      </c>
      <c r="I439" s="39">
        <v>454</v>
      </c>
      <c r="J439" s="39">
        <v>3872</v>
      </c>
      <c r="K439" s="39">
        <v>3468</v>
      </c>
      <c r="L439" s="555"/>
      <c r="M439" s="61"/>
    </row>
    <row r="440" spans="1:14" s="16" customFormat="1" x14ac:dyDescent="0.2">
      <c r="A440" s="40" t="s">
        <v>171</v>
      </c>
      <c r="B440" s="41"/>
      <c r="C440" s="42">
        <v>35973</v>
      </c>
      <c r="D440" s="42">
        <v>194307</v>
      </c>
      <c r="E440" s="42">
        <v>278142</v>
      </c>
      <c r="F440" s="42">
        <v>69755</v>
      </c>
      <c r="G440" s="42">
        <v>19714</v>
      </c>
      <c r="H440" s="42">
        <v>67562</v>
      </c>
      <c r="I440" s="42">
        <v>22312</v>
      </c>
      <c r="J440" s="42">
        <v>60751</v>
      </c>
      <c r="K440" s="42">
        <v>5514</v>
      </c>
      <c r="L440" s="555">
        <f>SUM(C440:K440)</f>
        <v>754030</v>
      </c>
      <c r="M440" s="61"/>
    </row>
    <row r="441" spans="1:14" x14ac:dyDescent="0.2">
      <c r="A441" s="37" t="s">
        <v>164</v>
      </c>
      <c r="B441" s="38"/>
      <c r="C441" s="39">
        <v>28127</v>
      </c>
      <c r="D441" s="39">
        <v>114468</v>
      </c>
      <c r="E441" s="39">
        <v>147359</v>
      </c>
      <c r="F441" s="39">
        <v>31134</v>
      </c>
      <c r="G441" s="39">
        <v>15101</v>
      </c>
      <c r="H441" s="39">
        <v>65254</v>
      </c>
      <c r="I441" s="39">
        <v>21626</v>
      </c>
      <c r="J441" s="39">
        <v>52143</v>
      </c>
      <c r="K441" s="39">
        <v>2046</v>
      </c>
      <c r="L441" s="555"/>
      <c r="M441" s="61"/>
    </row>
    <row r="442" spans="1:14" x14ac:dyDescent="0.2">
      <c r="A442" s="37" t="s">
        <v>165</v>
      </c>
      <c r="B442" s="38"/>
      <c r="C442" s="39">
        <v>7846</v>
      </c>
      <c r="D442" s="39">
        <v>79839</v>
      </c>
      <c r="E442" s="39">
        <v>130783</v>
      </c>
      <c r="F442" s="39">
        <v>38621</v>
      </c>
      <c r="G442" s="39">
        <v>4613</v>
      </c>
      <c r="H442" s="39">
        <v>2308</v>
      </c>
      <c r="I442" s="39">
        <v>686</v>
      </c>
      <c r="J442" s="39">
        <v>8608</v>
      </c>
      <c r="K442" s="39">
        <v>3468</v>
      </c>
      <c r="L442" s="555"/>
      <c r="M442" s="61"/>
    </row>
    <row r="443" spans="1:14" s="16" customFormat="1" x14ac:dyDescent="0.2">
      <c r="A443" s="40" t="s">
        <v>60</v>
      </c>
      <c r="B443" s="41"/>
      <c r="C443" s="558">
        <v>0.11013260961529923</v>
      </c>
      <c r="D443" s="558">
        <v>0.22103341845175761</v>
      </c>
      <c r="E443" s="558">
        <v>0.24785116154138576</v>
      </c>
      <c r="F443" s="558">
        <v>0.26780254688872701</v>
      </c>
      <c r="G443" s="558">
        <v>0.11681675404445536</v>
      </c>
      <c r="H443" s="558">
        <v>0.14104116514506015</v>
      </c>
      <c r="I443" s="558">
        <v>0.12529808856807134</v>
      </c>
      <c r="J443" s="558">
        <v>0.18081954778383674</v>
      </c>
      <c r="K443" s="558">
        <v>0.14517753624666541</v>
      </c>
      <c r="L443" s="555"/>
      <c r="M443" s="60"/>
    </row>
    <row r="444" spans="1:14" s="16" customFormat="1" ht="13.5" thickBot="1" x14ac:dyDescent="0.25">
      <c r="A444" s="81" t="s">
        <v>3</v>
      </c>
      <c r="B444" s="82"/>
      <c r="C444" s="621">
        <v>1.9790394454530451</v>
      </c>
      <c r="D444" s="621">
        <v>1.6052725064646447</v>
      </c>
      <c r="E444" s="621">
        <v>1.3043306994302328</v>
      </c>
      <c r="F444" s="621">
        <v>1.1438058538984996</v>
      </c>
      <c r="G444" s="621">
        <v>1.4179673451772998</v>
      </c>
      <c r="H444" s="621">
        <v>2.0072491755548292</v>
      </c>
      <c r="I444" s="621">
        <v>1.9825839701439487</v>
      </c>
      <c r="J444" s="621">
        <v>2.1624959954437046</v>
      </c>
      <c r="K444" s="621">
        <v>1.0007259528130672</v>
      </c>
      <c r="L444" s="556"/>
      <c r="M444" s="60"/>
    </row>
    <row r="445" spans="1:14" x14ac:dyDescent="0.2">
      <c r="L445" s="554"/>
    </row>
    <row r="449" spans="1:8" x14ac:dyDescent="0.2">
      <c r="A449" s="837" t="s">
        <v>196</v>
      </c>
      <c r="B449" s="838"/>
      <c r="C449" s="838"/>
      <c r="D449" s="838"/>
    </row>
    <row r="450" spans="1:8" ht="13.5" thickBot="1" x14ac:dyDescent="0.25"/>
    <row r="451" spans="1:8" x14ac:dyDescent="0.2">
      <c r="A451" s="34" t="s">
        <v>124</v>
      </c>
      <c r="B451" s="35"/>
      <c r="C451" s="36">
        <v>594106</v>
      </c>
      <c r="F451" s="47"/>
    </row>
    <row r="452" spans="1:8" x14ac:dyDescent="0.2">
      <c r="A452" s="37" t="s">
        <v>162</v>
      </c>
      <c r="B452" s="38"/>
      <c r="C452" s="39">
        <v>507310</v>
      </c>
      <c r="E452" s="21"/>
      <c r="F452" s="28"/>
      <c r="H452" s="121"/>
    </row>
    <row r="453" spans="1:8" x14ac:dyDescent="0.2">
      <c r="A453" s="37" t="s">
        <v>163</v>
      </c>
      <c r="B453" s="38"/>
      <c r="C453" s="39">
        <v>86796</v>
      </c>
      <c r="E453" s="21"/>
      <c r="F453" s="28"/>
      <c r="H453" s="122"/>
    </row>
    <row r="454" spans="1:8" x14ac:dyDescent="0.2">
      <c r="A454" s="40" t="s">
        <v>125</v>
      </c>
      <c r="B454" s="41"/>
      <c r="C454" s="42">
        <v>1265424</v>
      </c>
      <c r="F454" s="47"/>
    </row>
    <row r="455" spans="1:8" x14ac:dyDescent="0.2">
      <c r="A455" s="37" t="s">
        <v>164</v>
      </c>
      <c r="B455" s="38"/>
      <c r="C455" s="39">
        <v>1062912</v>
      </c>
      <c r="F455" s="28"/>
    </row>
    <row r="456" spans="1:8" x14ac:dyDescent="0.2">
      <c r="A456" s="37" t="s">
        <v>165</v>
      </c>
      <c r="B456" s="38"/>
      <c r="C456" s="39">
        <v>202512</v>
      </c>
      <c r="F456" s="28"/>
    </row>
    <row r="457" spans="1:8" ht="13.5" customHeight="1" x14ac:dyDescent="0.2">
      <c r="A457" s="40" t="s">
        <v>60</v>
      </c>
      <c r="B457" s="41"/>
      <c r="C457" s="558">
        <v>0.16484863309115499</v>
      </c>
      <c r="F457" s="102"/>
    </row>
    <row r="458" spans="1:8" x14ac:dyDescent="0.2">
      <c r="A458" s="44" t="s">
        <v>3</v>
      </c>
      <c r="B458" s="45"/>
      <c r="C458" s="46">
        <v>2.1299633398753759</v>
      </c>
      <c r="F458" s="102"/>
    </row>
    <row r="459" spans="1:8" x14ac:dyDescent="0.2">
      <c r="A459" s="48" t="s">
        <v>166</v>
      </c>
      <c r="B459" s="49"/>
      <c r="C459" s="50">
        <v>2.0951922887386409</v>
      </c>
    </row>
    <row r="460" spans="1:8" ht="13.5" thickBot="1" x14ac:dyDescent="0.25">
      <c r="A460" s="51" t="s">
        <v>167</v>
      </c>
      <c r="B460" s="52"/>
      <c r="C460" s="53">
        <v>2.333195078114199</v>
      </c>
      <c r="F460" s="111"/>
    </row>
    <row r="481" spans="1:17" ht="15.75" x14ac:dyDescent="0.25">
      <c r="A481" s="836" t="s">
        <v>188</v>
      </c>
      <c r="B481" s="836"/>
      <c r="C481" s="836"/>
      <c r="D481" s="836"/>
      <c r="E481" s="836"/>
      <c r="F481" s="836"/>
      <c r="G481" s="836"/>
      <c r="H481" s="836"/>
      <c r="I481" s="836"/>
      <c r="J481" s="836"/>
      <c r="K481" s="836"/>
      <c r="L481" s="836"/>
      <c r="M481" s="836"/>
      <c r="N481" s="836"/>
    </row>
    <row r="482" spans="1:17" ht="13.5" thickBot="1" x14ac:dyDescent="0.25"/>
    <row r="483" spans="1:17" ht="13.5" thickBot="1" x14ac:dyDescent="0.25">
      <c r="A483" s="56"/>
      <c r="B483" s="56"/>
      <c r="C483" s="77" t="s">
        <v>41</v>
      </c>
      <c r="D483" s="78" t="s">
        <v>42</v>
      </c>
      <c r="E483" s="78" t="s">
        <v>43</v>
      </c>
      <c r="F483" s="78" t="s">
        <v>44</v>
      </c>
      <c r="G483" s="78" t="s">
        <v>45</v>
      </c>
      <c r="H483" s="78" t="s">
        <v>46</v>
      </c>
      <c r="I483" s="79" t="s">
        <v>47</v>
      </c>
      <c r="J483" s="79" t="s">
        <v>48</v>
      </c>
      <c r="K483" s="77" t="s">
        <v>49</v>
      </c>
      <c r="L483" s="79" t="s">
        <v>50</v>
      </c>
      <c r="M483" s="79" t="s">
        <v>51</v>
      </c>
      <c r="N483" s="79" t="s">
        <v>52</v>
      </c>
    </row>
    <row r="484" spans="1:17" s="16" customFormat="1" x14ac:dyDescent="0.2">
      <c r="A484" s="34" t="s">
        <v>67</v>
      </c>
      <c r="B484" s="35"/>
      <c r="C484" s="93">
        <v>20542</v>
      </c>
      <c r="D484" s="93">
        <v>34195</v>
      </c>
      <c r="E484" s="93">
        <v>33568</v>
      </c>
      <c r="F484" s="93">
        <v>44323</v>
      </c>
      <c r="G484" s="93">
        <v>51651</v>
      </c>
      <c r="H484" s="93">
        <v>55177</v>
      </c>
      <c r="I484" s="93">
        <v>64880</v>
      </c>
      <c r="J484" s="93">
        <v>70881</v>
      </c>
      <c r="K484" s="612">
        <v>58562</v>
      </c>
      <c r="L484" s="612">
        <v>60009</v>
      </c>
      <c r="M484" s="612">
        <v>48016</v>
      </c>
      <c r="N484" s="93">
        <v>52302</v>
      </c>
      <c r="O484" s="117">
        <f>SUM(C484:N484)</f>
        <v>594106</v>
      </c>
      <c r="P484" s="61"/>
      <c r="Q484" s="60"/>
    </row>
    <row r="485" spans="1:17" s="16" customFormat="1" x14ac:dyDescent="0.2">
      <c r="A485" s="37" t="s">
        <v>162</v>
      </c>
      <c r="B485" s="101"/>
      <c r="C485" s="80">
        <v>18296</v>
      </c>
      <c r="D485" s="80">
        <v>28998</v>
      </c>
      <c r="E485" s="80">
        <v>30708</v>
      </c>
      <c r="F485" s="80">
        <v>39853</v>
      </c>
      <c r="G485" s="80">
        <v>44015</v>
      </c>
      <c r="H485" s="80">
        <v>44977</v>
      </c>
      <c r="I485" s="80">
        <v>52657</v>
      </c>
      <c r="J485" s="80">
        <v>57437</v>
      </c>
      <c r="K485" s="613">
        <v>47864</v>
      </c>
      <c r="L485" s="613">
        <v>52319</v>
      </c>
      <c r="M485" s="613">
        <v>43599</v>
      </c>
      <c r="N485" s="80">
        <v>46587</v>
      </c>
      <c r="O485" s="47"/>
      <c r="P485" s="61"/>
      <c r="Q485" s="60"/>
    </row>
    <row r="486" spans="1:17" s="16" customFormat="1" x14ac:dyDescent="0.2">
      <c r="A486" s="37" t="s">
        <v>163</v>
      </c>
      <c r="B486" s="101"/>
      <c r="C486" s="80">
        <v>2246</v>
      </c>
      <c r="D486" s="80">
        <v>5197</v>
      </c>
      <c r="E486" s="80">
        <v>2860</v>
      </c>
      <c r="F486" s="80">
        <v>4470</v>
      </c>
      <c r="G486" s="80">
        <v>7636</v>
      </c>
      <c r="H486" s="80">
        <v>10200</v>
      </c>
      <c r="I486" s="80">
        <v>12223</v>
      </c>
      <c r="J486" s="80">
        <v>13444</v>
      </c>
      <c r="K486" s="613">
        <v>10698</v>
      </c>
      <c r="L486" s="613">
        <v>7690</v>
      </c>
      <c r="M486" s="613">
        <v>4417</v>
      </c>
      <c r="N486" s="80">
        <v>5715</v>
      </c>
      <c r="O486" s="47"/>
      <c r="P486" s="61"/>
      <c r="Q486" s="60"/>
    </row>
    <row r="487" spans="1:17" s="16" customFormat="1" x14ac:dyDescent="0.2">
      <c r="A487" s="40" t="s">
        <v>178</v>
      </c>
      <c r="B487" s="41"/>
      <c r="C487" s="94">
        <v>40758</v>
      </c>
      <c r="D487" s="94">
        <v>63338</v>
      </c>
      <c r="E487" s="94">
        <v>65153</v>
      </c>
      <c r="F487" s="94">
        <v>96735</v>
      </c>
      <c r="G487" s="94">
        <v>107987</v>
      </c>
      <c r="H487" s="94">
        <v>106298</v>
      </c>
      <c r="I487" s="94">
        <v>147303</v>
      </c>
      <c r="J487" s="94">
        <v>189269</v>
      </c>
      <c r="K487" s="614">
        <v>125397</v>
      </c>
      <c r="L487" s="614">
        <v>115277</v>
      </c>
      <c r="M487" s="614">
        <v>95463</v>
      </c>
      <c r="N487" s="94">
        <v>112446</v>
      </c>
      <c r="O487" s="117">
        <f>SUM(C487:N487)</f>
        <v>1265424</v>
      </c>
      <c r="P487" s="61"/>
      <c r="Q487" s="60"/>
    </row>
    <row r="488" spans="1:17" s="16" customFormat="1" x14ac:dyDescent="0.2">
      <c r="A488" s="37" t="s">
        <v>164</v>
      </c>
      <c r="B488" s="41"/>
      <c r="C488" s="80">
        <v>36234</v>
      </c>
      <c r="D488" s="80">
        <v>51005</v>
      </c>
      <c r="E488" s="80">
        <v>57310</v>
      </c>
      <c r="F488" s="80">
        <v>87223</v>
      </c>
      <c r="G488" s="80">
        <v>89503</v>
      </c>
      <c r="H488" s="80">
        <v>86452</v>
      </c>
      <c r="I488" s="80">
        <v>119955</v>
      </c>
      <c r="J488" s="80">
        <v>152776</v>
      </c>
      <c r="K488" s="613">
        <v>99986</v>
      </c>
      <c r="L488" s="613">
        <v>98934</v>
      </c>
      <c r="M488" s="613">
        <v>83922</v>
      </c>
      <c r="N488" s="80">
        <v>99612</v>
      </c>
      <c r="O488" s="47"/>
      <c r="P488" s="61"/>
      <c r="Q488" s="60"/>
    </row>
    <row r="489" spans="1:17" s="16" customFormat="1" x14ac:dyDescent="0.2">
      <c r="A489" s="37" t="s">
        <v>165</v>
      </c>
      <c r="B489" s="41"/>
      <c r="C489" s="80">
        <v>4524</v>
      </c>
      <c r="D489" s="80">
        <v>12333</v>
      </c>
      <c r="E489" s="80">
        <v>7843</v>
      </c>
      <c r="F489" s="80">
        <v>9512</v>
      </c>
      <c r="G489" s="80">
        <v>18484</v>
      </c>
      <c r="H489" s="80">
        <v>19846</v>
      </c>
      <c r="I489" s="80">
        <v>27348</v>
      </c>
      <c r="J489" s="80">
        <v>36493</v>
      </c>
      <c r="K489" s="613">
        <v>25411</v>
      </c>
      <c r="L489" s="613">
        <v>16343</v>
      </c>
      <c r="M489" s="613">
        <v>11541</v>
      </c>
      <c r="N489" s="80">
        <v>12834</v>
      </c>
      <c r="O489" s="47"/>
      <c r="P489" s="61"/>
      <c r="Q489" s="60"/>
    </row>
    <row r="490" spans="1:17" s="16" customFormat="1" x14ac:dyDescent="0.2">
      <c r="A490" s="40" t="s">
        <v>60</v>
      </c>
      <c r="B490" s="41"/>
      <c r="C490" s="615">
        <v>7.0971626600000004E-2</v>
      </c>
      <c r="D490" s="615">
        <v>0.1072824193</v>
      </c>
      <c r="E490" s="615">
        <v>0.10738454359999999</v>
      </c>
      <c r="F490" s="615">
        <v>0.17185429899999999</v>
      </c>
      <c r="G490" s="615">
        <v>0.16580894509999999</v>
      </c>
      <c r="H490" s="615">
        <v>0.1575341294</v>
      </c>
      <c r="I490" s="615">
        <v>0.22523365209999999</v>
      </c>
      <c r="J490" s="615">
        <v>0.27818624819999999</v>
      </c>
      <c r="K490" s="615">
        <v>0.18869824430000001</v>
      </c>
      <c r="L490" s="615">
        <v>0.16525463400000001</v>
      </c>
      <c r="M490" s="615">
        <v>0.1472570104</v>
      </c>
      <c r="N490" s="95">
        <v>0.16259729479999999</v>
      </c>
    </row>
    <row r="491" spans="1:17" s="16" customFormat="1" ht="13.5" thickBot="1" x14ac:dyDescent="0.25">
      <c r="A491" s="81" t="s">
        <v>3</v>
      </c>
      <c r="B491" s="82"/>
      <c r="C491" s="616">
        <v>1.9841300749684001</v>
      </c>
      <c r="D491" s="616">
        <v>1.8522591022079</v>
      </c>
      <c r="E491" s="616">
        <v>1.9409258817921999</v>
      </c>
      <c r="F491" s="616">
        <v>2.1825011844866</v>
      </c>
      <c r="G491" s="616">
        <v>2.0907049234284001</v>
      </c>
      <c r="H491" s="616">
        <v>1.9264911104264</v>
      </c>
      <c r="I491" s="616">
        <v>2.2703914919852002</v>
      </c>
      <c r="J491" s="616">
        <v>2.6702360294014</v>
      </c>
      <c r="K491" s="617">
        <v>2.1412690823400999</v>
      </c>
      <c r="L491" s="617">
        <v>1.9209951840557</v>
      </c>
      <c r="M491" s="617">
        <v>1.9881497834055</v>
      </c>
      <c r="N491" s="618">
        <v>2.1499369048985</v>
      </c>
      <c r="Q491" s="22"/>
    </row>
    <row r="492" spans="1:17" x14ac:dyDescent="0.2">
      <c r="A492" s="839" t="s">
        <v>189</v>
      </c>
      <c r="B492" s="840"/>
      <c r="C492" s="106">
        <f>+C484/$O484</f>
        <v>3.4576321397191745E-2</v>
      </c>
      <c r="D492" s="106">
        <f t="shared" ref="D492:G492" si="13">+D484/$O484</f>
        <v>5.7557068940559432E-2</v>
      </c>
      <c r="E492" s="106">
        <f t="shared" si="13"/>
        <v>5.6501701716528699E-2</v>
      </c>
      <c r="F492" s="106">
        <f t="shared" si="13"/>
        <v>7.4604531851218472E-2</v>
      </c>
      <c r="G492" s="106">
        <f t="shared" si="13"/>
        <v>8.6939031081995466E-2</v>
      </c>
      <c r="H492" s="106">
        <f>+H484/$O484</f>
        <v>9.2873998916018358E-2</v>
      </c>
      <c r="I492" s="106">
        <f t="shared" ref="I492:L492" si="14">+I484/$O484</f>
        <v>0.10920610126812387</v>
      </c>
      <c r="J492" s="106">
        <f t="shared" si="14"/>
        <v>0.11930699235489962</v>
      </c>
      <c r="K492" s="106">
        <f t="shared" si="14"/>
        <v>9.8571635364732887E-2</v>
      </c>
      <c r="L492" s="106">
        <f t="shared" si="14"/>
        <v>0.10100722766644336</v>
      </c>
      <c r="M492" s="106">
        <f>+M484/$O484</f>
        <v>8.0820594304720036E-2</v>
      </c>
      <c r="N492" s="106">
        <f>+N484/$O484</f>
        <v>8.8034795137568039E-2</v>
      </c>
      <c r="O492" s="830" t="s">
        <v>190</v>
      </c>
      <c r="P492" s="841"/>
    </row>
    <row r="493" spans="1:17" ht="13.5" thickBot="1" x14ac:dyDescent="0.25">
      <c r="A493" s="834" t="s">
        <v>191</v>
      </c>
      <c r="B493" s="835"/>
      <c r="C493" s="107">
        <f>+C487/$O487</f>
        <v>3.2208967112999282E-2</v>
      </c>
      <c r="D493" s="107">
        <f t="shared" ref="D493:G493" si="15">+D487/$O487</f>
        <v>5.0052788630530164E-2</v>
      </c>
      <c r="E493" s="107">
        <f t="shared" si="15"/>
        <v>5.1487090492988913E-2</v>
      </c>
      <c r="F493" s="107">
        <f t="shared" si="15"/>
        <v>7.6444733148731181E-2</v>
      </c>
      <c r="G493" s="107">
        <f t="shared" si="15"/>
        <v>8.5336614447015388E-2</v>
      </c>
      <c r="H493" s="107">
        <f>+H487/$O487</f>
        <v>8.400188395352072E-2</v>
      </c>
      <c r="I493" s="107">
        <f t="shared" ref="I493:L493" si="16">+I487/$O487</f>
        <v>0.116406042559648</v>
      </c>
      <c r="J493" s="107">
        <f t="shared" si="16"/>
        <v>0.14956963041636637</v>
      </c>
      <c r="K493" s="107">
        <f t="shared" si="16"/>
        <v>9.9094848841178931E-2</v>
      </c>
      <c r="L493" s="107">
        <f t="shared" si="16"/>
        <v>9.1097529365651353E-2</v>
      </c>
      <c r="M493" s="107">
        <f>+M487/$O487</f>
        <v>7.5439536471570007E-2</v>
      </c>
      <c r="N493" s="107">
        <f>+N487/$O487</f>
        <v>8.886033455979972E-2</v>
      </c>
      <c r="O493" s="832"/>
      <c r="P493" s="842"/>
    </row>
    <row r="519" spans="1:14" ht="15.75" x14ac:dyDescent="0.25">
      <c r="A519" s="836" t="s">
        <v>192</v>
      </c>
      <c r="B519" s="836"/>
      <c r="C519" s="836"/>
      <c r="D519" s="836"/>
      <c r="E519" s="836"/>
      <c r="F519" s="836"/>
      <c r="G519" s="836"/>
      <c r="H519" s="836"/>
      <c r="I519" s="836"/>
      <c r="J519" s="836"/>
      <c r="K519" s="836"/>
      <c r="L519" s="557"/>
      <c r="M519" s="110"/>
      <c r="N519" s="110"/>
    </row>
    <row r="520" spans="1:14" ht="13.5" thickBot="1" x14ac:dyDescent="0.25">
      <c r="L520" s="554"/>
    </row>
    <row r="521" spans="1:14" ht="13.5" thickBot="1" x14ac:dyDescent="0.25">
      <c r="A521" s="56"/>
      <c r="B521" s="56"/>
      <c r="C521" s="77" t="s">
        <v>169</v>
      </c>
      <c r="D521" s="78" t="s">
        <v>6</v>
      </c>
      <c r="E521" s="78" t="s">
        <v>18</v>
      </c>
      <c r="F521" s="78" t="s">
        <v>7</v>
      </c>
      <c r="G521" s="78" t="s">
        <v>8</v>
      </c>
      <c r="H521" s="78" t="s">
        <v>9</v>
      </c>
      <c r="I521" s="79" t="s">
        <v>10</v>
      </c>
      <c r="J521" s="79" t="s">
        <v>11</v>
      </c>
      <c r="K521" s="77" t="s">
        <v>12</v>
      </c>
      <c r="L521" s="554"/>
    </row>
    <row r="522" spans="1:14" s="16" customFormat="1" x14ac:dyDescent="0.2">
      <c r="A522" s="34" t="s">
        <v>67</v>
      </c>
      <c r="B522" s="35"/>
      <c r="C522" s="36">
        <v>113279</v>
      </c>
      <c r="D522" s="36">
        <v>102458</v>
      </c>
      <c r="E522" s="36">
        <v>80521</v>
      </c>
      <c r="F522" s="36">
        <v>15433</v>
      </c>
      <c r="G522" s="36">
        <v>81280</v>
      </c>
      <c r="H522" s="36">
        <v>94432</v>
      </c>
      <c r="I522" s="36">
        <v>23703</v>
      </c>
      <c r="J522" s="36">
        <v>50226</v>
      </c>
      <c r="K522" s="36">
        <v>32774</v>
      </c>
      <c r="L522" s="555">
        <f>SUM(C522:K522)</f>
        <v>594106</v>
      </c>
      <c r="M522" s="61"/>
    </row>
    <row r="523" spans="1:14" x14ac:dyDescent="0.2">
      <c r="A523" s="37" t="s">
        <v>162</v>
      </c>
      <c r="B523" s="38"/>
      <c r="C523" s="39">
        <v>108819</v>
      </c>
      <c r="D523" s="39">
        <v>80763</v>
      </c>
      <c r="E523" s="39">
        <v>64251</v>
      </c>
      <c r="F523" s="39">
        <v>13574</v>
      </c>
      <c r="G523" s="39">
        <v>58642</v>
      </c>
      <c r="H523" s="39">
        <v>89095</v>
      </c>
      <c r="I523" s="39">
        <v>23062</v>
      </c>
      <c r="J523" s="39">
        <v>38324</v>
      </c>
      <c r="K523" s="39">
        <v>30780</v>
      </c>
      <c r="L523" s="555"/>
      <c r="M523" s="61"/>
    </row>
    <row r="524" spans="1:14" x14ac:dyDescent="0.2">
      <c r="A524" s="37" t="s">
        <v>163</v>
      </c>
      <c r="B524" s="38"/>
      <c r="C524" s="39">
        <v>4460</v>
      </c>
      <c r="D524" s="39">
        <v>21695</v>
      </c>
      <c r="E524" s="39">
        <v>16270</v>
      </c>
      <c r="F524" s="39">
        <v>1859</v>
      </c>
      <c r="G524" s="39">
        <v>22638</v>
      </c>
      <c r="H524" s="39">
        <v>5337</v>
      </c>
      <c r="I524" s="39">
        <v>641</v>
      </c>
      <c r="J524" s="39">
        <v>11902</v>
      </c>
      <c r="K524" s="39">
        <v>1994</v>
      </c>
      <c r="L524" s="555"/>
      <c r="M524" s="61"/>
    </row>
    <row r="525" spans="1:14" s="16" customFormat="1" x14ac:dyDescent="0.2">
      <c r="A525" s="40" t="s">
        <v>171</v>
      </c>
      <c r="B525" s="41"/>
      <c r="C525" s="42">
        <v>210796</v>
      </c>
      <c r="D525" s="42">
        <v>188617</v>
      </c>
      <c r="E525" s="42">
        <v>172645</v>
      </c>
      <c r="F525" s="42">
        <v>33055</v>
      </c>
      <c r="G525" s="42">
        <v>193815</v>
      </c>
      <c r="H525" s="42">
        <v>205696</v>
      </c>
      <c r="I525" s="42">
        <v>59800</v>
      </c>
      <c r="J525" s="42">
        <v>130442</v>
      </c>
      <c r="K525" s="42">
        <v>70558</v>
      </c>
      <c r="L525" s="555">
        <f>SUM(C525:K525)</f>
        <v>1265424</v>
      </c>
      <c r="M525" s="61"/>
    </row>
    <row r="526" spans="1:14" x14ac:dyDescent="0.2">
      <c r="A526" s="37" t="s">
        <v>164</v>
      </c>
      <c r="B526" s="38"/>
      <c r="C526" s="39">
        <v>203487</v>
      </c>
      <c r="D526" s="39">
        <v>146477</v>
      </c>
      <c r="E526" s="39">
        <v>139394</v>
      </c>
      <c r="F526" s="39">
        <v>28718</v>
      </c>
      <c r="G526" s="39">
        <v>132056</v>
      </c>
      <c r="H526" s="39">
        <v>193044</v>
      </c>
      <c r="I526" s="39">
        <v>58516</v>
      </c>
      <c r="J526" s="39">
        <v>97437</v>
      </c>
      <c r="K526" s="39">
        <v>63783</v>
      </c>
      <c r="L526" s="555"/>
      <c r="M526" s="61"/>
    </row>
    <row r="527" spans="1:14" x14ac:dyDescent="0.2">
      <c r="A527" s="37" t="s">
        <v>165</v>
      </c>
      <c r="B527" s="38"/>
      <c r="C527" s="39">
        <v>7309</v>
      </c>
      <c r="D527" s="39">
        <v>42140</v>
      </c>
      <c r="E527" s="39">
        <v>33251</v>
      </c>
      <c r="F527" s="39">
        <v>4337</v>
      </c>
      <c r="G527" s="39">
        <v>61759</v>
      </c>
      <c r="H527" s="39">
        <v>12652</v>
      </c>
      <c r="I527" s="39">
        <v>1284</v>
      </c>
      <c r="J527" s="39">
        <v>33005</v>
      </c>
      <c r="K527" s="39">
        <v>6775</v>
      </c>
      <c r="L527" s="555"/>
      <c r="M527" s="61"/>
    </row>
    <row r="528" spans="1:14" s="16" customFormat="1" x14ac:dyDescent="0.2">
      <c r="A528" s="40" t="s">
        <v>60</v>
      </c>
      <c r="B528" s="41"/>
      <c r="C528" s="558">
        <v>0.11494262753353481</v>
      </c>
      <c r="D528" s="558">
        <v>0.17914291882835454</v>
      </c>
      <c r="E528" s="558">
        <v>0.15506590611493107</v>
      </c>
      <c r="F528" s="558">
        <v>0.12518345260480038</v>
      </c>
      <c r="G528" s="558">
        <v>0.2922464476258031</v>
      </c>
      <c r="H528" s="558">
        <v>0.1478278702808819</v>
      </c>
      <c r="I528" s="558">
        <v>0.13809675907866073</v>
      </c>
      <c r="J528" s="558">
        <v>0.30880546255132252</v>
      </c>
      <c r="K528" s="558">
        <v>0.13491069614882004</v>
      </c>
      <c r="L528" s="555"/>
      <c r="M528" s="60"/>
    </row>
    <row r="529" spans="1:13" s="16" customFormat="1" ht="13.5" thickBot="1" x14ac:dyDescent="0.25">
      <c r="A529" s="81" t="s">
        <v>3</v>
      </c>
      <c r="B529" s="82"/>
      <c r="C529" s="621">
        <v>1.8608568225355098</v>
      </c>
      <c r="D529" s="621">
        <v>1.8409201819282048</v>
      </c>
      <c r="E529" s="621">
        <v>2.1440990549049315</v>
      </c>
      <c r="F529" s="621">
        <v>2.14183891660727</v>
      </c>
      <c r="G529" s="621">
        <v>2.3845349409448819</v>
      </c>
      <c r="H529" s="621">
        <v>2.1782446628261605</v>
      </c>
      <c r="I529" s="621">
        <v>2.5228873982196345</v>
      </c>
      <c r="J529" s="621">
        <v>2.5971011030143751</v>
      </c>
      <c r="K529" s="621">
        <v>2.1528650759748582</v>
      </c>
      <c r="L529" s="556"/>
      <c r="M529" s="60"/>
    </row>
    <row r="530" spans="1:13" x14ac:dyDescent="0.2">
      <c r="L530" s="554"/>
    </row>
    <row r="534" spans="1:13" x14ac:dyDescent="0.2">
      <c r="A534" s="837" t="s">
        <v>197</v>
      </c>
      <c r="B534" s="838"/>
      <c r="C534" s="838"/>
      <c r="D534" s="838"/>
    </row>
    <row r="535" spans="1:13" ht="13.5" thickBot="1" x14ac:dyDescent="0.25"/>
    <row r="536" spans="1:13" x14ac:dyDescent="0.2">
      <c r="A536" s="34" t="s">
        <v>124</v>
      </c>
      <c r="B536" s="35"/>
      <c r="C536" s="36">
        <v>354416</v>
      </c>
      <c r="F536" s="47"/>
    </row>
    <row r="537" spans="1:13" x14ac:dyDescent="0.2">
      <c r="A537" s="37" t="s">
        <v>162</v>
      </c>
      <c r="B537" s="38"/>
      <c r="C537" s="39">
        <v>278945</v>
      </c>
      <c r="E537" s="21"/>
      <c r="F537" s="28"/>
      <c r="H537" s="121"/>
    </row>
    <row r="538" spans="1:13" x14ac:dyDescent="0.2">
      <c r="A538" s="37" t="s">
        <v>163</v>
      </c>
      <c r="B538" s="38"/>
      <c r="C538" s="39">
        <v>75471</v>
      </c>
      <c r="E538" s="21"/>
      <c r="F538" s="28"/>
      <c r="H538" s="122"/>
    </row>
    <row r="539" spans="1:13" x14ac:dyDescent="0.2">
      <c r="A539" s="40" t="s">
        <v>125</v>
      </c>
      <c r="B539" s="41"/>
      <c r="C539" s="42">
        <v>722815</v>
      </c>
      <c r="F539" s="47"/>
    </row>
    <row r="540" spans="1:13" x14ac:dyDescent="0.2">
      <c r="A540" s="37" t="s">
        <v>164</v>
      </c>
      <c r="B540" s="38"/>
      <c r="C540" s="39">
        <v>580739</v>
      </c>
      <c r="F540" s="28"/>
    </row>
    <row r="541" spans="1:13" x14ac:dyDescent="0.2">
      <c r="A541" s="37" t="s">
        <v>165</v>
      </c>
      <c r="B541" s="38"/>
      <c r="C541" s="39">
        <v>142076</v>
      </c>
      <c r="F541" s="28"/>
    </row>
    <row r="542" spans="1:13" ht="13.5" customHeight="1" x14ac:dyDescent="0.2">
      <c r="A542" s="40" t="s">
        <v>60</v>
      </c>
      <c r="B542" s="41"/>
      <c r="C542" s="558">
        <v>0.21198824734920402</v>
      </c>
      <c r="F542" s="102"/>
    </row>
    <row r="543" spans="1:13" x14ac:dyDescent="0.2">
      <c r="A543" s="44" t="s">
        <v>3</v>
      </c>
      <c r="B543" s="45"/>
      <c r="C543" s="46">
        <v>2.0394536364046769</v>
      </c>
      <c r="F543" s="102"/>
    </row>
    <row r="544" spans="1:13" x14ac:dyDescent="0.2">
      <c r="A544" s="48" t="s">
        <v>166</v>
      </c>
      <c r="B544" s="49"/>
      <c r="C544" s="50">
        <v>2.0819122049149472</v>
      </c>
    </row>
    <row r="545" spans="1:6" ht="13.5" thickBot="1" x14ac:dyDescent="0.25">
      <c r="A545" s="51" t="s">
        <v>167</v>
      </c>
      <c r="B545" s="52"/>
      <c r="C545" s="53">
        <v>1.8825244133508234</v>
      </c>
      <c r="F545" s="111"/>
    </row>
    <row r="566" spans="1:17" ht="15.75" x14ac:dyDescent="0.25">
      <c r="A566" s="836" t="s">
        <v>188</v>
      </c>
      <c r="B566" s="836"/>
      <c r="C566" s="836"/>
      <c r="D566" s="836"/>
      <c r="E566" s="836"/>
      <c r="F566" s="836"/>
      <c r="G566" s="836"/>
      <c r="H566" s="836"/>
      <c r="I566" s="836"/>
      <c r="J566" s="836"/>
      <c r="K566" s="836"/>
      <c r="L566" s="836"/>
      <c r="M566" s="836"/>
      <c r="N566" s="836"/>
    </row>
    <row r="567" spans="1:17" ht="13.5" thickBot="1" x14ac:dyDescent="0.25"/>
    <row r="568" spans="1:17" ht="13.5" thickBot="1" x14ac:dyDescent="0.25">
      <c r="A568" s="56"/>
      <c r="B568" s="56"/>
      <c r="C568" s="77" t="s">
        <v>41</v>
      </c>
      <c r="D568" s="78" t="s">
        <v>42</v>
      </c>
      <c r="E568" s="78" t="s">
        <v>43</v>
      </c>
      <c r="F568" s="78" t="s">
        <v>44</v>
      </c>
      <c r="G568" s="78" t="s">
        <v>45</v>
      </c>
      <c r="H568" s="78" t="s">
        <v>46</v>
      </c>
      <c r="I568" s="79" t="s">
        <v>47</v>
      </c>
      <c r="J568" s="79" t="s">
        <v>48</v>
      </c>
      <c r="K568" s="77" t="s">
        <v>49</v>
      </c>
      <c r="L568" s="79" t="s">
        <v>50</v>
      </c>
      <c r="M568" s="79" t="s">
        <v>51</v>
      </c>
      <c r="N568" s="79" t="s">
        <v>52</v>
      </c>
    </row>
    <row r="569" spans="1:17" s="16" customFormat="1" x14ac:dyDescent="0.2">
      <c r="A569" s="34" t="s">
        <v>67</v>
      </c>
      <c r="B569" s="35"/>
      <c r="C569" s="93">
        <v>16550</v>
      </c>
      <c r="D569" s="93">
        <v>22407</v>
      </c>
      <c r="E569" s="93">
        <v>20450</v>
      </c>
      <c r="F569" s="93">
        <v>31715</v>
      </c>
      <c r="G569" s="93">
        <v>25570</v>
      </c>
      <c r="H569" s="93">
        <v>28604</v>
      </c>
      <c r="I569" s="93">
        <v>31432</v>
      </c>
      <c r="J569" s="93">
        <v>67957</v>
      </c>
      <c r="K569" s="612">
        <v>29976</v>
      </c>
      <c r="L569" s="612">
        <v>29395</v>
      </c>
      <c r="M569" s="612">
        <v>22148</v>
      </c>
      <c r="N569" s="93">
        <v>28212</v>
      </c>
      <c r="O569" s="117">
        <f>SUM(C569:N569)</f>
        <v>354416</v>
      </c>
      <c r="P569" s="61"/>
      <c r="Q569" s="60"/>
    </row>
    <row r="570" spans="1:17" s="16" customFormat="1" x14ac:dyDescent="0.2">
      <c r="A570" s="37" t="s">
        <v>162</v>
      </c>
      <c r="B570" s="101"/>
      <c r="C570" s="80">
        <v>13908</v>
      </c>
      <c r="D570" s="80">
        <v>19370</v>
      </c>
      <c r="E570" s="80">
        <v>17509</v>
      </c>
      <c r="F570" s="80">
        <v>26329</v>
      </c>
      <c r="G570" s="80">
        <v>19111</v>
      </c>
      <c r="H570" s="80">
        <v>21296</v>
      </c>
      <c r="I570" s="80">
        <v>24932</v>
      </c>
      <c r="J570" s="80">
        <v>55748</v>
      </c>
      <c r="K570" s="613">
        <v>21206</v>
      </c>
      <c r="L570" s="613">
        <v>20181</v>
      </c>
      <c r="M570" s="613">
        <v>17904</v>
      </c>
      <c r="N570" s="80">
        <v>21451</v>
      </c>
      <c r="O570" s="47"/>
      <c r="P570" s="61"/>
      <c r="Q570" s="60"/>
    </row>
    <row r="571" spans="1:17" s="16" customFormat="1" x14ac:dyDescent="0.2">
      <c r="A571" s="37" t="s">
        <v>163</v>
      </c>
      <c r="B571" s="101"/>
      <c r="C571" s="80">
        <v>2642</v>
      </c>
      <c r="D571" s="80">
        <v>3037</v>
      </c>
      <c r="E571" s="80">
        <v>2941</v>
      </c>
      <c r="F571" s="80">
        <v>5386</v>
      </c>
      <c r="G571" s="80">
        <v>6459</v>
      </c>
      <c r="H571" s="80">
        <v>7308</v>
      </c>
      <c r="I571" s="80">
        <v>6500</v>
      </c>
      <c r="J571" s="80">
        <v>12209</v>
      </c>
      <c r="K571" s="613">
        <v>8770</v>
      </c>
      <c r="L571" s="613">
        <v>9214</v>
      </c>
      <c r="M571" s="613">
        <v>4244</v>
      </c>
      <c r="N571" s="80">
        <v>6761</v>
      </c>
      <c r="O571" s="47"/>
      <c r="P571" s="61"/>
      <c r="Q571" s="60"/>
    </row>
    <row r="572" spans="1:17" s="16" customFormat="1" x14ac:dyDescent="0.2">
      <c r="A572" s="40" t="s">
        <v>178</v>
      </c>
      <c r="B572" s="41"/>
      <c r="C572" s="94">
        <v>34126</v>
      </c>
      <c r="D572" s="94">
        <v>42686</v>
      </c>
      <c r="E572" s="94">
        <v>44102</v>
      </c>
      <c r="F572" s="94">
        <v>62531</v>
      </c>
      <c r="G572" s="94">
        <v>53339</v>
      </c>
      <c r="H572" s="94">
        <v>55073</v>
      </c>
      <c r="I572" s="94">
        <v>70962</v>
      </c>
      <c r="J572" s="94">
        <v>126926</v>
      </c>
      <c r="K572" s="614">
        <v>69933</v>
      </c>
      <c r="L572" s="614">
        <v>55085</v>
      </c>
      <c r="M572" s="614">
        <v>47001</v>
      </c>
      <c r="N572" s="94">
        <v>61051</v>
      </c>
      <c r="O572" s="117">
        <f>SUM(C572:N572)</f>
        <v>722815</v>
      </c>
      <c r="P572" s="61"/>
      <c r="Q572" s="60"/>
    </row>
    <row r="573" spans="1:17" s="16" customFormat="1" x14ac:dyDescent="0.2">
      <c r="A573" s="37" t="s">
        <v>164</v>
      </c>
      <c r="B573" s="41"/>
      <c r="C573" s="80">
        <v>29205</v>
      </c>
      <c r="D573" s="80">
        <v>37329</v>
      </c>
      <c r="E573" s="80">
        <v>38088</v>
      </c>
      <c r="F573" s="80">
        <v>51681</v>
      </c>
      <c r="G573" s="80">
        <v>40349</v>
      </c>
      <c r="H573" s="80">
        <v>42188</v>
      </c>
      <c r="I573" s="80">
        <v>56691</v>
      </c>
      <c r="J573" s="80">
        <v>106767</v>
      </c>
      <c r="K573" s="613">
        <v>50955</v>
      </c>
      <c r="L573" s="613">
        <v>40917</v>
      </c>
      <c r="M573" s="613">
        <v>39029</v>
      </c>
      <c r="N573" s="80">
        <v>47540</v>
      </c>
      <c r="O573" s="47"/>
      <c r="P573" s="61"/>
      <c r="Q573" s="60"/>
    </row>
    <row r="574" spans="1:17" s="16" customFormat="1" x14ac:dyDescent="0.2">
      <c r="A574" s="37" t="s">
        <v>165</v>
      </c>
      <c r="B574" s="41"/>
      <c r="C574" s="80">
        <v>4921</v>
      </c>
      <c r="D574" s="80">
        <v>5357</v>
      </c>
      <c r="E574" s="80">
        <v>6014</v>
      </c>
      <c r="F574" s="80">
        <v>10850</v>
      </c>
      <c r="G574" s="80">
        <v>12990</v>
      </c>
      <c r="H574" s="80">
        <v>12885</v>
      </c>
      <c r="I574" s="80">
        <v>14271</v>
      </c>
      <c r="J574" s="80">
        <v>20159</v>
      </c>
      <c r="K574" s="613">
        <v>18978</v>
      </c>
      <c r="L574" s="613">
        <v>14168</v>
      </c>
      <c r="M574" s="613">
        <v>7972</v>
      </c>
      <c r="N574" s="80">
        <v>13511</v>
      </c>
      <c r="O574" s="47"/>
      <c r="P574" s="61"/>
      <c r="Q574" s="60"/>
    </row>
    <row r="575" spans="1:17" s="16" customFormat="1" x14ac:dyDescent="0.2">
      <c r="A575" s="40" t="s">
        <v>60</v>
      </c>
      <c r="B575" s="41"/>
      <c r="C575" s="615">
        <v>0.1214250404</v>
      </c>
      <c r="D575" s="615">
        <v>0.1660202324</v>
      </c>
      <c r="E575" s="615">
        <v>0.16685104719999999</v>
      </c>
      <c r="F575" s="615">
        <v>0.2339326189</v>
      </c>
      <c r="G575" s="615">
        <v>0.17815646930000001</v>
      </c>
      <c r="H575" s="615">
        <v>0.19007646110000001</v>
      </c>
      <c r="I575" s="615">
        <v>0.23526896289999999</v>
      </c>
      <c r="J575" s="615">
        <v>0.41960869049999999</v>
      </c>
      <c r="K575" s="615">
        <v>0.24316595639999999</v>
      </c>
      <c r="L575" s="615">
        <v>0.18670186629999999</v>
      </c>
      <c r="M575" s="615">
        <v>0.164519163</v>
      </c>
      <c r="N575" s="95">
        <v>0.2125646269</v>
      </c>
    </row>
    <row r="576" spans="1:17" s="16" customFormat="1" ht="13.5" thickBot="1" x14ac:dyDescent="0.25">
      <c r="A576" s="81" t="s">
        <v>3</v>
      </c>
      <c r="B576" s="82"/>
      <c r="C576" s="616">
        <v>2.0619939577038999</v>
      </c>
      <c r="D576" s="616">
        <v>1.9050296782256</v>
      </c>
      <c r="E576" s="616">
        <v>2.1565770171149001</v>
      </c>
      <c r="F576" s="616">
        <v>1.9716537915812999</v>
      </c>
      <c r="G576" s="616">
        <v>2.0859992178333999</v>
      </c>
      <c r="H576" s="616">
        <v>1.9253600894980001</v>
      </c>
      <c r="I576" s="616">
        <v>2.2576355306694</v>
      </c>
      <c r="J576" s="616">
        <v>1.8677398943450001</v>
      </c>
      <c r="K576" s="617">
        <v>2.3329663730985</v>
      </c>
      <c r="L576" s="617">
        <v>1.873958156149</v>
      </c>
      <c r="M576" s="617">
        <v>2.1221329239659998</v>
      </c>
      <c r="N576" s="618">
        <v>2.1640082234509999</v>
      </c>
      <c r="Q576" s="22"/>
    </row>
    <row r="577" spans="1:16" x14ac:dyDescent="0.2">
      <c r="A577" s="839" t="s">
        <v>189</v>
      </c>
      <c r="B577" s="840"/>
      <c r="C577" s="106">
        <f>+C569/$O569</f>
        <v>4.6696537402374609E-2</v>
      </c>
      <c r="D577" s="106">
        <f t="shared" ref="D577:G577" si="17">+D569/$O569</f>
        <v>6.3222315019637945E-2</v>
      </c>
      <c r="E577" s="106">
        <f t="shared" si="17"/>
        <v>5.7700555279671349E-2</v>
      </c>
      <c r="F577" s="106">
        <f t="shared" si="17"/>
        <v>8.9485237686786151E-2</v>
      </c>
      <c r="G577" s="106">
        <f t="shared" si="17"/>
        <v>7.2146855672430135E-2</v>
      </c>
      <c r="H577" s="106">
        <f>+H569/$O569</f>
        <v>8.0707417272357904E-2</v>
      </c>
      <c r="I577" s="106">
        <f t="shared" ref="I577:L577" si="18">+I569/$O569</f>
        <v>8.8686741004920772E-2</v>
      </c>
      <c r="J577" s="106">
        <f t="shared" si="18"/>
        <v>0.19174360074037289</v>
      </c>
      <c r="K577" s="106">
        <f t="shared" si="18"/>
        <v>8.4578574330729989E-2</v>
      </c>
      <c r="L577" s="106">
        <f t="shared" si="18"/>
        <v>8.2939257821317322E-2</v>
      </c>
      <c r="M577" s="106">
        <f>+M569/$O569</f>
        <v>6.2491535370863618E-2</v>
      </c>
      <c r="N577" s="106">
        <f>+N569/$O569</f>
        <v>7.9601372398537318E-2</v>
      </c>
      <c r="O577" s="830" t="s">
        <v>190</v>
      </c>
      <c r="P577" s="841"/>
    </row>
    <row r="578" spans="1:16" ht="13.5" thickBot="1" x14ac:dyDescent="0.25">
      <c r="A578" s="834" t="s">
        <v>191</v>
      </c>
      <c r="B578" s="835"/>
      <c r="C578" s="107">
        <f>+C572/$O572</f>
        <v>4.7212633938144614E-2</v>
      </c>
      <c r="D578" s="107">
        <f t="shared" ref="D578:G578" si="19">+D572/$O572</f>
        <v>5.9055221598887681E-2</v>
      </c>
      <c r="E578" s="107">
        <f t="shared" si="19"/>
        <v>6.1014229090431159E-2</v>
      </c>
      <c r="F578" s="107">
        <f t="shared" si="19"/>
        <v>8.6510379557701481E-2</v>
      </c>
      <c r="G578" s="107">
        <f t="shared" si="19"/>
        <v>7.3793432621071783E-2</v>
      </c>
      <c r="H578" s="107">
        <f>+H572/$O572</f>
        <v>7.6192386710292395E-2</v>
      </c>
      <c r="I578" s="107">
        <f t="shared" ref="I578:L578" si="20">+I572/$O572</f>
        <v>9.8174498315613257E-2</v>
      </c>
      <c r="J578" s="107">
        <f t="shared" si="20"/>
        <v>0.17559956558732179</v>
      </c>
      <c r="K578" s="107">
        <f t="shared" si="20"/>
        <v>9.6750897532563662E-2</v>
      </c>
      <c r="L578" s="107">
        <f t="shared" si="20"/>
        <v>7.620898846869531E-2</v>
      </c>
      <c r="M578" s="107">
        <f>+M572/$O572</f>
        <v>6.5024937224601037E-2</v>
      </c>
      <c r="N578" s="107">
        <f>+N572/$O572</f>
        <v>8.446282935467582E-2</v>
      </c>
      <c r="O578" s="832"/>
      <c r="P578" s="842"/>
    </row>
    <row r="604" spans="1:14" ht="15.75" x14ac:dyDescent="0.25">
      <c r="A604" s="836" t="s">
        <v>192</v>
      </c>
      <c r="B604" s="836"/>
      <c r="C604" s="836"/>
      <c r="D604" s="836"/>
      <c r="E604" s="836"/>
      <c r="F604" s="836"/>
      <c r="G604" s="836"/>
      <c r="H604" s="836"/>
      <c r="I604" s="836"/>
      <c r="J604" s="836"/>
      <c r="K604" s="836"/>
      <c r="L604" s="110"/>
      <c r="M604" s="110"/>
      <c r="N604" s="110"/>
    </row>
    <row r="605" spans="1:14" ht="13.5" thickBot="1" x14ac:dyDescent="0.25"/>
    <row r="606" spans="1:14" ht="13.5" thickBot="1" x14ac:dyDescent="0.25">
      <c r="A606" s="56"/>
      <c r="B606" s="56"/>
      <c r="C606" s="77" t="s">
        <v>169</v>
      </c>
      <c r="D606" s="78" t="s">
        <v>6</v>
      </c>
      <c r="E606" s="78" t="s">
        <v>18</v>
      </c>
      <c r="F606" s="78" t="s">
        <v>7</v>
      </c>
      <c r="G606" s="78" t="s">
        <v>8</v>
      </c>
      <c r="H606" s="78" t="s">
        <v>9</v>
      </c>
      <c r="I606" s="79" t="s">
        <v>10</v>
      </c>
      <c r="J606" s="79" t="s">
        <v>11</v>
      </c>
      <c r="K606" s="77" t="s">
        <v>12</v>
      </c>
    </row>
    <row r="607" spans="1:14" s="16" customFormat="1" x14ac:dyDescent="0.2">
      <c r="A607" s="34" t="s">
        <v>67</v>
      </c>
      <c r="B607" s="35"/>
      <c r="C607" s="36">
        <v>48439</v>
      </c>
      <c r="D607" s="36">
        <v>47809</v>
      </c>
      <c r="E607" s="36">
        <v>34092</v>
      </c>
      <c r="F607" s="36">
        <v>10192</v>
      </c>
      <c r="G607" s="36">
        <v>117810</v>
      </c>
      <c r="H607" s="36">
        <v>33954</v>
      </c>
      <c r="I607" s="36">
        <v>16954</v>
      </c>
      <c r="J607" s="36">
        <v>28528</v>
      </c>
      <c r="K607" s="36">
        <v>16638</v>
      </c>
      <c r="L607" s="555">
        <f>SUM(C607:K607)</f>
        <v>354416</v>
      </c>
      <c r="M607" s="61"/>
    </row>
    <row r="608" spans="1:14" x14ac:dyDescent="0.2">
      <c r="A608" s="37" t="s">
        <v>162</v>
      </c>
      <c r="B608" s="38"/>
      <c r="C608" s="39">
        <v>47293</v>
      </c>
      <c r="D608" s="39">
        <v>30627</v>
      </c>
      <c r="E608" s="39">
        <v>32175</v>
      </c>
      <c r="F608" s="39">
        <v>7397</v>
      </c>
      <c r="G608" s="39">
        <v>81338</v>
      </c>
      <c r="H608" s="39">
        <v>30356</v>
      </c>
      <c r="I608" s="39">
        <v>13854</v>
      </c>
      <c r="J608" s="39">
        <v>21307</v>
      </c>
      <c r="K608" s="39">
        <v>14598</v>
      </c>
      <c r="L608" s="555"/>
      <c r="M608" s="61"/>
    </row>
    <row r="609" spans="1:13" x14ac:dyDescent="0.2">
      <c r="A609" s="37" t="s">
        <v>163</v>
      </c>
      <c r="B609" s="38"/>
      <c r="C609" s="39">
        <v>1146</v>
      </c>
      <c r="D609" s="39">
        <v>17182</v>
      </c>
      <c r="E609" s="39">
        <v>1917</v>
      </c>
      <c r="F609" s="39">
        <v>2795</v>
      </c>
      <c r="G609" s="39">
        <v>36472</v>
      </c>
      <c r="H609" s="39">
        <v>3598</v>
      </c>
      <c r="I609" s="39">
        <v>3100</v>
      </c>
      <c r="J609" s="39">
        <v>7221</v>
      </c>
      <c r="K609" s="39">
        <v>2040</v>
      </c>
      <c r="L609" s="555"/>
      <c r="M609" s="61"/>
    </row>
    <row r="610" spans="1:13" s="16" customFormat="1" x14ac:dyDescent="0.2">
      <c r="A610" s="40" t="s">
        <v>171</v>
      </c>
      <c r="B610" s="41"/>
      <c r="C610" s="42">
        <v>80455</v>
      </c>
      <c r="D610" s="42">
        <v>102300</v>
      </c>
      <c r="E610" s="42">
        <v>78455</v>
      </c>
      <c r="F610" s="42">
        <v>28549</v>
      </c>
      <c r="G610" s="42">
        <v>227369</v>
      </c>
      <c r="H610" s="42">
        <v>86428</v>
      </c>
      <c r="I610" s="42">
        <v>43443</v>
      </c>
      <c r="J610" s="42">
        <v>41149</v>
      </c>
      <c r="K610" s="42">
        <v>34667</v>
      </c>
      <c r="L610" s="555">
        <f>SUM(C610:K610)</f>
        <v>722815</v>
      </c>
      <c r="M610" s="61"/>
    </row>
    <row r="611" spans="1:13" x14ac:dyDescent="0.2">
      <c r="A611" s="37" t="s">
        <v>164</v>
      </c>
      <c r="B611" s="38"/>
      <c r="C611" s="39">
        <v>77764</v>
      </c>
      <c r="D611" s="39">
        <v>70169</v>
      </c>
      <c r="E611" s="39">
        <v>74559</v>
      </c>
      <c r="F611" s="39">
        <v>20903</v>
      </c>
      <c r="G611" s="39">
        <v>159561</v>
      </c>
      <c r="H611" s="39">
        <v>77535</v>
      </c>
      <c r="I611" s="39">
        <v>36072</v>
      </c>
      <c r="J611" s="39">
        <v>32316</v>
      </c>
      <c r="K611" s="39">
        <v>31860</v>
      </c>
      <c r="L611" s="61"/>
      <c r="M611" s="61"/>
    </row>
    <row r="612" spans="1:13" x14ac:dyDescent="0.2">
      <c r="A612" s="37" t="s">
        <v>165</v>
      </c>
      <c r="B612" s="38"/>
      <c r="C612" s="39">
        <v>2691</v>
      </c>
      <c r="D612" s="39">
        <v>32131</v>
      </c>
      <c r="E612" s="39">
        <v>3896</v>
      </c>
      <c r="F612" s="39">
        <v>7646</v>
      </c>
      <c r="G612" s="39">
        <v>67808</v>
      </c>
      <c r="H612" s="39">
        <v>8893</v>
      </c>
      <c r="I612" s="39">
        <v>7371</v>
      </c>
      <c r="J612" s="39">
        <v>8833</v>
      </c>
      <c r="K612" s="39">
        <v>2807</v>
      </c>
      <c r="L612" s="61"/>
      <c r="M612" s="61"/>
    </row>
    <row r="613" spans="1:13" s="16" customFormat="1" x14ac:dyDescent="0.2">
      <c r="A613" s="40" t="s">
        <v>60</v>
      </c>
      <c r="B613" s="41"/>
      <c r="C613" s="558">
        <v>0.1794929155570768</v>
      </c>
      <c r="D613" s="558">
        <v>0.24365739691590721</v>
      </c>
      <c r="E613" s="558">
        <v>0.17183964063919147</v>
      </c>
      <c r="F613" s="558">
        <v>0.27449242701403898</v>
      </c>
      <c r="G613" s="558">
        <v>0.32012815181848603</v>
      </c>
      <c r="H613" s="558">
        <v>0.18892678676881777</v>
      </c>
      <c r="I613" s="558">
        <v>0.16579831301586462</v>
      </c>
      <c r="J613" s="558">
        <v>0.10886475758686552</v>
      </c>
      <c r="K613" s="558">
        <v>0.18978470901585676</v>
      </c>
      <c r="L613" s="61"/>
      <c r="M613" s="60"/>
    </row>
    <row r="614" spans="1:13" s="16" customFormat="1" ht="13.5" thickBot="1" x14ac:dyDescent="0.25">
      <c r="A614" s="81" t="s">
        <v>3</v>
      </c>
      <c r="B614" s="82"/>
      <c r="C614" s="621">
        <v>1.6609550155866142</v>
      </c>
      <c r="D614" s="621">
        <v>2.1397644794913093</v>
      </c>
      <c r="E614" s="621">
        <v>2.3012730259298371</v>
      </c>
      <c r="F614" s="621">
        <v>2.8011185243328098</v>
      </c>
      <c r="G614" s="621">
        <v>1.9299635005517359</v>
      </c>
      <c r="H614" s="621">
        <v>2.5454438357778169</v>
      </c>
      <c r="I614" s="621">
        <v>2.5624041524124102</v>
      </c>
      <c r="J614" s="621">
        <v>1.4424074593381941</v>
      </c>
      <c r="K614" s="621">
        <v>2.0836037985334777</v>
      </c>
      <c r="L614" s="115"/>
      <c r="M614" s="60"/>
    </row>
  </sheetData>
  <mergeCells count="44">
    <mergeCell ref="A604:K604"/>
    <mergeCell ref="A449:D449"/>
    <mergeCell ref="A481:N481"/>
    <mergeCell ref="A492:B492"/>
    <mergeCell ref="O492:P493"/>
    <mergeCell ref="A493:B493"/>
    <mergeCell ref="A519:K519"/>
    <mergeCell ref="A534:D534"/>
    <mergeCell ref="A566:N566"/>
    <mergeCell ref="A577:B577"/>
    <mergeCell ref="O577:P578"/>
    <mergeCell ref="A578:B578"/>
    <mergeCell ref="O235:P236"/>
    <mergeCell ref="A236:B236"/>
    <mergeCell ref="A264:K264"/>
    <mergeCell ref="A434:K434"/>
    <mergeCell ref="A282:D282"/>
    <mergeCell ref="A311:N311"/>
    <mergeCell ref="A322:B322"/>
    <mergeCell ref="O322:P323"/>
    <mergeCell ref="A323:B323"/>
    <mergeCell ref="A349:K349"/>
    <mergeCell ref="A364:D364"/>
    <mergeCell ref="A396:N396"/>
    <mergeCell ref="A407:B407"/>
    <mergeCell ref="O407:P408"/>
    <mergeCell ref="A408:B408"/>
    <mergeCell ref="A275:B275"/>
    <mergeCell ref="L275:M276"/>
    <mergeCell ref="A276:B276"/>
    <mergeCell ref="A133:N133"/>
    <mergeCell ref="A144:B144"/>
    <mergeCell ref="A224:N224"/>
    <mergeCell ref="A235:B235"/>
    <mergeCell ref="O144:P145"/>
    <mergeCell ref="A145:B145"/>
    <mergeCell ref="A174:K174"/>
    <mergeCell ref="A189:D189"/>
    <mergeCell ref="A7:D7"/>
    <mergeCell ref="A44:N44"/>
    <mergeCell ref="A55:B55"/>
    <mergeCell ref="O55:P56"/>
    <mergeCell ref="A56:B56"/>
    <mergeCell ref="A85:K85"/>
  </mergeCells>
  <pageMargins left="0.75" right="0.75" top="1" bottom="1" header="0" footer="0"/>
  <pageSetup paperSize="9" scale="53" orientation="portrait" r:id="rId1"/>
  <headerFooter alignWithMargins="0"/>
  <rowBreaks count="2" manualBreakCount="2">
    <brk id="97" max="16383" man="1"/>
    <brk id="26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F8BA-088A-4CA8-B1FC-2E5F483F1663}">
  <dimension ref="A3:R225"/>
  <sheetViews>
    <sheetView zoomScale="75" zoomScaleNormal="100" workbookViewId="0">
      <selection activeCell="A427" sqref="A427"/>
    </sheetView>
  </sheetViews>
  <sheetFormatPr baseColWidth="10" defaultRowHeight="12.75" x14ac:dyDescent="0.2"/>
  <cols>
    <col min="1" max="1" width="35.5703125" style="22" customWidth="1"/>
    <col min="2" max="2" width="11.7109375" style="22" bestFit="1" customWidth="1"/>
    <col min="3" max="3" width="17.28515625" style="22" customWidth="1"/>
    <col min="4" max="4" width="13.140625" style="22" bestFit="1" customWidth="1"/>
    <col min="5" max="5" width="14.28515625" style="22" customWidth="1"/>
    <col min="6" max="6" width="12.85546875" style="22" bestFit="1" customWidth="1"/>
    <col min="7" max="7" width="14.5703125" style="22" customWidth="1"/>
    <col min="8" max="8" width="13.140625" style="22" bestFit="1" customWidth="1"/>
    <col min="9" max="9" width="12.85546875" style="22" bestFit="1" customWidth="1"/>
    <col min="10" max="10" width="12.5703125" style="22" customWidth="1"/>
    <col min="11" max="11" width="13.140625" style="22" customWidth="1"/>
    <col min="12" max="12" width="13.85546875" style="22" customWidth="1"/>
    <col min="13" max="256" width="11.42578125" style="22"/>
    <col min="257" max="257" width="35.5703125" style="22" customWidth="1"/>
    <col min="258" max="258" width="11.7109375" style="22" bestFit="1" customWidth="1"/>
    <col min="259" max="259" width="17.28515625" style="22" customWidth="1"/>
    <col min="260" max="260" width="13.140625" style="22" bestFit="1" customWidth="1"/>
    <col min="261" max="261" width="14.28515625" style="22" customWidth="1"/>
    <col min="262" max="262" width="12.85546875" style="22" bestFit="1" customWidth="1"/>
    <col min="263" max="263" width="14.5703125" style="22" customWidth="1"/>
    <col min="264" max="264" width="13.140625" style="22" bestFit="1" customWidth="1"/>
    <col min="265" max="265" width="12.85546875" style="22" bestFit="1" customWidth="1"/>
    <col min="266" max="266" width="12.5703125" style="22" customWidth="1"/>
    <col min="267" max="267" width="13.140625" style="22" customWidth="1"/>
    <col min="268" max="268" width="13.85546875" style="22" customWidth="1"/>
    <col min="269" max="512" width="11.42578125" style="22"/>
    <col min="513" max="513" width="35.5703125" style="22" customWidth="1"/>
    <col min="514" max="514" width="11.7109375" style="22" bestFit="1" customWidth="1"/>
    <col min="515" max="515" width="17.28515625" style="22" customWidth="1"/>
    <col min="516" max="516" width="13.140625" style="22" bestFit="1" customWidth="1"/>
    <col min="517" max="517" width="14.28515625" style="22" customWidth="1"/>
    <col min="518" max="518" width="12.85546875" style="22" bestFit="1" customWidth="1"/>
    <col min="519" max="519" width="14.5703125" style="22" customWidth="1"/>
    <col min="520" max="520" width="13.140625" style="22" bestFit="1" customWidth="1"/>
    <col min="521" max="521" width="12.85546875" style="22" bestFit="1" customWidth="1"/>
    <col min="522" max="522" width="12.5703125" style="22" customWidth="1"/>
    <col min="523" max="523" width="13.140625" style="22" customWidth="1"/>
    <col min="524" max="524" width="13.85546875" style="22" customWidth="1"/>
    <col min="525" max="768" width="11.42578125" style="22"/>
    <col min="769" max="769" width="35.5703125" style="22" customWidth="1"/>
    <col min="770" max="770" width="11.7109375" style="22" bestFit="1" customWidth="1"/>
    <col min="771" max="771" width="17.28515625" style="22" customWidth="1"/>
    <col min="772" max="772" width="13.140625" style="22" bestFit="1" customWidth="1"/>
    <col min="773" max="773" width="14.28515625" style="22" customWidth="1"/>
    <col min="774" max="774" width="12.85546875" style="22" bestFit="1" customWidth="1"/>
    <col min="775" max="775" width="14.5703125" style="22" customWidth="1"/>
    <col min="776" max="776" width="13.140625" style="22" bestFit="1" customWidth="1"/>
    <col min="777" max="777" width="12.85546875" style="22" bestFit="1" customWidth="1"/>
    <col min="778" max="778" width="12.5703125" style="22" customWidth="1"/>
    <col min="779" max="779" width="13.140625" style="22" customWidth="1"/>
    <col min="780" max="780" width="13.85546875" style="22" customWidth="1"/>
    <col min="781" max="1024" width="11.42578125" style="22"/>
    <col min="1025" max="1025" width="35.5703125" style="22" customWidth="1"/>
    <col min="1026" max="1026" width="11.7109375" style="22" bestFit="1" customWidth="1"/>
    <col min="1027" max="1027" width="17.28515625" style="22" customWidth="1"/>
    <col min="1028" max="1028" width="13.140625" style="22" bestFit="1" customWidth="1"/>
    <col min="1029" max="1029" width="14.28515625" style="22" customWidth="1"/>
    <col min="1030" max="1030" width="12.85546875" style="22" bestFit="1" customWidth="1"/>
    <col min="1031" max="1031" width="14.5703125" style="22" customWidth="1"/>
    <col min="1032" max="1032" width="13.140625" style="22" bestFit="1" customWidth="1"/>
    <col min="1033" max="1033" width="12.85546875" style="22" bestFit="1" customWidth="1"/>
    <col min="1034" max="1034" width="12.5703125" style="22" customWidth="1"/>
    <col min="1035" max="1035" width="13.140625" style="22" customWidth="1"/>
    <col min="1036" max="1036" width="13.85546875" style="22" customWidth="1"/>
    <col min="1037" max="1280" width="11.42578125" style="22"/>
    <col min="1281" max="1281" width="35.5703125" style="22" customWidth="1"/>
    <col min="1282" max="1282" width="11.7109375" style="22" bestFit="1" customWidth="1"/>
    <col min="1283" max="1283" width="17.28515625" style="22" customWidth="1"/>
    <col min="1284" max="1284" width="13.140625" style="22" bestFit="1" customWidth="1"/>
    <col min="1285" max="1285" width="14.28515625" style="22" customWidth="1"/>
    <col min="1286" max="1286" width="12.85546875" style="22" bestFit="1" customWidth="1"/>
    <col min="1287" max="1287" width="14.5703125" style="22" customWidth="1"/>
    <col min="1288" max="1288" width="13.140625" style="22" bestFit="1" customWidth="1"/>
    <col min="1289" max="1289" width="12.85546875" style="22" bestFit="1" customWidth="1"/>
    <col min="1290" max="1290" width="12.5703125" style="22" customWidth="1"/>
    <col min="1291" max="1291" width="13.140625" style="22" customWidth="1"/>
    <col min="1292" max="1292" width="13.85546875" style="22" customWidth="1"/>
    <col min="1293" max="1536" width="11.42578125" style="22"/>
    <col min="1537" max="1537" width="35.5703125" style="22" customWidth="1"/>
    <col min="1538" max="1538" width="11.7109375" style="22" bestFit="1" customWidth="1"/>
    <col min="1539" max="1539" width="17.28515625" style="22" customWidth="1"/>
    <col min="1540" max="1540" width="13.140625" style="22" bestFit="1" customWidth="1"/>
    <col min="1541" max="1541" width="14.28515625" style="22" customWidth="1"/>
    <col min="1542" max="1542" width="12.85546875" style="22" bestFit="1" customWidth="1"/>
    <col min="1543" max="1543" width="14.5703125" style="22" customWidth="1"/>
    <col min="1544" max="1544" width="13.140625" style="22" bestFit="1" customWidth="1"/>
    <col min="1545" max="1545" width="12.85546875" style="22" bestFit="1" customWidth="1"/>
    <col min="1546" max="1546" width="12.5703125" style="22" customWidth="1"/>
    <col min="1547" max="1547" width="13.140625" style="22" customWidth="1"/>
    <col min="1548" max="1548" width="13.85546875" style="22" customWidth="1"/>
    <col min="1549" max="1792" width="11.42578125" style="22"/>
    <col min="1793" max="1793" width="35.5703125" style="22" customWidth="1"/>
    <col min="1794" max="1794" width="11.7109375" style="22" bestFit="1" customWidth="1"/>
    <col min="1795" max="1795" width="17.28515625" style="22" customWidth="1"/>
    <col min="1796" max="1796" width="13.140625" style="22" bestFit="1" customWidth="1"/>
    <col min="1797" max="1797" width="14.28515625" style="22" customWidth="1"/>
    <col min="1798" max="1798" width="12.85546875" style="22" bestFit="1" customWidth="1"/>
    <col min="1799" max="1799" width="14.5703125" style="22" customWidth="1"/>
    <col min="1800" max="1800" width="13.140625" style="22" bestFit="1" customWidth="1"/>
    <col min="1801" max="1801" width="12.85546875" style="22" bestFit="1" customWidth="1"/>
    <col min="1802" max="1802" width="12.5703125" style="22" customWidth="1"/>
    <col min="1803" max="1803" width="13.140625" style="22" customWidth="1"/>
    <col min="1804" max="1804" width="13.85546875" style="22" customWidth="1"/>
    <col min="1805" max="2048" width="11.42578125" style="22"/>
    <col min="2049" max="2049" width="35.5703125" style="22" customWidth="1"/>
    <col min="2050" max="2050" width="11.7109375" style="22" bestFit="1" customWidth="1"/>
    <col min="2051" max="2051" width="17.28515625" style="22" customWidth="1"/>
    <col min="2052" max="2052" width="13.140625" style="22" bestFit="1" customWidth="1"/>
    <col min="2053" max="2053" width="14.28515625" style="22" customWidth="1"/>
    <col min="2054" max="2054" width="12.85546875" style="22" bestFit="1" customWidth="1"/>
    <col min="2055" max="2055" width="14.5703125" style="22" customWidth="1"/>
    <col min="2056" max="2056" width="13.140625" style="22" bestFit="1" customWidth="1"/>
    <col min="2057" max="2057" width="12.85546875" style="22" bestFit="1" customWidth="1"/>
    <col min="2058" max="2058" width="12.5703125" style="22" customWidth="1"/>
    <col min="2059" max="2059" width="13.140625" style="22" customWidth="1"/>
    <col min="2060" max="2060" width="13.85546875" style="22" customWidth="1"/>
    <col min="2061" max="2304" width="11.42578125" style="22"/>
    <col min="2305" max="2305" width="35.5703125" style="22" customWidth="1"/>
    <col min="2306" max="2306" width="11.7109375" style="22" bestFit="1" customWidth="1"/>
    <col min="2307" max="2307" width="17.28515625" style="22" customWidth="1"/>
    <col min="2308" max="2308" width="13.140625" style="22" bestFit="1" customWidth="1"/>
    <col min="2309" max="2309" width="14.28515625" style="22" customWidth="1"/>
    <col min="2310" max="2310" width="12.85546875" style="22" bestFit="1" customWidth="1"/>
    <col min="2311" max="2311" width="14.5703125" style="22" customWidth="1"/>
    <col min="2312" max="2312" width="13.140625" style="22" bestFit="1" customWidth="1"/>
    <col min="2313" max="2313" width="12.85546875" style="22" bestFit="1" customWidth="1"/>
    <col min="2314" max="2314" width="12.5703125" style="22" customWidth="1"/>
    <col min="2315" max="2315" width="13.140625" style="22" customWidth="1"/>
    <col min="2316" max="2316" width="13.85546875" style="22" customWidth="1"/>
    <col min="2317" max="2560" width="11.42578125" style="22"/>
    <col min="2561" max="2561" width="35.5703125" style="22" customWidth="1"/>
    <col min="2562" max="2562" width="11.7109375" style="22" bestFit="1" customWidth="1"/>
    <col min="2563" max="2563" width="17.28515625" style="22" customWidth="1"/>
    <col min="2564" max="2564" width="13.140625" style="22" bestFit="1" customWidth="1"/>
    <col min="2565" max="2565" width="14.28515625" style="22" customWidth="1"/>
    <col min="2566" max="2566" width="12.85546875" style="22" bestFit="1" customWidth="1"/>
    <col min="2567" max="2567" width="14.5703125" style="22" customWidth="1"/>
    <col min="2568" max="2568" width="13.140625" style="22" bestFit="1" customWidth="1"/>
    <col min="2569" max="2569" width="12.85546875" style="22" bestFit="1" customWidth="1"/>
    <col min="2570" max="2570" width="12.5703125" style="22" customWidth="1"/>
    <col min="2571" max="2571" width="13.140625" style="22" customWidth="1"/>
    <col min="2572" max="2572" width="13.85546875" style="22" customWidth="1"/>
    <col min="2573" max="2816" width="11.42578125" style="22"/>
    <col min="2817" max="2817" width="35.5703125" style="22" customWidth="1"/>
    <col min="2818" max="2818" width="11.7109375" style="22" bestFit="1" customWidth="1"/>
    <col min="2819" max="2819" width="17.28515625" style="22" customWidth="1"/>
    <col min="2820" max="2820" width="13.140625" style="22" bestFit="1" customWidth="1"/>
    <col min="2821" max="2821" width="14.28515625" style="22" customWidth="1"/>
    <col min="2822" max="2822" width="12.85546875" style="22" bestFit="1" customWidth="1"/>
    <col min="2823" max="2823" width="14.5703125" style="22" customWidth="1"/>
    <col min="2824" max="2824" width="13.140625" style="22" bestFit="1" customWidth="1"/>
    <col min="2825" max="2825" width="12.85546875" style="22" bestFit="1" customWidth="1"/>
    <col min="2826" max="2826" width="12.5703125" style="22" customWidth="1"/>
    <col min="2827" max="2827" width="13.140625" style="22" customWidth="1"/>
    <col min="2828" max="2828" width="13.85546875" style="22" customWidth="1"/>
    <col min="2829" max="3072" width="11.42578125" style="22"/>
    <col min="3073" max="3073" width="35.5703125" style="22" customWidth="1"/>
    <col min="3074" max="3074" width="11.7109375" style="22" bestFit="1" customWidth="1"/>
    <col min="3075" max="3075" width="17.28515625" style="22" customWidth="1"/>
    <col min="3076" max="3076" width="13.140625" style="22" bestFit="1" customWidth="1"/>
    <col min="3077" max="3077" width="14.28515625" style="22" customWidth="1"/>
    <col min="3078" max="3078" width="12.85546875" style="22" bestFit="1" customWidth="1"/>
    <col min="3079" max="3079" width="14.5703125" style="22" customWidth="1"/>
    <col min="3080" max="3080" width="13.140625" style="22" bestFit="1" customWidth="1"/>
    <col min="3081" max="3081" width="12.85546875" style="22" bestFit="1" customWidth="1"/>
    <col min="3082" max="3082" width="12.5703125" style="22" customWidth="1"/>
    <col min="3083" max="3083" width="13.140625" style="22" customWidth="1"/>
    <col min="3084" max="3084" width="13.85546875" style="22" customWidth="1"/>
    <col min="3085" max="3328" width="11.42578125" style="22"/>
    <col min="3329" max="3329" width="35.5703125" style="22" customWidth="1"/>
    <col min="3330" max="3330" width="11.7109375" style="22" bestFit="1" customWidth="1"/>
    <col min="3331" max="3331" width="17.28515625" style="22" customWidth="1"/>
    <col min="3332" max="3332" width="13.140625" style="22" bestFit="1" customWidth="1"/>
    <col min="3333" max="3333" width="14.28515625" style="22" customWidth="1"/>
    <col min="3334" max="3334" width="12.85546875" style="22" bestFit="1" customWidth="1"/>
    <col min="3335" max="3335" width="14.5703125" style="22" customWidth="1"/>
    <col min="3336" max="3336" width="13.140625" style="22" bestFit="1" customWidth="1"/>
    <col min="3337" max="3337" width="12.85546875" style="22" bestFit="1" customWidth="1"/>
    <col min="3338" max="3338" width="12.5703125" style="22" customWidth="1"/>
    <col min="3339" max="3339" width="13.140625" style="22" customWidth="1"/>
    <col min="3340" max="3340" width="13.85546875" style="22" customWidth="1"/>
    <col min="3341" max="3584" width="11.42578125" style="22"/>
    <col min="3585" max="3585" width="35.5703125" style="22" customWidth="1"/>
    <col min="3586" max="3586" width="11.7109375" style="22" bestFit="1" customWidth="1"/>
    <col min="3587" max="3587" width="17.28515625" style="22" customWidth="1"/>
    <col min="3588" max="3588" width="13.140625" style="22" bestFit="1" customWidth="1"/>
    <col min="3589" max="3589" width="14.28515625" style="22" customWidth="1"/>
    <col min="3590" max="3590" width="12.85546875" style="22" bestFit="1" customWidth="1"/>
    <col min="3591" max="3591" width="14.5703125" style="22" customWidth="1"/>
    <col min="3592" max="3592" width="13.140625" style="22" bestFit="1" customWidth="1"/>
    <col min="3593" max="3593" width="12.85546875" style="22" bestFit="1" customWidth="1"/>
    <col min="3594" max="3594" width="12.5703125" style="22" customWidth="1"/>
    <col min="3595" max="3595" width="13.140625" style="22" customWidth="1"/>
    <col min="3596" max="3596" width="13.85546875" style="22" customWidth="1"/>
    <col min="3597" max="3840" width="11.42578125" style="22"/>
    <col min="3841" max="3841" width="35.5703125" style="22" customWidth="1"/>
    <col min="3842" max="3842" width="11.7109375" style="22" bestFit="1" customWidth="1"/>
    <col min="3843" max="3843" width="17.28515625" style="22" customWidth="1"/>
    <col min="3844" max="3844" width="13.140625" style="22" bestFit="1" customWidth="1"/>
    <col min="3845" max="3845" width="14.28515625" style="22" customWidth="1"/>
    <col min="3846" max="3846" width="12.85546875" style="22" bestFit="1" customWidth="1"/>
    <col min="3847" max="3847" width="14.5703125" style="22" customWidth="1"/>
    <col min="3848" max="3848" width="13.140625" style="22" bestFit="1" customWidth="1"/>
    <col min="3849" max="3849" width="12.85546875" style="22" bestFit="1" customWidth="1"/>
    <col min="3850" max="3850" width="12.5703125" style="22" customWidth="1"/>
    <col min="3851" max="3851" width="13.140625" style="22" customWidth="1"/>
    <col min="3852" max="3852" width="13.85546875" style="22" customWidth="1"/>
    <col min="3853" max="4096" width="11.42578125" style="22"/>
    <col min="4097" max="4097" width="35.5703125" style="22" customWidth="1"/>
    <col min="4098" max="4098" width="11.7109375" style="22" bestFit="1" customWidth="1"/>
    <col min="4099" max="4099" width="17.28515625" style="22" customWidth="1"/>
    <col min="4100" max="4100" width="13.140625" style="22" bestFit="1" customWidth="1"/>
    <col min="4101" max="4101" width="14.28515625" style="22" customWidth="1"/>
    <col min="4102" max="4102" width="12.85546875" style="22" bestFit="1" customWidth="1"/>
    <col min="4103" max="4103" width="14.5703125" style="22" customWidth="1"/>
    <col min="4104" max="4104" width="13.140625" style="22" bestFit="1" customWidth="1"/>
    <col min="4105" max="4105" width="12.85546875" style="22" bestFit="1" customWidth="1"/>
    <col min="4106" max="4106" width="12.5703125" style="22" customWidth="1"/>
    <col min="4107" max="4107" width="13.140625" style="22" customWidth="1"/>
    <col min="4108" max="4108" width="13.85546875" style="22" customWidth="1"/>
    <col min="4109" max="4352" width="11.42578125" style="22"/>
    <col min="4353" max="4353" width="35.5703125" style="22" customWidth="1"/>
    <col min="4354" max="4354" width="11.7109375" style="22" bestFit="1" customWidth="1"/>
    <col min="4355" max="4355" width="17.28515625" style="22" customWidth="1"/>
    <col min="4356" max="4356" width="13.140625" style="22" bestFit="1" customWidth="1"/>
    <col min="4357" max="4357" width="14.28515625" style="22" customWidth="1"/>
    <col min="4358" max="4358" width="12.85546875" style="22" bestFit="1" customWidth="1"/>
    <col min="4359" max="4359" width="14.5703125" style="22" customWidth="1"/>
    <col min="4360" max="4360" width="13.140625" style="22" bestFit="1" customWidth="1"/>
    <col min="4361" max="4361" width="12.85546875" style="22" bestFit="1" customWidth="1"/>
    <col min="4362" max="4362" width="12.5703125" style="22" customWidth="1"/>
    <col min="4363" max="4363" width="13.140625" style="22" customWidth="1"/>
    <col min="4364" max="4364" width="13.85546875" style="22" customWidth="1"/>
    <col min="4365" max="4608" width="11.42578125" style="22"/>
    <col min="4609" max="4609" width="35.5703125" style="22" customWidth="1"/>
    <col min="4610" max="4610" width="11.7109375" style="22" bestFit="1" customWidth="1"/>
    <col min="4611" max="4611" width="17.28515625" style="22" customWidth="1"/>
    <col min="4612" max="4612" width="13.140625" style="22" bestFit="1" customWidth="1"/>
    <col min="4613" max="4613" width="14.28515625" style="22" customWidth="1"/>
    <col min="4614" max="4614" width="12.85546875" style="22" bestFit="1" customWidth="1"/>
    <col min="4615" max="4615" width="14.5703125" style="22" customWidth="1"/>
    <col min="4616" max="4616" width="13.140625" style="22" bestFit="1" customWidth="1"/>
    <col min="4617" max="4617" width="12.85546875" style="22" bestFit="1" customWidth="1"/>
    <col min="4618" max="4618" width="12.5703125" style="22" customWidth="1"/>
    <col min="4619" max="4619" width="13.140625" style="22" customWidth="1"/>
    <col min="4620" max="4620" width="13.85546875" style="22" customWidth="1"/>
    <col min="4621" max="4864" width="11.42578125" style="22"/>
    <col min="4865" max="4865" width="35.5703125" style="22" customWidth="1"/>
    <col min="4866" max="4866" width="11.7109375" style="22" bestFit="1" customWidth="1"/>
    <col min="4867" max="4867" width="17.28515625" style="22" customWidth="1"/>
    <col min="4868" max="4868" width="13.140625" style="22" bestFit="1" customWidth="1"/>
    <col min="4869" max="4869" width="14.28515625" style="22" customWidth="1"/>
    <col min="4870" max="4870" width="12.85546875" style="22" bestFit="1" customWidth="1"/>
    <col min="4871" max="4871" width="14.5703125" style="22" customWidth="1"/>
    <col min="4872" max="4872" width="13.140625" style="22" bestFit="1" customWidth="1"/>
    <col min="4873" max="4873" width="12.85546875" style="22" bestFit="1" customWidth="1"/>
    <col min="4874" max="4874" width="12.5703125" style="22" customWidth="1"/>
    <col min="4875" max="4875" width="13.140625" style="22" customWidth="1"/>
    <col min="4876" max="4876" width="13.85546875" style="22" customWidth="1"/>
    <col min="4877" max="5120" width="11.42578125" style="22"/>
    <col min="5121" max="5121" width="35.5703125" style="22" customWidth="1"/>
    <col min="5122" max="5122" width="11.7109375" style="22" bestFit="1" customWidth="1"/>
    <col min="5123" max="5123" width="17.28515625" style="22" customWidth="1"/>
    <col min="5124" max="5124" width="13.140625" style="22" bestFit="1" customWidth="1"/>
    <col min="5125" max="5125" width="14.28515625" style="22" customWidth="1"/>
    <col min="5126" max="5126" width="12.85546875" style="22" bestFit="1" customWidth="1"/>
    <col min="5127" max="5127" width="14.5703125" style="22" customWidth="1"/>
    <col min="5128" max="5128" width="13.140625" style="22" bestFit="1" customWidth="1"/>
    <col min="5129" max="5129" width="12.85546875" style="22" bestFit="1" customWidth="1"/>
    <col min="5130" max="5130" width="12.5703125" style="22" customWidth="1"/>
    <col min="5131" max="5131" width="13.140625" style="22" customWidth="1"/>
    <col min="5132" max="5132" width="13.85546875" style="22" customWidth="1"/>
    <col min="5133" max="5376" width="11.42578125" style="22"/>
    <col min="5377" max="5377" width="35.5703125" style="22" customWidth="1"/>
    <col min="5378" max="5378" width="11.7109375" style="22" bestFit="1" customWidth="1"/>
    <col min="5379" max="5379" width="17.28515625" style="22" customWidth="1"/>
    <col min="5380" max="5380" width="13.140625" style="22" bestFit="1" customWidth="1"/>
    <col min="5381" max="5381" width="14.28515625" style="22" customWidth="1"/>
    <col min="5382" max="5382" width="12.85546875" style="22" bestFit="1" customWidth="1"/>
    <col min="5383" max="5383" width="14.5703125" style="22" customWidth="1"/>
    <col min="5384" max="5384" width="13.140625" style="22" bestFit="1" customWidth="1"/>
    <col min="5385" max="5385" width="12.85546875" style="22" bestFit="1" customWidth="1"/>
    <col min="5386" max="5386" width="12.5703125" style="22" customWidth="1"/>
    <col min="5387" max="5387" width="13.140625" style="22" customWidth="1"/>
    <col min="5388" max="5388" width="13.85546875" style="22" customWidth="1"/>
    <col min="5389" max="5632" width="11.42578125" style="22"/>
    <col min="5633" max="5633" width="35.5703125" style="22" customWidth="1"/>
    <col min="5634" max="5634" width="11.7109375" style="22" bestFit="1" customWidth="1"/>
    <col min="5635" max="5635" width="17.28515625" style="22" customWidth="1"/>
    <col min="5636" max="5636" width="13.140625" style="22" bestFit="1" customWidth="1"/>
    <col min="5637" max="5637" width="14.28515625" style="22" customWidth="1"/>
    <col min="5638" max="5638" width="12.85546875" style="22" bestFit="1" customWidth="1"/>
    <col min="5639" max="5639" width="14.5703125" style="22" customWidth="1"/>
    <col min="5640" max="5640" width="13.140625" style="22" bestFit="1" customWidth="1"/>
    <col min="5641" max="5641" width="12.85546875" style="22" bestFit="1" customWidth="1"/>
    <col min="5642" max="5642" width="12.5703125" style="22" customWidth="1"/>
    <col min="5643" max="5643" width="13.140625" style="22" customWidth="1"/>
    <col min="5644" max="5644" width="13.85546875" style="22" customWidth="1"/>
    <col min="5645" max="5888" width="11.42578125" style="22"/>
    <col min="5889" max="5889" width="35.5703125" style="22" customWidth="1"/>
    <col min="5890" max="5890" width="11.7109375" style="22" bestFit="1" customWidth="1"/>
    <col min="5891" max="5891" width="17.28515625" style="22" customWidth="1"/>
    <col min="5892" max="5892" width="13.140625" style="22" bestFit="1" customWidth="1"/>
    <col min="5893" max="5893" width="14.28515625" style="22" customWidth="1"/>
    <col min="5894" max="5894" width="12.85546875" style="22" bestFit="1" customWidth="1"/>
    <col min="5895" max="5895" width="14.5703125" style="22" customWidth="1"/>
    <col min="5896" max="5896" width="13.140625" style="22" bestFit="1" customWidth="1"/>
    <col min="5897" max="5897" width="12.85546875" style="22" bestFit="1" customWidth="1"/>
    <col min="5898" max="5898" width="12.5703125" style="22" customWidth="1"/>
    <col min="5899" max="5899" width="13.140625" style="22" customWidth="1"/>
    <col min="5900" max="5900" width="13.85546875" style="22" customWidth="1"/>
    <col min="5901" max="6144" width="11.42578125" style="22"/>
    <col min="6145" max="6145" width="35.5703125" style="22" customWidth="1"/>
    <col min="6146" max="6146" width="11.7109375" style="22" bestFit="1" customWidth="1"/>
    <col min="6147" max="6147" width="17.28515625" style="22" customWidth="1"/>
    <col min="6148" max="6148" width="13.140625" style="22" bestFit="1" customWidth="1"/>
    <col min="6149" max="6149" width="14.28515625" style="22" customWidth="1"/>
    <col min="6150" max="6150" width="12.85546875" style="22" bestFit="1" customWidth="1"/>
    <col min="6151" max="6151" width="14.5703125" style="22" customWidth="1"/>
    <col min="6152" max="6152" width="13.140625" style="22" bestFit="1" customWidth="1"/>
    <col min="6153" max="6153" width="12.85546875" style="22" bestFit="1" customWidth="1"/>
    <col min="6154" max="6154" width="12.5703125" style="22" customWidth="1"/>
    <col min="6155" max="6155" width="13.140625" style="22" customWidth="1"/>
    <col min="6156" max="6156" width="13.85546875" style="22" customWidth="1"/>
    <col min="6157" max="6400" width="11.42578125" style="22"/>
    <col min="6401" max="6401" width="35.5703125" style="22" customWidth="1"/>
    <col min="6402" max="6402" width="11.7109375" style="22" bestFit="1" customWidth="1"/>
    <col min="6403" max="6403" width="17.28515625" style="22" customWidth="1"/>
    <col min="6404" max="6404" width="13.140625" style="22" bestFit="1" customWidth="1"/>
    <col min="6405" max="6405" width="14.28515625" style="22" customWidth="1"/>
    <col min="6406" max="6406" width="12.85546875" style="22" bestFit="1" customWidth="1"/>
    <col min="6407" max="6407" width="14.5703125" style="22" customWidth="1"/>
    <col min="6408" max="6408" width="13.140625" style="22" bestFit="1" customWidth="1"/>
    <col min="6409" max="6409" width="12.85546875" style="22" bestFit="1" customWidth="1"/>
    <col min="6410" max="6410" width="12.5703125" style="22" customWidth="1"/>
    <col min="6411" max="6411" width="13.140625" style="22" customWidth="1"/>
    <col min="6412" max="6412" width="13.85546875" style="22" customWidth="1"/>
    <col min="6413" max="6656" width="11.42578125" style="22"/>
    <col min="6657" max="6657" width="35.5703125" style="22" customWidth="1"/>
    <col min="6658" max="6658" width="11.7109375" style="22" bestFit="1" customWidth="1"/>
    <col min="6659" max="6659" width="17.28515625" style="22" customWidth="1"/>
    <col min="6660" max="6660" width="13.140625" style="22" bestFit="1" customWidth="1"/>
    <col min="6661" max="6661" width="14.28515625" style="22" customWidth="1"/>
    <col min="6662" max="6662" width="12.85546875" style="22" bestFit="1" customWidth="1"/>
    <col min="6663" max="6663" width="14.5703125" style="22" customWidth="1"/>
    <col min="6664" max="6664" width="13.140625" style="22" bestFit="1" customWidth="1"/>
    <col min="6665" max="6665" width="12.85546875" style="22" bestFit="1" customWidth="1"/>
    <col min="6666" max="6666" width="12.5703125" style="22" customWidth="1"/>
    <col min="6667" max="6667" width="13.140625" style="22" customWidth="1"/>
    <col min="6668" max="6668" width="13.85546875" style="22" customWidth="1"/>
    <col min="6669" max="6912" width="11.42578125" style="22"/>
    <col min="6913" max="6913" width="35.5703125" style="22" customWidth="1"/>
    <col min="6914" max="6914" width="11.7109375" style="22" bestFit="1" customWidth="1"/>
    <col min="6915" max="6915" width="17.28515625" style="22" customWidth="1"/>
    <col min="6916" max="6916" width="13.140625" style="22" bestFit="1" customWidth="1"/>
    <col min="6917" max="6917" width="14.28515625" style="22" customWidth="1"/>
    <col min="6918" max="6918" width="12.85546875" style="22" bestFit="1" customWidth="1"/>
    <col min="6919" max="6919" width="14.5703125" style="22" customWidth="1"/>
    <col min="6920" max="6920" width="13.140625" style="22" bestFit="1" customWidth="1"/>
    <col min="6921" max="6921" width="12.85546875" style="22" bestFit="1" customWidth="1"/>
    <col min="6922" max="6922" width="12.5703125" style="22" customWidth="1"/>
    <col min="6923" max="6923" width="13.140625" style="22" customWidth="1"/>
    <col min="6924" max="6924" width="13.85546875" style="22" customWidth="1"/>
    <col min="6925" max="7168" width="11.42578125" style="22"/>
    <col min="7169" max="7169" width="35.5703125" style="22" customWidth="1"/>
    <col min="7170" max="7170" width="11.7109375" style="22" bestFit="1" customWidth="1"/>
    <col min="7171" max="7171" width="17.28515625" style="22" customWidth="1"/>
    <col min="7172" max="7172" width="13.140625" style="22" bestFit="1" customWidth="1"/>
    <col min="7173" max="7173" width="14.28515625" style="22" customWidth="1"/>
    <col min="7174" max="7174" width="12.85546875" style="22" bestFit="1" customWidth="1"/>
    <col min="7175" max="7175" width="14.5703125" style="22" customWidth="1"/>
    <col min="7176" max="7176" width="13.140625" style="22" bestFit="1" customWidth="1"/>
    <col min="7177" max="7177" width="12.85546875" style="22" bestFit="1" customWidth="1"/>
    <col min="7178" max="7178" width="12.5703125" style="22" customWidth="1"/>
    <col min="7179" max="7179" width="13.140625" style="22" customWidth="1"/>
    <col min="7180" max="7180" width="13.85546875" style="22" customWidth="1"/>
    <col min="7181" max="7424" width="11.42578125" style="22"/>
    <col min="7425" max="7425" width="35.5703125" style="22" customWidth="1"/>
    <col min="7426" max="7426" width="11.7109375" style="22" bestFit="1" customWidth="1"/>
    <col min="7427" max="7427" width="17.28515625" style="22" customWidth="1"/>
    <col min="7428" max="7428" width="13.140625" style="22" bestFit="1" customWidth="1"/>
    <col min="7429" max="7429" width="14.28515625" style="22" customWidth="1"/>
    <col min="7430" max="7430" width="12.85546875" style="22" bestFit="1" customWidth="1"/>
    <col min="7431" max="7431" width="14.5703125" style="22" customWidth="1"/>
    <col min="7432" max="7432" width="13.140625" style="22" bestFit="1" customWidth="1"/>
    <col min="7433" max="7433" width="12.85546875" style="22" bestFit="1" customWidth="1"/>
    <col min="7434" max="7434" width="12.5703125" style="22" customWidth="1"/>
    <col min="7435" max="7435" width="13.140625" style="22" customWidth="1"/>
    <col min="7436" max="7436" width="13.85546875" style="22" customWidth="1"/>
    <col min="7437" max="7680" width="11.42578125" style="22"/>
    <col min="7681" max="7681" width="35.5703125" style="22" customWidth="1"/>
    <col min="7682" max="7682" width="11.7109375" style="22" bestFit="1" customWidth="1"/>
    <col min="7683" max="7683" width="17.28515625" style="22" customWidth="1"/>
    <col min="7684" max="7684" width="13.140625" style="22" bestFit="1" customWidth="1"/>
    <col min="7685" max="7685" width="14.28515625" style="22" customWidth="1"/>
    <col min="7686" max="7686" width="12.85546875" style="22" bestFit="1" customWidth="1"/>
    <col min="7687" max="7687" width="14.5703125" style="22" customWidth="1"/>
    <col min="7688" max="7688" width="13.140625" style="22" bestFit="1" customWidth="1"/>
    <col min="7689" max="7689" width="12.85546875" style="22" bestFit="1" customWidth="1"/>
    <col min="7690" max="7690" width="12.5703125" style="22" customWidth="1"/>
    <col min="7691" max="7691" width="13.140625" style="22" customWidth="1"/>
    <col min="7692" max="7692" width="13.85546875" style="22" customWidth="1"/>
    <col min="7693" max="7936" width="11.42578125" style="22"/>
    <col min="7937" max="7937" width="35.5703125" style="22" customWidth="1"/>
    <col min="7938" max="7938" width="11.7109375" style="22" bestFit="1" customWidth="1"/>
    <col min="7939" max="7939" width="17.28515625" style="22" customWidth="1"/>
    <col min="7940" max="7940" width="13.140625" style="22" bestFit="1" customWidth="1"/>
    <col min="7941" max="7941" width="14.28515625" style="22" customWidth="1"/>
    <col min="7942" max="7942" width="12.85546875" style="22" bestFit="1" customWidth="1"/>
    <col min="7943" max="7943" width="14.5703125" style="22" customWidth="1"/>
    <col min="7944" max="7944" width="13.140625" style="22" bestFit="1" customWidth="1"/>
    <col min="7945" max="7945" width="12.85546875" style="22" bestFit="1" customWidth="1"/>
    <col min="7946" max="7946" width="12.5703125" style="22" customWidth="1"/>
    <col min="7947" max="7947" width="13.140625" style="22" customWidth="1"/>
    <col min="7948" max="7948" width="13.85546875" style="22" customWidth="1"/>
    <col min="7949" max="8192" width="11.42578125" style="22"/>
    <col min="8193" max="8193" width="35.5703125" style="22" customWidth="1"/>
    <col min="8194" max="8194" width="11.7109375" style="22" bestFit="1" customWidth="1"/>
    <col min="8195" max="8195" width="17.28515625" style="22" customWidth="1"/>
    <col min="8196" max="8196" width="13.140625" style="22" bestFit="1" customWidth="1"/>
    <col min="8197" max="8197" width="14.28515625" style="22" customWidth="1"/>
    <col min="8198" max="8198" width="12.85546875" style="22" bestFit="1" customWidth="1"/>
    <col min="8199" max="8199" width="14.5703125" style="22" customWidth="1"/>
    <col min="8200" max="8200" width="13.140625" style="22" bestFit="1" customWidth="1"/>
    <col min="8201" max="8201" width="12.85546875" style="22" bestFit="1" customWidth="1"/>
    <col min="8202" max="8202" width="12.5703125" style="22" customWidth="1"/>
    <col min="8203" max="8203" width="13.140625" style="22" customWidth="1"/>
    <col min="8204" max="8204" width="13.85546875" style="22" customWidth="1"/>
    <col min="8205" max="8448" width="11.42578125" style="22"/>
    <col min="8449" max="8449" width="35.5703125" style="22" customWidth="1"/>
    <col min="8450" max="8450" width="11.7109375" style="22" bestFit="1" customWidth="1"/>
    <col min="8451" max="8451" width="17.28515625" style="22" customWidth="1"/>
    <col min="8452" max="8452" width="13.140625" style="22" bestFit="1" customWidth="1"/>
    <col min="8453" max="8453" width="14.28515625" style="22" customWidth="1"/>
    <col min="8454" max="8454" width="12.85546875" style="22" bestFit="1" customWidth="1"/>
    <col min="8455" max="8455" width="14.5703125" style="22" customWidth="1"/>
    <col min="8456" max="8456" width="13.140625" style="22" bestFit="1" customWidth="1"/>
    <col min="8457" max="8457" width="12.85546875" style="22" bestFit="1" customWidth="1"/>
    <col min="8458" max="8458" width="12.5703125" style="22" customWidth="1"/>
    <col min="8459" max="8459" width="13.140625" style="22" customWidth="1"/>
    <col min="8460" max="8460" width="13.85546875" style="22" customWidth="1"/>
    <col min="8461" max="8704" width="11.42578125" style="22"/>
    <col min="8705" max="8705" width="35.5703125" style="22" customWidth="1"/>
    <col min="8706" max="8706" width="11.7109375" style="22" bestFit="1" customWidth="1"/>
    <col min="8707" max="8707" width="17.28515625" style="22" customWidth="1"/>
    <col min="8708" max="8708" width="13.140625" style="22" bestFit="1" customWidth="1"/>
    <col min="8709" max="8709" width="14.28515625" style="22" customWidth="1"/>
    <col min="8710" max="8710" width="12.85546875" style="22" bestFit="1" customWidth="1"/>
    <col min="8711" max="8711" width="14.5703125" style="22" customWidth="1"/>
    <col min="8712" max="8712" width="13.140625" style="22" bestFit="1" customWidth="1"/>
    <col min="8713" max="8713" width="12.85546875" style="22" bestFit="1" customWidth="1"/>
    <col min="8714" max="8714" width="12.5703125" style="22" customWidth="1"/>
    <col min="8715" max="8715" width="13.140625" style="22" customWidth="1"/>
    <col min="8716" max="8716" width="13.85546875" style="22" customWidth="1"/>
    <col min="8717" max="8960" width="11.42578125" style="22"/>
    <col min="8961" max="8961" width="35.5703125" style="22" customWidth="1"/>
    <col min="8962" max="8962" width="11.7109375" style="22" bestFit="1" customWidth="1"/>
    <col min="8963" max="8963" width="17.28515625" style="22" customWidth="1"/>
    <col min="8964" max="8964" width="13.140625" style="22" bestFit="1" customWidth="1"/>
    <col min="8965" max="8965" width="14.28515625" style="22" customWidth="1"/>
    <col min="8966" max="8966" width="12.85546875" style="22" bestFit="1" customWidth="1"/>
    <col min="8967" max="8967" width="14.5703125" style="22" customWidth="1"/>
    <col min="8968" max="8968" width="13.140625" style="22" bestFit="1" customWidth="1"/>
    <col min="8969" max="8969" width="12.85546875" style="22" bestFit="1" customWidth="1"/>
    <col min="8970" max="8970" width="12.5703125" style="22" customWidth="1"/>
    <col min="8971" max="8971" width="13.140625" style="22" customWidth="1"/>
    <col min="8972" max="8972" width="13.85546875" style="22" customWidth="1"/>
    <col min="8973" max="9216" width="11.42578125" style="22"/>
    <col min="9217" max="9217" width="35.5703125" style="22" customWidth="1"/>
    <col min="9218" max="9218" width="11.7109375" style="22" bestFit="1" customWidth="1"/>
    <col min="9219" max="9219" width="17.28515625" style="22" customWidth="1"/>
    <col min="9220" max="9220" width="13.140625" style="22" bestFit="1" customWidth="1"/>
    <col min="9221" max="9221" width="14.28515625" style="22" customWidth="1"/>
    <col min="9222" max="9222" width="12.85546875" style="22" bestFit="1" customWidth="1"/>
    <col min="9223" max="9223" width="14.5703125" style="22" customWidth="1"/>
    <col min="9224" max="9224" width="13.140625" style="22" bestFit="1" customWidth="1"/>
    <col min="9225" max="9225" width="12.85546875" style="22" bestFit="1" customWidth="1"/>
    <col min="9226" max="9226" width="12.5703125" style="22" customWidth="1"/>
    <col min="9227" max="9227" width="13.140625" style="22" customWidth="1"/>
    <col min="9228" max="9228" width="13.85546875" style="22" customWidth="1"/>
    <col min="9229" max="9472" width="11.42578125" style="22"/>
    <col min="9473" max="9473" width="35.5703125" style="22" customWidth="1"/>
    <col min="9474" max="9474" width="11.7109375" style="22" bestFit="1" customWidth="1"/>
    <col min="9475" max="9475" width="17.28515625" style="22" customWidth="1"/>
    <col min="9476" max="9476" width="13.140625" style="22" bestFit="1" customWidth="1"/>
    <col min="9477" max="9477" width="14.28515625" style="22" customWidth="1"/>
    <col min="9478" max="9478" width="12.85546875" style="22" bestFit="1" customWidth="1"/>
    <col min="9479" max="9479" width="14.5703125" style="22" customWidth="1"/>
    <col min="9480" max="9480" width="13.140625" style="22" bestFit="1" customWidth="1"/>
    <col min="9481" max="9481" width="12.85546875" style="22" bestFit="1" customWidth="1"/>
    <col min="9482" max="9482" width="12.5703125" style="22" customWidth="1"/>
    <col min="9483" max="9483" width="13.140625" style="22" customWidth="1"/>
    <col min="9484" max="9484" width="13.85546875" style="22" customWidth="1"/>
    <col min="9485" max="9728" width="11.42578125" style="22"/>
    <col min="9729" max="9729" width="35.5703125" style="22" customWidth="1"/>
    <col min="9730" max="9730" width="11.7109375" style="22" bestFit="1" customWidth="1"/>
    <col min="9731" max="9731" width="17.28515625" style="22" customWidth="1"/>
    <col min="9732" max="9732" width="13.140625" style="22" bestFit="1" customWidth="1"/>
    <col min="9733" max="9733" width="14.28515625" style="22" customWidth="1"/>
    <col min="9734" max="9734" width="12.85546875" style="22" bestFit="1" customWidth="1"/>
    <col min="9735" max="9735" width="14.5703125" style="22" customWidth="1"/>
    <col min="9736" max="9736" width="13.140625" style="22" bestFit="1" customWidth="1"/>
    <col min="9737" max="9737" width="12.85546875" style="22" bestFit="1" customWidth="1"/>
    <col min="9738" max="9738" width="12.5703125" style="22" customWidth="1"/>
    <col min="9739" max="9739" width="13.140625" style="22" customWidth="1"/>
    <col min="9740" max="9740" width="13.85546875" style="22" customWidth="1"/>
    <col min="9741" max="9984" width="11.42578125" style="22"/>
    <col min="9985" max="9985" width="35.5703125" style="22" customWidth="1"/>
    <col min="9986" max="9986" width="11.7109375" style="22" bestFit="1" customWidth="1"/>
    <col min="9987" max="9987" width="17.28515625" style="22" customWidth="1"/>
    <col min="9988" max="9988" width="13.140625" style="22" bestFit="1" customWidth="1"/>
    <col min="9989" max="9989" width="14.28515625" style="22" customWidth="1"/>
    <col min="9990" max="9990" width="12.85546875" style="22" bestFit="1" customWidth="1"/>
    <col min="9991" max="9991" width="14.5703125" style="22" customWidth="1"/>
    <col min="9992" max="9992" width="13.140625" style="22" bestFit="1" customWidth="1"/>
    <col min="9993" max="9993" width="12.85546875" style="22" bestFit="1" customWidth="1"/>
    <col min="9994" max="9994" width="12.5703125" style="22" customWidth="1"/>
    <col min="9995" max="9995" width="13.140625" style="22" customWidth="1"/>
    <col min="9996" max="9996" width="13.85546875" style="22" customWidth="1"/>
    <col min="9997" max="10240" width="11.42578125" style="22"/>
    <col min="10241" max="10241" width="35.5703125" style="22" customWidth="1"/>
    <col min="10242" max="10242" width="11.7109375" style="22" bestFit="1" customWidth="1"/>
    <col min="10243" max="10243" width="17.28515625" style="22" customWidth="1"/>
    <col min="10244" max="10244" width="13.140625" style="22" bestFit="1" customWidth="1"/>
    <col min="10245" max="10245" width="14.28515625" style="22" customWidth="1"/>
    <col min="10246" max="10246" width="12.85546875" style="22" bestFit="1" customWidth="1"/>
    <col min="10247" max="10247" width="14.5703125" style="22" customWidth="1"/>
    <col min="10248" max="10248" width="13.140625" style="22" bestFit="1" customWidth="1"/>
    <col min="10249" max="10249" width="12.85546875" style="22" bestFit="1" customWidth="1"/>
    <col min="10250" max="10250" width="12.5703125" style="22" customWidth="1"/>
    <col min="10251" max="10251" width="13.140625" style="22" customWidth="1"/>
    <col min="10252" max="10252" width="13.85546875" style="22" customWidth="1"/>
    <col min="10253" max="10496" width="11.42578125" style="22"/>
    <col min="10497" max="10497" width="35.5703125" style="22" customWidth="1"/>
    <col min="10498" max="10498" width="11.7109375" style="22" bestFit="1" customWidth="1"/>
    <col min="10499" max="10499" width="17.28515625" style="22" customWidth="1"/>
    <col min="10500" max="10500" width="13.140625" style="22" bestFit="1" customWidth="1"/>
    <col min="10501" max="10501" width="14.28515625" style="22" customWidth="1"/>
    <col min="10502" max="10502" width="12.85546875" style="22" bestFit="1" customWidth="1"/>
    <col min="10503" max="10503" width="14.5703125" style="22" customWidth="1"/>
    <col min="10504" max="10504" width="13.140625" style="22" bestFit="1" customWidth="1"/>
    <col min="10505" max="10505" width="12.85546875" style="22" bestFit="1" customWidth="1"/>
    <col min="10506" max="10506" width="12.5703125" style="22" customWidth="1"/>
    <col min="10507" max="10507" width="13.140625" style="22" customWidth="1"/>
    <col min="10508" max="10508" width="13.85546875" style="22" customWidth="1"/>
    <col min="10509" max="10752" width="11.42578125" style="22"/>
    <col min="10753" max="10753" width="35.5703125" style="22" customWidth="1"/>
    <col min="10754" max="10754" width="11.7109375" style="22" bestFit="1" customWidth="1"/>
    <col min="10755" max="10755" width="17.28515625" style="22" customWidth="1"/>
    <col min="10756" max="10756" width="13.140625" style="22" bestFit="1" customWidth="1"/>
    <col min="10757" max="10757" width="14.28515625" style="22" customWidth="1"/>
    <col min="10758" max="10758" width="12.85546875" style="22" bestFit="1" customWidth="1"/>
    <col min="10759" max="10759" width="14.5703125" style="22" customWidth="1"/>
    <col min="10760" max="10760" width="13.140625" style="22" bestFit="1" customWidth="1"/>
    <col min="10761" max="10761" width="12.85546875" style="22" bestFit="1" customWidth="1"/>
    <col min="10762" max="10762" width="12.5703125" style="22" customWidth="1"/>
    <col min="10763" max="10763" width="13.140625" style="22" customWidth="1"/>
    <col min="10764" max="10764" width="13.85546875" style="22" customWidth="1"/>
    <col min="10765" max="11008" width="11.42578125" style="22"/>
    <col min="11009" max="11009" width="35.5703125" style="22" customWidth="1"/>
    <col min="11010" max="11010" width="11.7109375" style="22" bestFit="1" customWidth="1"/>
    <col min="11011" max="11011" width="17.28515625" style="22" customWidth="1"/>
    <col min="11012" max="11012" width="13.140625" style="22" bestFit="1" customWidth="1"/>
    <col min="11013" max="11013" width="14.28515625" style="22" customWidth="1"/>
    <col min="11014" max="11014" width="12.85546875" style="22" bestFit="1" customWidth="1"/>
    <col min="11015" max="11015" width="14.5703125" style="22" customWidth="1"/>
    <col min="11016" max="11016" width="13.140625" style="22" bestFit="1" customWidth="1"/>
    <col min="11017" max="11017" width="12.85546875" style="22" bestFit="1" customWidth="1"/>
    <col min="11018" max="11018" width="12.5703125" style="22" customWidth="1"/>
    <col min="11019" max="11019" width="13.140625" style="22" customWidth="1"/>
    <col min="11020" max="11020" width="13.85546875" style="22" customWidth="1"/>
    <col min="11021" max="11264" width="11.42578125" style="22"/>
    <col min="11265" max="11265" width="35.5703125" style="22" customWidth="1"/>
    <col min="11266" max="11266" width="11.7109375" style="22" bestFit="1" customWidth="1"/>
    <col min="11267" max="11267" width="17.28515625" style="22" customWidth="1"/>
    <col min="11268" max="11268" width="13.140625" style="22" bestFit="1" customWidth="1"/>
    <col min="11269" max="11269" width="14.28515625" style="22" customWidth="1"/>
    <col min="11270" max="11270" width="12.85546875" style="22" bestFit="1" customWidth="1"/>
    <col min="11271" max="11271" width="14.5703125" style="22" customWidth="1"/>
    <col min="11272" max="11272" width="13.140625" style="22" bestFit="1" customWidth="1"/>
    <col min="11273" max="11273" width="12.85546875" style="22" bestFit="1" customWidth="1"/>
    <col min="11274" max="11274" width="12.5703125" style="22" customWidth="1"/>
    <col min="11275" max="11275" width="13.140625" style="22" customWidth="1"/>
    <col min="11276" max="11276" width="13.85546875" style="22" customWidth="1"/>
    <col min="11277" max="11520" width="11.42578125" style="22"/>
    <col min="11521" max="11521" width="35.5703125" style="22" customWidth="1"/>
    <col min="11522" max="11522" width="11.7109375" style="22" bestFit="1" customWidth="1"/>
    <col min="11523" max="11523" width="17.28515625" style="22" customWidth="1"/>
    <col min="11524" max="11524" width="13.140625" style="22" bestFit="1" customWidth="1"/>
    <col min="11525" max="11525" width="14.28515625" style="22" customWidth="1"/>
    <col min="11526" max="11526" width="12.85546875" style="22" bestFit="1" customWidth="1"/>
    <col min="11527" max="11527" width="14.5703125" style="22" customWidth="1"/>
    <col min="11528" max="11528" width="13.140625" style="22" bestFit="1" customWidth="1"/>
    <col min="11529" max="11529" width="12.85546875" style="22" bestFit="1" customWidth="1"/>
    <col min="11530" max="11530" width="12.5703125" style="22" customWidth="1"/>
    <col min="11531" max="11531" width="13.140625" style="22" customWidth="1"/>
    <col min="11532" max="11532" width="13.85546875" style="22" customWidth="1"/>
    <col min="11533" max="11776" width="11.42578125" style="22"/>
    <col min="11777" max="11777" width="35.5703125" style="22" customWidth="1"/>
    <col min="11778" max="11778" width="11.7109375" style="22" bestFit="1" customWidth="1"/>
    <col min="11779" max="11779" width="17.28515625" style="22" customWidth="1"/>
    <col min="11780" max="11780" width="13.140625" style="22" bestFit="1" customWidth="1"/>
    <col min="11781" max="11781" width="14.28515625" style="22" customWidth="1"/>
    <col min="11782" max="11782" width="12.85546875" style="22" bestFit="1" customWidth="1"/>
    <col min="11783" max="11783" width="14.5703125" style="22" customWidth="1"/>
    <col min="11784" max="11784" width="13.140625" style="22" bestFit="1" customWidth="1"/>
    <col min="11785" max="11785" width="12.85546875" style="22" bestFit="1" customWidth="1"/>
    <col min="11786" max="11786" width="12.5703125" style="22" customWidth="1"/>
    <col min="11787" max="11787" width="13.140625" style="22" customWidth="1"/>
    <col min="11788" max="11788" width="13.85546875" style="22" customWidth="1"/>
    <col min="11789" max="12032" width="11.42578125" style="22"/>
    <col min="12033" max="12033" width="35.5703125" style="22" customWidth="1"/>
    <col min="12034" max="12034" width="11.7109375" style="22" bestFit="1" customWidth="1"/>
    <col min="12035" max="12035" width="17.28515625" style="22" customWidth="1"/>
    <col min="12036" max="12036" width="13.140625" style="22" bestFit="1" customWidth="1"/>
    <col min="12037" max="12037" width="14.28515625" style="22" customWidth="1"/>
    <col min="12038" max="12038" width="12.85546875" style="22" bestFit="1" customWidth="1"/>
    <col min="12039" max="12039" width="14.5703125" style="22" customWidth="1"/>
    <col min="12040" max="12040" width="13.140625" style="22" bestFit="1" customWidth="1"/>
    <col min="12041" max="12041" width="12.85546875" style="22" bestFit="1" customWidth="1"/>
    <col min="12042" max="12042" width="12.5703125" style="22" customWidth="1"/>
    <col min="12043" max="12043" width="13.140625" style="22" customWidth="1"/>
    <col min="12044" max="12044" width="13.85546875" style="22" customWidth="1"/>
    <col min="12045" max="12288" width="11.42578125" style="22"/>
    <col min="12289" max="12289" width="35.5703125" style="22" customWidth="1"/>
    <col min="12290" max="12290" width="11.7109375" style="22" bestFit="1" customWidth="1"/>
    <col min="12291" max="12291" width="17.28515625" style="22" customWidth="1"/>
    <col min="12292" max="12292" width="13.140625" style="22" bestFit="1" customWidth="1"/>
    <col min="12293" max="12293" width="14.28515625" style="22" customWidth="1"/>
    <col min="12294" max="12294" width="12.85546875" style="22" bestFit="1" customWidth="1"/>
    <col min="12295" max="12295" width="14.5703125" style="22" customWidth="1"/>
    <col min="12296" max="12296" width="13.140625" style="22" bestFit="1" customWidth="1"/>
    <col min="12297" max="12297" width="12.85546875" style="22" bestFit="1" customWidth="1"/>
    <col min="12298" max="12298" width="12.5703125" style="22" customWidth="1"/>
    <col min="12299" max="12299" width="13.140625" style="22" customWidth="1"/>
    <col min="12300" max="12300" width="13.85546875" style="22" customWidth="1"/>
    <col min="12301" max="12544" width="11.42578125" style="22"/>
    <col min="12545" max="12545" width="35.5703125" style="22" customWidth="1"/>
    <col min="12546" max="12546" width="11.7109375" style="22" bestFit="1" customWidth="1"/>
    <col min="12547" max="12547" width="17.28515625" style="22" customWidth="1"/>
    <col min="12548" max="12548" width="13.140625" style="22" bestFit="1" customWidth="1"/>
    <col min="12549" max="12549" width="14.28515625" style="22" customWidth="1"/>
    <col min="12550" max="12550" width="12.85546875" style="22" bestFit="1" customWidth="1"/>
    <col min="12551" max="12551" width="14.5703125" style="22" customWidth="1"/>
    <col min="12552" max="12552" width="13.140625" style="22" bestFit="1" customWidth="1"/>
    <col min="12553" max="12553" width="12.85546875" style="22" bestFit="1" customWidth="1"/>
    <col min="12554" max="12554" width="12.5703125" style="22" customWidth="1"/>
    <col min="12555" max="12555" width="13.140625" style="22" customWidth="1"/>
    <col min="12556" max="12556" width="13.85546875" style="22" customWidth="1"/>
    <col min="12557" max="12800" width="11.42578125" style="22"/>
    <col min="12801" max="12801" width="35.5703125" style="22" customWidth="1"/>
    <col min="12802" max="12802" width="11.7109375" style="22" bestFit="1" customWidth="1"/>
    <col min="12803" max="12803" width="17.28515625" style="22" customWidth="1"/>
    <col min="12804" max="12804" width="13.140625" style="22" bestFit="1" customWidth="1"/>
    <col min="12805" max="12805" width="14.28515625" style="22" customWidth="1"/>
    <col min="12806" max="12806" width="12.85546875" style="22" bestFit="1" customWidth="1"/>
    <col min="12807" max="12807" width="14.5703125" style="22" customWidth="1"/>
    <col min="12808" max="12808" width="13.140625" style="22" bestFit="1" customWidth="1"/>
    <col min="12809" max="12809" width="12.85546875" style="22" bestFit="1" customWidth="1"/>
    <col min="12810" max="12810" width="12.5703125" style="22" customWidth="1"/>
    <col min="12811" max="12811" width="13.140625" style="22" customWidth="1"/>
    <col min="12812" max="12812" width="13.85546875" style="22" customWidth="1"/>
    <col min="12813" max="13056" width="11.42578125" style="22"/>
    <col min="13057" max="13057" width="35.5703125" style="22" customWidth="1"/>
    <col min="13058" max="13058" width="11.7109375" style="22" bestFit="1" customWidth="1"/>
    <col min="13059" max="13059" width="17.28515625" style="22" customWidth="1"/>
    <col min="13060" max="13060" width="13.140625" style="22" bestFit="1" customWidth="1"/>
    <col min="13061" max="13061" width="14.28515625" style="22" customWidth="1"/>
    <col min="13062" max="13062" width="12.85546875" style="22" bestFit="1" customWidth="1"/>
    <col min="13063" max="13063" width="14.5703125" style="22" customWidth="1"/>
    <col min="13064" max="13064" width="13.140625" style="22" bestFit="1" customWidth="1"/>
    <col min="13065" max="13065" width="12.85546875" style="22" bestFit="1" customWidth="1"/>
    <col min="13066" max="13066" width="12.5703125" style="22" customWidth="1"/>
    <col min="13067" max="13067" width="13.140625" style="22" customWidth="1"/>
    <col min="13068" max="13068" width="13.85546875" style="22" customWidth="1"/>
    <col min="13069" max="13312" width="11.42578125" style="22"/>
    <col min="13313" max="13313" width="35.5703125" style="22" customWidth="1"/>
    <col min="13314" max="13314" width="11.7109375" style="22" bestFit="1" customWidth="1"/>
    <col min="13315" max="13315" width="17.28515625" style="22" customWidth="1"/>
    <col min="13316" max="13316" width="13.140625" style="22" bestFit="1" customWidth="1"/>
    <col min="13317" max="13317" width="14.28515625" style="22" customWidth="1"/>
    <col min="13318" max="13318" width="12.85546875" style="22" bestFit="1" customWidth="1"/>
    <col min="13319" max="13319" width="14.5703125" style="22" customWidth="1"/>
    <col min="13320" max="13320" width="13.140625" style="22" bestFit="1" customWidth="1"/>
    <col min="13321" max="13321" width="12.85546875" style="22" bestFit="1" customWidth="1"/>
    <col min="13322" max="13322" width="12.5703125" style="22" customWidth="1"/>
    <col min="13323" max="13323" width="13.140625" style="22" customWidth="1"/>
    <col min="13324" max="13324" width="13.85546875" style="22" customWidth="1"/>
    <col min="13325" max="13568" width="11.42578125" style="22"/>
    <col min="13569" max="13569" width="35.5703125" style="22" customWidth="1"/>
    <col min="13570" max="13570" width="11.7109375" style="22" bestFit="1" customWidth="1"/>
    <col min="13571" max="13571" width="17.28515625" style="22" customWidth="1"/>
    <col min="13572" max="13572" width="13.140625" style="22" bestFit="1" customWidth="1"/>
    <col min="13573" max="13573" width="14.28515625" style="22" customWidth="1"/>
    <col min="13574" max="13574" width="12.85546875" style="22" bestFit="1" customWidth="1"/>
    <col min="13575" max="13575" width="14.5703125" style="22" customWidth="1"/>
    <col min="13576" max="13576" width="13.140625" style="22" bestFit="1" customWidth="1"/>
    <col min="13577" max="13577" width="12.85546875" style="22" bestFit="1" customWidth="1"/>
    <col min="13578" max="13578" width="12.5703125" style="22" customWidth="1"/>
    <col min="13579" max="13579" width="13.140625" style="22" customWidth="1"/>
    <col min="13580" max="13580" width="13.85546875" style="22" customWidth="1"/>
    <col min="13581" max="13824" width="11.42578125" style="22"/>
    <col min="13825" max="13825" width="35.5703125" style="22" customWidth="1"/>
    <col min="13826" max="13826" width="11.7109375" style="22" bestFit="1" customWidth="1"/>
    <col min="13827" max="13827" width="17.28515625" style="22" customWidth="1"/>
    <col min="13828" max="13828" width="13.140625" style="22" bestFit="1" customWidth="1"/>
    <col min="13829" max="13829" width="14.28515625" style="22" customWidth="1"/>
    <col min="13830" max="13830" width="12.85546875" style="22" bestFit="1" customWidth="1"/>
    <col min="13831" max="13831" width="14.5703125" style="22" customWidth="1"/>
    <col min="13832" max="13832" width="13.140625" style="22" bestFit="1" customWidth="1"/>
    <col min="13833" max="13833" width="12.85546875" style="22" bestFit="1" customWidth="1"/>
    <col min="13834" max="13834" width="12.5703125" style="22" customWidth="1"/>
    <col min="13835" max="13835" width="13.140625" style="22" customWidth="1"/>
    <col min="13836" max="13836" width="13.85546875" style="22" customWidth="1"/>
    <col min="13837" max="14080" width="11.42578125" style="22"/>
    <col min="14081" max="14081" width="35.5703125" style="22" customWidth="1"/>
    <col min="14082" max="14082" width="11.7109375" style="22" bestFit="1" customWidth="1"/>
    <col min="14083" max="14083" width="17.28515625" style="22" customWidth="1"/>
    <col min="14084" max="14084" width="13.140625" style="22" bestFit="1" customWidth="1"/>
    <col min="14085" max="14085" width="14.28515625" style="22" customWidth="1"/>
    <col min="14086" max="14086" width="12.85546875" style="22" bestFit="1" customWidth="1"/>
    <col min="14087" max="14087" width="14.5703125" style="22" customWidth="1"/>
    <col min="14088" max="14088" width="13.140625" style="22" bestFit="1" customWidth="1"/>
    <col min="14089" max="14089" width="12.85546875" style="22" bestFit="1" customWidth="1"/>
    <col min="14090" max="14090" width="12.5703125" style="22" customWidth="1"/>
    <col min="14091" max="14091" width="13.140625" style="22" customWidth="1"/>
    <col min="14092" max="14092" width="13.85546875" style="22" customWidth="1"/>
    <col min="14093" max="14336" width="11.42578125" style="22"/>
    <col min="14337" max="14337" width="35.5703125" style="22" customWidth="1"/>
    <col min="14338" max="14338" width="11.7109375" style="22" bestFit="1" customWidth="1"/>
    <col min="14339" max="14339" width="17.28515625" style="22" customWidth="1"/>
    <col min="14340" max="14340" width="13.140625" style="22" bestFit="1" customWidth="1"/>
    <col min="14341" max="14341" width="14.28515625" style="22" customWidth="1"/>
    <col min="14342" max="14342" width="12.85546875" style="22" bestFit="1" customWidth="1"/>
    <col min="14343" max="14343" width="14.5703125" style="22" customWidth="1"/>
    <col min="14344" max="14344" width="13.140625" style="22" bestFit="1" customWidth="1"/>
    <col min="14345" max="14345" width="12.85546875" style="22" bestFit="1" customWidth="1"/>
    <col min="14346" max="14346" width="12.5703125" style="22" customWidth="1"/>
    <col min="14347" max="14347" width="13.140625" style="22" customWidth="1"/>
    <col min="14348" max="14348" width="13.85546875" style="22" customWidth="1"/>
    <col min="14349" max="14592" width="11.42578125" style="22"/>
    <col min="14593" max="14593" width="35.5703125" style="22" customWidth="1"/>
    <col min="14594" max="14594" width="11.7109375" style="22" bestFit="1" customWidth="1"/>
    <col min="14595" max="14595" width="17.28515625" style="22" customWidth="1"/>
    <col min="14596" max="14596" width="13.140625" style="22" bestFit="1" customWidth="1"/>
    <col min="14597" max="14597" width="14.28515625" style="22" customWidth="1"/>
    <col min="14598" max="14598" width="12.85546875" style="22" bestFit="1" customWidth="1"/>
    <col min="14599" max="14599" width="14.5703125" style="22" customWidth="1"/>
    <col min="14600" max="14600" width="13.140625" style="22" bestFit="1" customWidth="1"/>
    <col min="14601" max="14601" width="12.85546875" style="22" bestFit="1" customWidth="1"/>
    <col min="14602" max="14602" width="12.5703125" style="22" customWidth="1"/>
    <col min="14603" max="14603" width="13.140625" style="22" customWidth="1"/>
    <col min="14604" max="14604" width="13.85546875" style="22" customWidth="1"/>
    <col min="14605" max="14848" width="11.42578125" style="22"/>
    <col min="14849" max="14849" width="35.5703125" style="22" customWidth="1"/>
    <col min="14850" max="14850" width="11.7109375" style="22" bestFit="1" customWidth="1"/>
    <col min="14851" max="14851" width="17.28515625" style="22" customWidth="1"/>
    <col min="14852" max="14852" width="13.140625" style="22" bestFit="1" customWidth="1"/>
    <col min="14853" max="14853" width="14.28515625" style="22" customWidth="1"/>
    <col min="14854" max="14854" width="12.85546875" style="22" bestFit="1" customWidth="1"/>
    <col min="14855" max="14855" width="14.5703125" style="22" customWidth="1"/>
    <col min="14856" max="14856" width="13.140625" style="22" bestFit="1" customWidth="1"/>
    <col min="14857" max="14857" width="12.85546875" style="22" bestFit="1" customWidth="1"/>
    <col min="14858" max="14858" width="12.5703125" style="22" customWidth="1"/>
    <col min="14859" max="14859" width="13.140625" style="22" customWidth="1"/>
    <col min="14860" max="14860" width="13.85546875" style="22" customWidth="1"/>
    <col min="14861" max="15104" width="11.42578125" style="22"/>
    <col min="15105" max="15105" width="35.5703125" style="22" customWidth="1"/>
    <col min="15106" max="15106" width="11.7109375" style="22" bestFit="1" customWidth="1"/>
    <col min="15107" max="15107" width="17.28515625" style="22" customWidth="1"/>
    <col min="15108" max="15108" width="13.140625" style="22" bestFit="1" customWidth="1"/>
    <col min="15109" max="15109" width="14.28515625" style="22" customWidth="1"/>
    <col min="15110" max="15110" width="12.85546875" style="22" bestFit="1" customWidth="1"/>
    <col min="15111" max="15111" width="14.5703125" style="22" customWidth="1"/>
    <col min="15112" max="15112" width="13.140625" style="22" bestFit="1" customWidth="1"/>
    <col min="15113" max="15113" width="12.85546875" style="22" bestFit="1" customWidth="1"/>
    <col min="15114" max="15114" width="12.5703125" style="22" customWidth="1"/>
    <col min="15115" max="15115" width="13.140625" style="22" customWidth="1"/>
    <col min="15116" max="15116" width="13.85546875" style="22" customWidth="1"/>
    <col min="15117" max="15360" width="11.42578125" style="22"/>
    <col min="15361" max="15361" width="35.5703125" style="22" customWidth="1"/>
    <col min="15362" max="15362" width="11.7109375" style="22" bestFit="1" customWidth="1"/>
    <col min="15363" max="15363" width="17.28515625" style="22" customWidth="1"/>
    <col min="15364" max="15364" width="13.140625" style="22" bestFit="1" customWidth="1"/>
    <col min="15365" max="15365" width="14.28515625" style="22" customWidth="1"/>
    <col min="15366" max="15366" width="12.85546875" style="22" bestFit="1" customWidth="1"/>
    <col min="15367" max="15367" width="14.5703125" style="22" customWidth="1"/>
    <col min="15368" max="15368" width="13.140625" style="22" bestFit="1" customWidth="1"/>
    <col min="15369" max="15369" width="12.85546875" style="22" bestFit="1" customWidth="1"/>
    <col min="15370" max="15370" width="12.5703125" style="22" customWidth="1"/>
    <col min="15371" max="15371" width="13.140625" style="22" customWidth="1"/>
    <col min="15372" max="15372" width="13.85546875" style="22" customWidth="1"/>
    <col min="15373" max="15616" width="11.42578125" style="22"/>
    <col min="15617" max="15617" width="35.5703125" style="22" customWidth="1"/>
    <col min="15618" max="15618" width="11.7109375" style="22" bestFit="1" customWidth="1"/>
    <col min="15619" max="15619" width="17.28515625" style="22" customWidth="1"/>
    <col min="15620" max="15620" width="13.140625" style="22" bestFit="1" customWidth="1"/>
    <col min="15621" max="15621" width="14.28515625" style="22" customWidth="1"/>
    <col min="15622" max="15622" width="12.85546875" style="22" bestFit="1" customWidth="1"/>
    <col min="15623" max="15623" width="14.5703125" style="22" customWidth="1"/>
    <col min="15624" max="15624" width="13.140625" style="22" bestFit="1" customWidth="1"/>
    <col min="15625" max="15625" width="12.85546875" style="22" bestFit="1" customWidth="1"/>
    <col min="15626" max="15626" width="12.5703125" style="22" customWidth="1"/>
    <col min="15627" max="15627" width="13.140625" style="22" customWidth="1"/>
    <col min="15628" max="15628" width="13.85546875" style="22" customWidth="1"/>
    <col min="15629" max="15872" width="11.42578125" style="22"/>
    <col min="15873" max="15873" width="35.5703125" style="22" customWidth="1"/>
    <col min="15874" max="15874" width="11.7109375" style="22" bestFit="1" customWidth="1"/>
    <col min="15875" max="15875" width="17.28515625" style="22" customWidth="1"/>
    <col min="15876" max="15876" width="13.140625" style="22" bestFit="1" customWidth="1"/>
    <col min="15877" max="15877" width="14.28515625" style="22" customWidth="1"/>
    <col min="15878" max="15878" width="12.85546875" style="22" bestFit="1" customWidth="1"/>
    <col min="15879" max="15879" width="14.5703125" style="22" customWidth="1"/>
    <col min="15880" max="15880" width="13.140625" style="22" bestFit="1" customWidth="1"/>
    <col min="15881" max="15881" width="12.85546875" style="22" bestFit="1" customWidth="1"/>
    <col min="15882" max="15882" width="12.5703125" style="22" customWidth="1"/>
    <col min="15883" max="15883" width="13.140625" style="22" customWidth="1"/>
    <col min="15884" max="15884" width="13.85546875" style="22" customWidth="1"/>
    <col min="15885" max="16128" width="11.42578125" style="22"/>
    <col min="16129" max="16129" width="35.5703125" style="22" customWidth="1"/>
    <col min="16130" max="16130" width="11.7109375" style="22" bestFit="1" customWidth="1"/>
    <col min="16131" max="16131" width="17.28515625" style="22" customWidth="1"/>
    <col min="16132" max="16132" width="13.140625" style="22" bestFit="1" customWidth="1"/>
    <col min="16133" max="16133" width="14.28515625" style="22" customWidth="1"/>
    <col min="16134" max="16134" width="12.85546875" style="22" bestFit="1" customWidth="1"/>
    <col min="16135" max="16135" width="14.5703125" style="22" customWidth="1"/>
    <col min="16136" max="16136" width="13.140625" style="22" bestFit="1" customWidth="1"/>
    <col min="16137" max="16137" width="12.85546875" style="22" bestFit="1" customWidth="1"/>
    <col min="16138" max="16138" width="12.5703125" style="22" customWidth="1"/>
    <col min="16139" max="16139" width="13.140625" style="22" customWidth="1"/>
    <col min="16140" max="16140" width="13.85546875" style="22" customWidth="1"/>
    <col min="16141" max="16384" width="11.42578125" style="22"/>
  </cols>
  <sheetData>
    <row r="3" spans="1:10" ht="13.5" thickBot="1" x14ac:dyDescent="0.25"/>
    <row r="4" spans="1:10" ht="15.75" thickBot="1" x14ac:dyDescent="0.25">
      <c r="A4" s="16"/>
      <c r="B4" s="31" t="s">
        <v>198</v>
      </c>
      <c r="C4" s="32"/>
      <c r="D4" s="32"/>
      <c r="E4" s="32"/>
      <c r="F4" s="32"/>
      <c r="G4" s="32"/>
      <c r="H4" s="33"/>
      <c r="J4" s="21"/>
    </row>
    <row r="7" spans="1:10" x14ac:dyDescent="0.2">
      <c r="A7" s="837" t="s">
        <v>199</v>
      </c>
      <c r="B7" s="838"/>
      <c r="C7" s="838"/>
      <c r="D7" s="838"/>
      <c r="E7" s="838"/>
      <c r="F7" s="838"/>
      <c r="G7" s="838"/>
    </row>
    <row r="9" spans="1:10" ht="13.5" thickBot="1" x14ac:dyDescent="0.25"/>
    <row r="10" spans="1:10" ht="13.5" thickBot="1" x14ac:dyDescent="0.25">
      <c r="A10" s="69"/>
      <c r="B10" s="78" t="s">
        <v>122</v>
      </c>
      <c r="C10" s="78" t="s">
        <v>123</v>
      </c>
      <c r="D10" s="78" t="s">
        <v>13</v>
      </c>
    </row>
    <row r="11" spans="1:10" x14ac:dyDescent="0.2">
      <c r="A11" s="123" t="s">
        <v>124</v>
      </c>
      <c r="B11" s="124">
        <f>K41</f>
        <v>6746526</v>
      </c>
      <c r="C11" s="124">
        <f>K42</f>
        <v>2291802</v>
      </c>
      <c r="D11" s="125">
        <f>SUM(B11:C11)</f>
        <v>9038328</v>
      </c>
      <c r="E11" s="28"/>
    </row>
    <row r="12" spans="1:10" x14ac:dyDescent="0.2">
      <c r="A12" s="126" t="s">
        <v>125</v>
      </c>
      <c r="B12" s="127">
        <f>K44</f>
        <v>11364642</v>
      </c>
      <c r="C12" s="127">
        <f>K45</f>
        <v>3361128</v>
      </c>
      <c r="D12" s="125">
        <f>SUM(B12:C12)</f>
        <v>14725770</v>
      </c>
      <c r="E12" s="28"/>
    </row>
    <row r="13" spans="1:10" ht="13.5" thickBot="1" x14ac:dyDescent="0.25">
      <c r="A13" s="128" t="s">
        <v>3</v>
      </c>
      <c r="B13" s="129">
        <f>K47</f>
        <v>1.6845176317411361</v>
      </c>
      <c r="C13" s="129">
        <f>K48</f>
        <v>1.4665874277097237</v>
      </c>
      <c r="D13" s="501">
        <f>K46</f>
        <v>1.6292581990828392</v>
      </c>
      <c r="E13" s="105"/>
    </row>
    <row r="14" spans="1:10" x14ac:dyDescent="0.2">
      <c r="B14" s="21"/>
      <c r="C14" s="21"/>
      <c r="D14" s="21"/>
    </row>
    <row r="15" spans="1:10" ht="13.5" thickBot="1" x14ac:dyDescent="0.25"/>
    <row r="16" spans="1:10" ht="18.75" thickBot="1" x14ac:dyDescent="0.3">
      <c r="A16" s="825" t="s">
        <v>168</v>
      </c>
      <c r="B16" s="826"/>
      <c r="C16" s="826"/>
      <c r="D16" s="827"/>
      <c r="F16" s="825" t="s">
        <v>168</v>
      </c>
      <c r="G16" s="826"/>
      <c r="H16" s="826"/>
      <c r="I16" s="827"/>
    </row>
    <row r="17" spans="1:9" ht="13.5" thickBot="1" x14ac:dyDescent="0.25">
      <c r="A17" s="130"/>
      <c r="B17" s="130"/>
      <c r="C17" s="130" t="s">
        <v>29</v>
      </c>
      <c r="D17" s="130" t="s">
        <v>30</v>
      </c>
      <c r="F17" s="130"/>
      <c r="G17" s="130"/>
      <c r="H17" s="130" t="s">
        <v>33</v>
      </c>
      <c r="I17" s="130" t="s">
        <v>34</v>
      </c>
    </row>
    <row r="18" spans="1:9" x14ac:dyDescent="0.2">
      <c r="A18" s="131" t="s">
        <v>189</v>
      </c>
      <c r="B18" s="132"/>
      <c r="C18" s="133">
        <f>B11/$D$11</f>
        <v>0.74643518137425413</v>
      </c>
      <c r="D18" s="133">
        <f>C11/$D$11</f>
        <v>0.25356481862574581</v>
      </c>
      <c r="F18" s="134" t="s">
        <v>200</v>
      </c>
      <c r="G18" s="132"/>
      <c r="H18" s="133">
        <f>B12/$D$12</f>
        <v>0.77175196950651814</v>
      </c>
      <c r="I18" s="133">
        <f>C12/$D$12</f>
        <v>0.22824803049348183</v>
      </c>
    </row>
    <row r="19" spans="1:9" x14ac:dyDescent="0.2">
      <c r="A19" s="135"/>
      <c r="B19" s="135"/>
      <c r="C19" s="135"/>
      <c r="D19" s="135"/>
      <c r="F19" s="135"/>
      <c r="G19" s="135"/>
      <c r="H19" s="135"/>
      <c r="I19" s="135"/>
    </row>
    <row r="36" spans="1:11" x14ac:dyDescent="0.2">
      <c r="A36" s="837" t="s">
        <v>201</v>
      </c>
      <c r="B36" s="838"/>
      <c r="C36" s="838"/>
      <c r="D36" s="838"/>
      <c r="E36" s="838"/>
      <c r="F36" s="838"/>
      <c r="G36" s="838"/>
    </row>
    <row r="37" spans="1:11" x14ac:dyDescent="0.2">
      <c r="A37" s="136"/>
      <c r="B37" s="136"/>
      <c r="C37" s="136"/>
      <c r="D37" s="136"/>
      <c r="E37" s="136"/>
      <c r="F37" s="136"/>
      <c r="G37" s="136"/>
    </row>
    <row r="38" spans="1:11" ht="13.5" thickBot="1" x14ac:dyDescent="0.25"/>
    <row r="39" spans="1:11" ht="13.5" thickBot="1" x14ac:dyDescent="0.25">
      <c r="A39" s="69"/>
      <c r="B39" s="69"/>
      <c r="C39" s="78" t="s">
        <v>14</v>
      </c>
      <c r="D39" s="78" t="s">
        <v>15</v>
      </c>
      <c r="E39" s="78" t="s">
        <v>133</v>
      </c>
      <c r="F39" s="78" t="s">
        <v>531</v>
      </c>
      <c r="G39" s="78" t="s">
        <v>202</v>
      </c>
      <c r="H39" s="78" t="s">
        <v>119</v>
      </c>
      <c r="I39" s="78" t="s">
        <v>175</v>
      </c>
      <c r="J39" s="78" t="s">
        <v>176</v>
      </c>
      <c r="K39" s="78" t="s">
        <v>13</v>
      </c>
    </row>
    <row r="40" spans="1:11" x14ac:dyDescent="0.2">
      <c r="A40" s="34" t="s">
        <v>124</v>
      </c>
      <c r="B40" s="116"/>
      <c r="C40" s="42">
        <f>'M.V. TIPO ALOJ.'!E13</f>
        <v>6011312</v>
      </c>
      <c r="D40" s="42">
        <f>'M.V. TIPO ALOJ.'!C102</f>
        <v>148916</v>
      </c>
      <c r="E40" s="42">
        <f t="shared" ref="E40:E45" si="0">SUM(C40:D40)</f>
        <v>6160228</v>
      </c>
      <c r="F40" s="42">
        <f>'M.V. TIPO ALOJ.'!C191</f>
        <v>431175</v>
      </c>
      <c r="G40" s="42">
        <f>'M.V. TIPO ALOJ.'!C284</f>
        <v>992534</v>
      </c>
      <c r="H40" s="42">
        <f>'M.V. TIPO ALOJ.'!C366</f>
        <v>505869</v>
      </c>
      <c r="I40" s="42">
        <f>'M.V. TIPO ALOJ.'!C451</f>
        <v>594106</v>
      </c>
      <c r="J40" s="42">
        <f>'M.V. TIPO ALOJ.'!C536</f>
        <v>354416</v>
      </c>
      <c r="K40" s="42">
        <f>SUM(E40:J40)</f>
        <v>9038328</v>
      </c>
    </row>
    <row r="41" spans="1:11" x14ac:dyDescent="0.2">
      <c r="A41" s="37" t="s">
        <v>162</v>
      </c>
      <c r="B41" s="38"/>
      <c r="C41" s="39">
        <f>'M.V. TIPO ALOJ.'!E14</f>
        <v>4468457</v>
      </c>
      <c r="D41" s="39">
        <f>'M.V. TIPO ALOJ.'!C103</f>
        <v>109560</v>
      </c>
      <c r="E41" s="39">
        <f t="shared" si="0"/>
        <v>4578017</v>
      </c>
      <c r="F41" s="39">
        <f>'M.V. TIPO ALOJ.'!C192</f>
        <v>266069</v>
      </c>
      <c r="G41" s="39">
        <f>'M.V. TIPO ALOJ.'!C285</f>
        <v>853398</v>
      </c>
      <c r="H41" s="39">
        <f>'M.V. TIPO ALOJ.'!C367</f>
        <v>262787</v>
      </c>
      <c r="I41" s="39">
        <f>'M.V. TIPO ALOJ.'!C452</f>
        <v>507310</v>
      </c>
      <c r="J41" s="39">
        <f>'M.V. TIPO ALOJ.'!C537</f>
        <v>278945</v>
      </c>
      <c r="K41" s="42">
        <f t="shared" ref="K41:K45" si="1">SUM(E41:J41)</f>
        <v>6746526</v>
      </c>
    </row>
    <row r="42" spans="1:11" x14ac:dyDescent="0.2">
      <c r="A42" s="37" t="s">
        <v>163</v>
      </c>
      <c r="B42" s="38"/>
      <c r="C42" s="39">
        <f>'M.V. TIPO ALOJ.'!E15</f>
        <v>1542855</v>
      </c>
      <c r="D42" s="39">
        <f>'M.V. TIPO ALOJ.'!C104</f>
        <v>39356</v>
      </c>
      <c r="E42" s="39">
        <f t="shared" si="0"/>
        <v>1582211</v>
      </c>
      <c r="F42" s="39">
        <f>'M.V. TIPO ALOJ.'!C193</f>
        <v>165106</v>
      </c>
      <c r="G42" s="39">
        <f>'M.V. TIPO ALOJ.'!C286</f>
        <v>139136</v>
      </c>
      <c r="H42" s="39">
        <f>'M.V. TIPO ALOJ.'!C368</f>
        <v>243082</v>
      </c>
      <c r="I42" s="39">
        <f>'M.V. TIPO ALOJ.'!C453</f>
        <v>86796</v>
      </c>
      <c r="J42" s="39">
        <f>'M.V. TIPO ALOJ.'!C538</f>
        <v>75471</v>
      </c>
      <c r="K42" s="42">
        <f t="shared" si="1"/>
        <v>2291802</v>
      </c>
    </row>
    <row r="43" spans="1:11" x14ac:dyDescent="0.2">
      <c r="A43" s="40" t="s">
        <v>125</v>
      </c>
      <c r="B43" s="38"/>
      <c r="C43" s="42">
        <f>'M.V. TIPO ALOJ.'!E16</f>
        <v>9024362</v>
      </c>
      <c r="D43" s="42">
        <f>'M.V. TIPO ALOJ.'!C105</f>
        <v>245411</v>
      </c>
      <c r="E43" s="42">
        <f t="shared" si="0"/>
        <v>9269773</v>
      </c>
      <c r="F43" s="42">
        <f>'M.V. TIPO ALOJ.'!C194</f>
        <v>863344</v>
      </c>
      <c r="G43" s="42">
        <f>'M.V. TIPO ALOJ.'!C287</f>
        <v>1850384</v>
      </c>
      <c r="H43" s="42">
        <f>'M.V. TIPO ALOJ.'!C369</f>
        <v>754030</v>
      </c>
      <c r="I43" s="42">
        <f>'M.V. TIPO ALOJ.'!C454</f>
        <v>1265424</v>
      </c>
      <c r="J43" s="42">
        <f>'M.V. TIPO ALOJ.'!C539</f>
        <v>722815</v>
      </c>
      <c r="K43" s="42">
        <f t="shared" si="1"/>
        <v>14725770</v>
      </c>
    </row>
    <row r="44" spans="1:11" x14ac:dyDescent="0.2">
      <c r="A44" s="37" t="s">
        <v>164</v>
      </c>
      <c r="B44" s="38"/>
      <c r="C44" s="39">
        <f>'M.V. TIPO ALOJ.'!E17</f>
        <v>6811975</v>
      </c>
      <c r="D44" s="39">
        <f>'M.V. TIPO ALOJ.'!C106</f>
        <v>187869</v>
      </c>
      <c r="E44" s="39">
        <f t="shared" si="0"/>
        <v>6999844</v>
      </c>
      <c r="F44" s="39">
        <f>'M.V. TIPO ALOJ.'!C195</f>
        <v>595150</v>
      </c>
      <c r="G44" s="39">
        <f>'M.V. TIPO ALOJ.'!C288</f>
        <v>1648739</v>
      </c>
      <c r="H44" s="39">
        <f>'M.V. TIPO ALOJ.'!C370</f>
        <v>477258</v>
      </c>
      <c r="I44" s="39">
        <f>'M.V. TIPO ALOJ.'!C455</f>
        <v>1062912</v>
      </c>
      <c r="J44" s="39">
        <f>'M.V. TIPO ALOJ.'!C540</f>
        <v>580739</v>
      </c>
      <c r="K44" s="42">
        <f t="shared" si="1"/>
        <v>11364642</v>
      </c>
    </row>
    <row r="45" spans="1:11" x14ac:dyDescent="0.2">
      <c r="A45" s="37" t="s">
        <v>165</v>
      </c>
      <c r="B45" s="38"/>
      <c r="C45" s="39">
        <f>'M.V. TIPO ALOJ.'!E18</f>
        <v>2212387</v>
      </c>
      <c r="D45" s="39">
        <f>'M.V. TIPO ALOJ.'!C107</f>
        <v>57542</v>
      </c>
      <c r="E45" s="39">
        <f t="shared" si="0"/>
        <v>2269929</v>
      </c>
      <c r="F45" s="39">
        <f>'M.V. TIPO ALOJ.'!C196</f>
        <v>268194</v>
      </c>
      <c r="G45" s="39">
        <f>'M.V. TIPO ALOJ.'!C289</f>
        <v>201645</v>
      </c>
      <c r="H45" s="39">
        <f>'M.V. TIPO ALOJ.'!C371</f>
        <v>276772</v>
      </c>
      <c r="I45" s="39">
        <f>'M.V. TIPO ALOJ.'!C456</f>
        <v>202512</v>
      </c>
      <c r="J45" s="39">
        <f>'M.V. TIPO ALOJ.'!C541</f>
        <v>142076</v>
      </c>
      <c r="K45" s="42">
        <f t="shared" si="1"/>
        <v>3361128</v>
      </c>
    </row>
    <row r="46" spans="1:11" ht="13.5" thickBot="1" x14ac:dyDescent="0.25">
      <c r="A46" s="81" t="s">
        <v>3</v>
      </c>
      <c r="B46" s="38"/>
      <c r="C46" s="46">
        <f>'M.V. TIPO ALOJ.'!E20</f>
        <v>1.5012300143462858</v>
      </c>
      <c r="D46" s="46">
        <f>'M.V. TIPO ALOJ.'!C109</f>
        <v>1.6479827553788713</v>
      </c>
      <c r="E46" s="46">
        <f>E43/E40</f>
        <v>1.5047775829076455</v>
      </c>
      <c r="F46" s="46">
        <f>'M.V. TIPO ALOJ.'!C198</f>
        <v>2.0023053284629211</v>
      </c>
      <c r="G46" s="46">
        <f>'M.V. TIPO ALOJ.'!C291</f>
        <v>1.8643028853419632</v>
      </c>
      <c r="H46" s="46">
        <f>'M.V. TIPO ALOJ.'!C373</f>
        <v>1.490563762555128</v>
      </c>
      <c r="I46" s="46">
        <f>'M.V. TIPO ALOJ.'!C458</f>
        <v>2.1299633398753759</v>
      </c>
      <c r="J46" s="46">
        <f>'M.V. TIPO ALOJ.'!C543</f>
        <v>2.0394536364046769</v>
      </c>
      <c r="K46" s="46">
        <f>K43/K40</f>
        <v>1.6292581990828392</v>
      </c>
    </row>
    <row r="47" spans="1:11" x14ac:dyDescent="0.2">
      <c r="A47" s="48" t="s">
        <v>166</v>
      </c>
      <c r="B47" s="49"/>
      <c r="C47" s="50">
        <f>'M.V. TIPO ALOJ.'!E21</f>
        <v>1.5244579952319111</v>
      </c>
      <c r="D47" s="50">
        <f>'M.V. TIPO ALOJ.'!C110</f>
        <v>1.7147590361445784</v>
      </c>
      <c r="E47" s="50">
        <f>E44/E41</f>
        <v>1.5290122338995247</v>
      </c>
      <c r="F47" s="50">
        <f>'M.V. TIPO ALOJ.'!C199</f>
        <v>2.2368257857924072</v>
      </c>
      <c r="G47" s="50">
        <f>'M.V. TIPO ALOJ.'!C292</f>
        <v>1.9319696085531017</v>
      </c>
      <c r="H47" s="50">
        <f>'M.V. TIPO ALOJ.'!C374</f>
        <v>1.8161400678115736</v>
      </c>
      <c r="I47" s="50">
        <f>'M.V. TIPO ALOJ.'!C459</f>
        <v>2.0951922887386409</v>
      </c>
      <c r="J47" s="50">
        <f>'M.V. TIPO ALOJ.'!C544</f>
        <v>2.0819122049149472</v>
      </c>
      <c r="K47" s="46">
        <f t="shared" ref="K47:K48" si="2">K44/K41</f>
        <v>1.6845176317411361</v>
      </c>
    </row>
    <row r="48" spans="1:11" ht="13.5" thickBot="1" x14ac:dyDescent="0.25">
      <c r="A48" s="51" t="s">
        <v>167</v>
      </c>
      <c r="B48" s="52"/>
      <c r="C48" s="53">
        <f>'M.V. TIPO ALOJ.'!E22</f>
        <v>1.4339565286433269</v>
      </c>
      <c r="D48" s="53">
        <f>'M.V. TIPO ALOJ.'!C111</f>
        <v>1.4620896432564285</v>
      </c>
      <c r="E48" s="53">
        <f>E45/E42</f>
        <v>1.4346563132224464</v>
      </c>
      <c r="F48" s="53">
        <f>'M.V. TIPO ALOJ.'!C200</f>
        <v>1.6243746441679892</v>
      </c>
      <c r="G48" s="53">
        <f>'M.V. TIPO ALOJ.'!C293</f>
        <v>1.4492654668813247</v>
      </c>
      <c r="H48" s="53">
        <f>'M.V. TIPO ALOJ.'!C375</f>
        <v>1.1385952065558125</v>
      </c>
      <c r="I48" s="53">
        <f>'M.V. TIPO ALOJ.'!C460</f>
        <v>2.333195078114199</v>
      </c>
      <c r="J48" s="53">
        <f>'M.V. TIPO ALOJ.'!C545</f>
        <v>1.8825244133508234</v>
      </c>
      <c r="K48" s="137">
        <f t="shared" si="2"/>
        <v>1.4665874277097237</v>
      </c>
    </row>
    <row r="50" spans="1:6" ht="13.5" thickBot="1" x14ac:dyDescent="0.25"/>
    <row r="51" spans="1:6" ht="18.75" thickBot="1" x14ac:dyDescent="0.3">
      <c r="A51" s="825" t="s">
        <v>168</v>
      </c>
      <c r="B51" s="826"/>
      <c r="C51" s="826"/>
      <c r="D51" s="826"/>
      <c r="E51" s="826"/>
      <c r="F51" s="827"/>
    </row>
    <row r="52" spans="1:6" ht="13.5" thickBot="1" x14ac:dyDescent="0.25">
      <c r="A52" s="71"/>
      <c r="B52" s="138"/>
      <c r="C52" s="139" t="s">
        <v>29</v>
      </c>
      <c r="D52" s="139" t="s">
        <v>30</v>
      </c>
    </row>
    <row r="53" spans="1:6" x14ac:dyDescent="0.2">
      <c r="A53" s="140" t="s">
        <v>133</v>
      </c>
      <c r="B53" s="140"/>
      <c r="C53" s="141">
        <f>E41/$E$40</f>
        <v>0.74315707145904342</v>
      </c>
      <c r="D53" s="141">
        <f>E42/$E$40</f>
        <v>0.25684292854095658</v>
      </c>
    </row>
    <row r="54" spans="1:6" x14ac:dyDescent="0.2">
      <c r="A54" s="142" t="s">
        <v>173</v>
      </c>
      <c r="B54" s="142"/>
      <c r="C54" s="141">
        <f>F41/F40</f>
        <v>0.61707891227459843</v>
      </c>
      <c r="D54" s="141">
        <f>F42/F40</f>
        <v>0.38292108772540151</v>
      </c>
    </row>
    <row r="55" spans="1:6" ht="13.5" thickBot="1" x14ac:dyDescent="0.25">
      <c r="A55" s="143" t="s">
        <v>202</v>
      </c>
      <c r="B55" s="143"/>
      <c r="C55" s="144">
        <f>G41/G40</f>
        <v>0.8598173966836401</v>
      </c>
      <c r="D55" s="144">
        <f>G42/G40</f>
        <v>0.14018260331635995</v>
      </c>
    </row>
    <row r="56" spans="1:6" ht="13.5" thickBot="1" x14ac:dyDescent="0.25">
      <c r="A56" s="143" t="s">
        <v>119</v>
      </c>
      <c r="B56" s="143"/>
      <c r="C56" s="144">
        <f>H41/H40</f>
        <v>0.51947638617903058</v>
      </c>
      <c r="D56" s="144">
        <f>H42/H40</f>
        <v>0.48052361382096948</v>
      </c>
    </row>
    <row r="57" spans="1:6" ht="13.5" thickBot="1" x14ac:dyDescent="0.25">
      <c r="A57" s="143" t="s">
        <v>175</v>
      </c>
      <c r="B57" s="143"/>
      <c r="C57" s="144">
        <f>I41/I40</f>
        <v>0.85390485872891364</v>
      </c>
      <c r="D57" s="144">
        <f>I42/I40</f>
        <v>0.1460951412710863</v>
      </c>
    </row>
    <row r="58" spans="1:6" ht="13.5" thickBot="1" x14ac:dyDescent="0.25">
      <c r="A58" s="143" t="s">
        <v>176</v>
      </c>
      <c r="B58" s="143"/>
      <c r="C58" s="144">
        <f>J41/J40</f>
        <v>0.78705532481603535</v>
      </c>
      <c r="D58" s="144">
        <f>J42/J40</f>
        <v>0.21294467518396459</v>
      </c>
    </row>
    <row r="59" spans="1:6" ht="13.5" thickBot="1" x14ac:dyDescent="0.25">
      <c r="A59" s="143" t="s">
        <v>203</v>
      </c>
      <c r="B59" s="143"/>
      <c r="C59" s="144">
        <f>C18</f>
        <v>0.74643518137425413</v>
      </c>
      <c r="D59" s="144">
        <f>D18</f>
        <v>0.25356481862574581</v>
      </c>
    </row>
    <row r="76" spans="1:8" ht="15.75" x14ac:dyDescent="0.25">
      <c r="F76" s="836"/>
      <c r="G76" s="836"/>
      <c r="H76" s="836"/>
    </row>
    <row r="79" spans="1:8" x14ac:dyDescent="0.2">
      <c r="A79" s="837" t="s">
        <v>204</v>
      </c>
      <c r="B79" s="838"/>
      <c r="C79" s="838"/>
      <c r="D79" s="838"/>
      <c r="E79" s="838"/>
      <c r="F79" s="838"/>
      <c r="G79" s="838"/>
    </row>
    <row r="81" spans="1:13" ht="13.5" thickBot="1" x14ac:dyDescent="0.25"/>
    <row r="82" spans="1:13" ht="13.5" thickBot="1" x14ac:dyDescent="0.25">
      <c r="A82" s="56"/>
      <c r="B82" s="56"/>
      <c r="C82" s="77" t="s">
        <v>169</v>
      </c>
      <c r="D82" s="78" t="s">
        <v>6</v>
      </c>
      <c r="E82" s="78" t="s">
        <v>18</v>
      </c>
      <c r="F82" s="78" t="s">
        <v>7</v>
      </c>
      <c r="G82" s="78" t="s">
        <v>8</v>
      </c>
      <c r="H82" s="78" t="s">
        <v>9</v>
      </c>
      <c r="I82" s="79" t="s">
        <v>10</v>
      </c>
      <c r="J82" s="79" t="s">
        <v>11</v>
      </c>
      <c r="K82" s="77" t="s">
        <v>12</v>
      </c>
      <c r="L82" s="145" t="s">
        <v>69</v>
      </c>
    </row>
    <row r="83" spans="1:13" s="16" customFormat="1" x14ac:dyDescent="0.2">
      <c r="A83" s="34" t="s">
        <v>170</v>
      </c>
      <c r="B83" s="35"/>
      <c r="C83" s="36">
        <f>'M.V. CyL'!C22</f>
        <v>886243</v>
      </c>
      <c r="D83" s="36">
        <f>'M.V. CyL'!D22</f>
        <v>1652980</v>
      </c>
      <c r="E83" s="36">
        <f>'M.V. CyL'!E22</f>
        <v>1495644</v>
      </c>
      <c r="F83" s="36">
        <f>'M.V. CyL'!F22</f>
        <v>472659</v>
      </c>
      <c r="G83" s="36">
        <f>'M.V. CyL'!G22</f>
        <v>1595404</v>
      </c>
      <c r="H83" s="36">
        <f>'M.V. CyL'!H22</f>
        <v>1016644</v>
      </c>
      <c r="I83" s="36">
        <f>'M.V. CyL'!I22</f>
        <v>483068</v>
      </c>
      <c r="J83" s="36">
        <f>'M.V. CyL'!J22</f>
        <v>1037009</v>
      </c>
      <c r="K83" s="36">
        <f>'M.V. CyL'!K22</f>
        <v>398677</v>
      </c>
      <c r="L83" s="99">
        <f t="shared" ref="L83:L88" si="3">SUM(C83:K83)</f>
        <v>9038328</v>
      </c>
      <c r="M83" s="47"/>
    </row>
    <row r="84" spans="1:13" x14ac:dyDescent="0.2">
      <c r="A84" s="37" t="s">
        <v>162</v>
      </c>
      <c r="B84" s="38"/>
      <c r="C84" s="39">
        <f>'M.V. CyL'!C23</f>
        <v>790125</v>
      </c>
      <c r="D84" s="39">
        <f>'M.V. CyL'!D23</f>
        <v>1035888</v>
      </c>
      <c r="E84" s="39">
        <f>'M.V. CyL'!E23</f>
        <v>1072869</v>
      </c>
      <c r="F84" s="39">
        <f>'M.V. CyL'!F23</f>
        <v>350025</v>
      </c>
      <c r="G84" s="39">
        <f>'M.V. CyL'!G23</f>
        <v>1040816</v>
      </c>
      <c r="H84" s="39">
        <f>'M.V. CyL'!H23</f>
        <v>872405</v>
      </c>
      <c r="I84" s="39">
        <f>'M.V. CyL'!I23</f>
        <v>438552</v>
      </c>
      <c r="J84" s="39">
        <f>'M.V. CyL'!J23</f>
        <v>796605</v>
      </c>
      <c r="K84" s="39">
        <f>'M.V. CyL'!K23</f>
        <v>349241</v>
      </c>
      <c r="L84" s="146">
        <f t="shared" si="3"/>
        <v>6746526</v>
      </c>
      <c r="M84" s="47"/>
    </row>
    <row r="85" spans="1:13" x14ac:dyDescent="0.2">
      <c r="A85" s="37" t="s">
        <v>163</v>
      </c>
      <c r="B85" s="38"/>
      <c r="C85" s="39">
        <f>'M.V. CyL'!C24</f>
        <v>96118</v>
      </c>
      <c r="D85" s="39">
        <f>'M.V. CyL'!D24</f>
        <v>617092</v>
      </c>
      <c r="E85" s="39">
        <f>'M.V. CyL'!E24</f>
        <v>422775</v>
      </c>
      <c r="F85" s="39">
        <f>'M.V. CyL'!F24</f>
        <v>122634</v>
      </c>
      <c r="G85" s="39">
        <f>'M.V. CyL'!G24</f>
        <v>554588</v>
      </c>
      <c r="H85" s="39">
        <f>'M.V. CyL'!H24</f>
        <v>144239</v>
      </c>
      <c r="I85" s="39">
        <f>'M.V. CyL'!I24</f>
        <v>44516</v>
      </c>
      <c r="J85" s="39">
        <f>'M.V. CyL'!J24</f>
        <v>240404</v>
      </c>
      <c r="K85" s="39">
        <f>'M.V. CyL'!K24</f>
        <v>49436</v>
      </c>
      <c r="L85" s="146">
        <f t="shared" si="3"/>
        <v>2291802</v>
      </c>
      <c r="M85" s="47"/>
    </row>
    <row r="86" spans="1:13" s="16" customFormat="1" x14ac:dyDescent="0.2">
      <c r="A86" s="40" t="s">
        <v>171</v>
      </c>
      <c r="B86" s="41"/>
      <c r="C86" s="42">
        <f>'M.V. CyL'!C25</f>
        <v>1466542</v>
      </c>
      <c r="D86" s="42">
        <f>'M.V. CyL'!D25</f>
        <v>2531189</v>
      </c>
      <c r="E86" s="42">
        <f>'M.V. CyL'!E25</f>
        <v>2419608</v>
      </c>
      <c r="F86" s="42">
        <f>'M.V. CyL'!F25</f>
        <v>798987</v>
      </c>
      <c r="G86" s="42">
        <f>'M.V. CyL'!G25</f>
        <v>2598694</v>
      </c>
      <c r="H86" s="42">
        <f>'M.V. CyL'!H25</f>
        <v>1625022</v>
      </c>
      <c r="I86" s="42">
        <f>'M.V. CyL'!I25</f>
        <v>885421</v>
      </c>
      <c r="J86" s="42">
        <f>'M.V. CyL'!J25</f>
        <v>1765064</v>
      </c>
      <c r="K86" s="42">
        <f>'M.V. CyL'!K25</f>
        <v>635243</v>
      </c>
      <c r="L86" s="99">
        <f t="shared" si="3"/>
        <v>14725770</v>
      </c>
      <c r="M86" s="47"/>
    </row>
    <row r="87" spans="1:13" x14ac:dyDescent="0.2">
      <c r="A87" s="37" t="s">
        <v>164</v>
      </c>
      <c r="B87" s="38"/>
      <c r="C87" s="39">
        <f>'M.V. CyL'!C26</f>
        <v>1314223</v>
      </c>
      <c r="D87" s="39">
        <f>'M.V. CyL'!D26</f>
        <v>1692919</v>
      </c>
      <c r="E87" s="39">
        <f>'M.V. CyL'!E26</f>
        <v>1829710</v>
      </c>
      <c r="F87" s="39">
        <f>'M.V. CyL'!F26</f>
        <v>637144</v>
      </c>
      <c r="G87" s="39">
        <f>'M.V. CyL'!G26</f>
        <v>1765558</v>
      </c>
      <c r="H87" s="39">
        <f>'M.V. CyL'!H26</f>
        <v>1396070</v>
      </c>
      <c r="I87" s="39">
        <f>'M.V. CyL'!I26</f>
        <v>813356</v>
      </c>
      <c r="J87" s="39">
        <f>'M.V. CyL'!J26</f>
        <v>1352326</v>
      </c>
      <c r="K87" s="39">
        <f>'M.V. CyL'!K26</f>
        <v>563336</v>
      </c>
      <c r="L87" s="146">
        <f t="shared" si="3"/>
        <v>11364642</v>
      </c>
      <c r="M87" s="47"/>
    </row>
    <row r="88" spans="1:13" x14ac:dyDescent="0.2">
      <c r="A88" s="37" t="s">
        <v>165</v>
      </c>
      <c r="B88" s="38"/>
      <c r="C88" s="39">
        <f>'M.V. CyL'!C27</f>
        <v>152319</v>
      </c>
      <c r="D88" s="39">
        <f>'M.V. CyL'!D27</f>
        <v>838270</v>
      </c>
      <c r="E88" s="39">
        <f>'M.V. CyL'!E27</f>
        <v>589898</v>
      </c>
      <c r="F88" s="39">
        <f>'M.V. CyL'!F27</f>
        <v>161843</v>
      </c>
      <c r="G88" s="39">
        <f>'M.V. CyL'!G27</f>
        <v>833136</v>
      </c>
      <c r="H88" s="39">
        <f>'M.V. CyL'!H27</f>
        <v>228952</v>
      </c>
      <c r="I88" s="39">
        <f>'M.V. CyL'!I27</f>
        <v>72065</v>
      </c>
      <c r="J88" s="39">
        <f>'M.V. CyL'!J27</f>
        <v>412738</v>
      </c>
      <c r="K88" s="39">
        <f>'M.V. CyL'!K27</f>
        <v>71907</v>
      </c>
      <c r="L88" s="146">
        <f t="shared" si="3"/>
        <v>3361128</v>
      </c>
      <c r="M88" s="47"/>
    </row>
    <row r="89" spans="1:13" s="16" customFormat="1" x14ac:dyDescent="0.2">
      <c r="A89" s="40" t="s">
        <v>60</v>
      </c>
      <c r="B89" s="41"/>
      <c r="C89" s="558">
        <f>'M.V. CyL'!C28</f>
        <v>0.18555560858414563</v>
      </c>
      <c r="D89" s="558">
        <f>'M.V. CyL'!D28</f>
        <v>0.28477435979401844</v>
      </c>
      <c r="E89" s="558">
        <f>'M.V. CyL'!E28</f>
        <v>0.25723633831844051</v>
      </c>
      <c r="F89" s="62">
        <f>'M.V. CyL'!F28</f>
        <v>0.28686391921047044</v>
      </c>
      <c r="G89" s="62">
        <f>'M.V. CyL'!G28</f>
        <v>0.33581440312663197</v>
      </c>
      <c r="H89" s="62">
        <f>'M.V. CyL'!H28</f>
        <v>0.25800642892004721</v>
      </c>
      <c r="I89" s="62">
        <f>'M.V. CyL'!I28</f>
        <v>0.1917297473915098</v>
      </c>
      <c r="J89" s="62">
        <f>'M.V. CyL'!J28</f>
        <v>0.33738894954620574</v>
      </c>
      <c r="K89" s="62">
        <f>'M.V. CyL'!K28</f>
        <v>0.20753888008142751</v>
      </c>
      <c r="L89" s="147">
        <f>'M.V. CyL'!C14</f>
        <v>0.26328626774929537</v>
      </c>
    </row>
    <row r="90" spans="1:13" s="16" customFormat="1" x14ac:dyDescent="0.2">
      <c r="A90" s="44" t="s">
        <v>3</v>
      </c>
      <c r="B90" s="45"/>
      <c r="C90" s="46">
        <f>'M.V. CyL'!C29</f>
        <v>1.6547854256676779</v>
      </c>
      <c r="D90" s="46">
        <f>'M.V. CyL'!D29</f>
        <v>1.531288339846822</v>
      </c>
      <c r="E90" s="46">
        <f>'M.V. CyL'!E29</f>
        <v>1.6177700040918828</v>
      </c>
      <c r="F90" s="63">
        <f>'M.V. CyL'!F29</f>
        <v>1.690408941752934</v>
      </c>
      <c r="G90" s="63">
        <f>'M.V. CyL'!G29</f>
        <v>1.628862657985062</v>
      </c>
      <c r="H90" s="63">
        <f>'M.V. CyL'!H29</f>
        <v>1.5984179319407776</v>
      </c>
      <c r="I90" s="63">
        <f>'M.V. CyL'!I29</f>
        <v>1.8329117225732194</v>
      </c>
      <c r="J90" s="63">
        <f>'M.V. CyL'!J29</f>
        <v>1.7020720167327381</v>
      </c>
      <c r="K90" s="63">
        <f>'M.V. CyL'!K29</f>
        <v>1.5933775964000934</v>
      </c>
      <c r="L90" s="148">
        <f>L86/L83</f>
        <v>1.6292581990828392</v>
      </c>
    </row>
    <row r="91" spans="1:13" x14ac:dyDescent="0.2">
      <c r="A91" s="48" t="s">
        <v>166</v>
      </c>
      <c r="B91" s="49"/>
      <c r="C91" s="50">
        <f>'M.V. CyL'!C30</f>
        <v>1.6633102357221958</v>
      </c>
      <c r="D91" s="50">
        <f>'M.V. CyL'!D30</f>
        <v>1.6342683765040236</v>
      </c>
      <c r="E91" s="50">
        <f>'M.V. CyL'!E30</f>
        <v>1.7054365444429842</v>
      </c>
      <c r="F91" s="64">
        <f>'M.V. CyL'!F30</f>
        <v>1.8202814084708234</v>
      </c>
      <c r="G91" s="64">
        <f>'M.V. CyL'!G30</f>
        <v>1.6963209635516749</v>
      </c>
      <c r="H91" s="64">
        <f>'M.V. CyL'!H30</f>
        <v>1.6002544689679679</v>
      </c>
      <c r="I91" s="64">
        <f>'M.V. CyL'!I30</f>
        <v>1.8546398146627994</v>
      </c>
      <c r="J91" s="64">
        <f>'M.V. CyL'!J30</f>
        <v>1.6976117398208648</v>
      </c>
      <c r="K91" s="64">
        <f>'M.V. CyL'!K30</f>
        <v>1.6130293980374584</v>
      </c>
      <c r="L91" s="149">
        <f>L87/L84</f>
        <v>1.6845176317411361</v>
      </c>
    </row>
    <row r="92" spans="1:13" ht="13.5" thickBot="1" x14ac:dyDescent="0.25">
      <c r="A92" s="51" t="s">
        <v>167</v>
      </c>
      <c r="B92" s="52"/>
      <c r="C92" s="53">
        <f>'M.V. CyL'!C31</f>
        <v>1.584708379283797</v>
      </c>
      <c r="D92" s="53">
        <f>'M.V. CyL'!D31</f>
        <v>1.3584198142254316</v>
      </c>
      <c r="E92" s="53">
        <f>'M.V. CyL'!E31</f>
        <v>1.3953001005262846</v>
      </c>
      <c r="F92" s="65">
        <f>'M.V. CyL'!F31</f>
        <v>1.3197237307761307</v>
      </c>
      <c r="G92" s="65">
        <f>'M.V. CyL'!G31</f>
        <v>1.5022611379979371</v>
      </c>
      <c r="H92" s="65">
        <f>'M.V. CyL'!H31</f>
        <v>1.5873099508454718</v>
      </c>
      <c r="I92" s="65">
        <f>'M.V. CyL'!I31</f>
        <v>1.6188561416120046</v>
      </c>
      <c r="J92" s="65">
        <f>'M.V. CyL'!J31</f>
        <v>1.716851633084308</v>
      </c>
      <c r="K92" s="65">
        <f>'M.V. CyL'!K31</f>
        <v>1.4545472934703454</v>
      </c>
      <c r="L92" s="149">
        <f>L88/L85</f>
        <v>1.4665874277097237</v>
      </c>
    </row>
    <row r="93" spans="1:13" x14ac:dyDescent="0.2">
      <c r="A93" s="150" t="s">
        <v>162</v>
      </c>
      <c r="B93" s="130"/>
      <c r="C93" s="151">
        <f>C84/C83</f>
        <v>0.8915444184044331</v>
      </c>
      <c r="D93" s="151">
        <f t="shared" ref="D93:K93" si="4">D84/D83</f>
        <v>0.62667908867620903</v>
      </c>
      <c r="E93" s="151">
        <f t="shared" si="4"/>
        <v>0.71732912377544389</v>
      </c>
      <c r="F93" s="151">
        <f t="shared" si="4"/>
        <v>0.74054445170831407</v>
      </c>
      <c r="G93" s="151">
        <f t="shared" si="4"/>
        <v>0.6523839729623343</v>
      </c>
      <c r="H93" s="151">
        <f t="shared" si="4"/>
        <v>0.85812241059800676</v>
      </c>
      <c r="I93" s="151">
        <f t="shared" si="4"/>
        <v>0.90784734240313991</v>
      </c>
      <c r="J93" s="151">
        <f t="shared" si="4"/>
        <v>0.76817558960433319</v>
      </c>
      <c r="K93" s="151">
        <f t="shared" si="4"/>
        <v>0.8759998695685981</v>
      </c>
      <c r="L93" s="152">
        <f>C59</f>
        <v>0.74643518137425413</v>
      </c>
    </row>
    <row r="94" spans="1:13" x14ac:dyDescent="0.2">
      <c r="A94" s="150" t="s">
        <v>163</v>
      </c>
      <c r="B94" s="130"/>
      <c r="C94" s="151">
        <f>C85/C83</f>
        <v>0.10845558159556691</v>
      </c>
      <c r="D94" s="151">
        <f t="shared" ref="D94:K94" si="5">D85/D83</f>
        <v>0.37332091132379097</v>
      </c>
      <c r="E94" s="151">
        <f t="shared" si="5"/>
        <v>0.28267087622455611</v>
      </c>
      <c r="F94" s="151">
        <f t="shared" si="5"/>
        <v>0.25945554829168599</v>
      </c>
      <c r="G94" s="151">
        <f t="shared" si="5"/>
        <v>0.3476160270376657</v>
      </c>
      <c r="H94" s="151">
        <f t="shared" si="5"/>
        <v>0.14187758940199321</v>
      </c>
      <c r="I94" s="151">
        <f t="shared" si="5"/>
        <v>9.2152657596860074E-2</v>
      </c>
      <c r="J94" s="151">
        <f t="shared" si="5"/>
        <v>0.23182441039566676</v>
      </c>
      <c r="K94" s="151">
        <f t="shared" si="5"/>
        <v>0.12400013043140186</v>
      </c>
      <c r="L94" s="152">
        <f>D59</f>
        <v>0.25356481862574581</v>
      </c>
    </row>
    <row r="116" spans="1:10" x14ac:dyDescent="0.2">
      <c r="A116" s="837" t="s">
        <v>205</v>
      </c>
      <c r="B116" s="838"/>
      <c r="C116" s="838"/>
      <c r="D116" s="838"/>
      <c r="E116" s="838"/>
      <c r="F116" s="838"/>
      <c r="G116" s="838"/>
    </row>
    <row r="118" spans="1:10" ht="13.5" thickBot="1" x14ac:dyDescent="0.25"/>
    <row r="119" spans="1:10" ht="13.5" thickBot="1" x14ac:dyDescent="0.25">
      <c r="A119" s="153" t="s">
        <v>29</v>
      </c>
      <c r="B119" s="77" t="s">
        <v>206</v>
      </c>
    </row>
    <row r="120" spans="1:10" x14ac:dyDescent="0.2">
      <c r="A120" s="154" t="str">
        <f>A143</f>
        <v>Madrid (Comunidad de)</v>
      </c>
      <c r="B120" s="155">
        <f>J143</f>
        <v>0.2855936553670701</v>
      </c>
      <c r="D120" s="156"/>
      <c r="E120" s="157"/>
      <c r="G120" s="54"/>
      <c r="J120" s="54"/>
    </row>
    <row r="121" spans="1:10" x14ac:dyDescent="0.2">
      <c r="A121" s="154" t="str">
        <f t="shared" ref="A121:A138" si="6">A144</f>
        <v>Castilla y León</v>
      </c>
      <c r="B121" s="155">
        <f t="shared" ref="B121:B138" si="7">J144</f>
        <v>0.15185155615793725</v>
      </c>
      <c r="D121" s="156"/>
      <c r="E121" s="157"/>
      <c r="G121" s="54"/>
      <c r="J121" s="54"/>
    </row>
    <row r="122" spans="1:10" x14ac:dyDescent="0.2">
      <c r="A122" s="154" t="str">
        <f t="shared" si="6"/>
        <v>Andalucía</v>
      </c>
      <c r="B122" s="155">
        <f t="shared" si="7"/>
        <v>7.7637114402970747E-2</v>
      </c>
      <c r="D122" s="156"/>
      <c r="E122" s="157"/>
      <c r="G122" s="54"/>
      <c r="J122" s="54"/>
    </row>
    <row r="123" spans="1:10" x14ac:dyDescent="0.2">
      <c r="A123" s="154" t="str">
        <f t="shared" si="6"/>
        <v>Cataluña</v>
      </c>
      <c r="B123" s="155">
        <f t="shared" si="7"/>
        <v>6.8758791856782422E-2</v>
      </c>
      <c r="D123" s="156"/>
      <c r="E123" s="157"/>
      <c r="G123" s="54"/>
      <c r="J123" s="54"/>
    </row>
    <row r="124" spans="1:10" x14ac:dyDescent="0.2">
      <c r="A124" s="154" t="str">
        <f t="shared" si="6"/>
        <v>País Vasco</v>
      </c>
      <c r="B124" s="155">
        <f t="shared" si="7"/>
        <v>6.3715617281168521E-2</v>
      </c>
      <c r="D124" s="156"/>
      <c r="E124" s="157"/>
      <c r="G124" s="54"/>
      <c r="J124" s="54"/>
    </row>
    <row r="125" spans="1:10" x14ac:dyDescent="0.2">
      <c r="A125" s="154" t="str">
        <f t="shared" si="6"/>
        <v>Galicia</v>
      </c>
      <c r="B125" s="155">
        <f t="shared" si="7"/>
        <v>5.9536767110805591E-2</v>
      </c>
      <c r="D125" s="156"/>
      <c r="E125" s="157"/>
      <c r="G125" s="54"/>
      <c r="J125" s="54"/>
    </row>
    <row r="126" spans="1:10" x14ac:dyDescent="0.2">
      <c r="A126" s="154" t="str">
        <f t="shared" si="6"/>
        <v>Comunidad Valenciana</v>
      </c>
      <c r="B126" s="155">
        <f t="shared" si="7"/>
        <v>5.534889689532884E-2</v>
      </c>
      <c r="D126" s="156"/>
      <c r="E126" s="157"/>
      <c r="G126" s="54"/>
      <c r="J126" s="54"/>
    </row>
    <row r="127" spans="1:10" x14ac:dyDescent="0.2">
      <c r="A127" s="154" t="str">
        <f t="shared" si="6"/>
        <v>Castilla - La Mancha</v>
      </c>
      <c r="B127" s="155">
        <f t="shared" si="7"/>
        <v>4.5806183337676887E-2</v>
      </c>
      <c r="D127" s="156"/>
      <c r="E127" s="157"/>
      <c r="G127" s="54"/>
      <c r="J127" s="54"/>
    </row>
    <row r="128" spans="1:10" x14ac:dyDescent="0.2">
      <c r="A128" s="154" t="str">
        <f t="shared" si="6"/>
        <v>Asturias (Principado de)</v>
      </c>
      <c r="B128" s="155">
        <f t="shared" si="7"/>
        <v>4.5753499029575755E-2</v>
      </c>
      <c r="D128" s="156"/>
      <c r="E128" s="157"/>
      <c r="G128" s="54"/>
      <c r="J128" s="54"/>
    </row>
    <row r="129" spans="1:12" x14ac:dyDescent="0.2">
      <c r="A129" s="154" t="str">
        <f t="shared" si="6"/>
        <v>Cantabria</v>
      </c>
      <c r="B129" s="155">
        <f t="shared" si="7"/>
        <v>2.994497269510402E-2</v>
      </c>
      <c r="D129" s="156"/>
      <c r="E129" s="157"/>
      <c r="G129" s="54"/>
      <c r="J129" s="54"/>
    </row>
    <row r="130" spans="1:12" x14ac:dyDescent="0.2">
      <c r="A130" s="154" t="str">
        <f t="shared" si="6"/>
        <v>Extremadura</v>
      </c>
      <c r="B130" s="155">
        <f t="shared" si="7"/>
        <v>2.650343154346824E-2</v>
      </c>
      <c r="D130" s="156"/>
      <c r="E130" s="157"/>
      <c r="G130" s="54"/>
      <c r="J130" s="54"/>
    </row>
    <row r="131" spans="1:12" x14ac:dyDescent="0.2">
      <c r="A131" s="154" t="str">
        <f t="shared" si="6"/>
        <v>Aragón</v>
      </c>
      <c r="B131" s="155">
        <f t="shared" si="7"/>
        <v>2.3465058782928816E-2</v>
      </c>
      <c r="D131" s="156"/>
      <c r="E131" s="157"/>
      <c r="G131" s="54"/>
      <c r="J131" s="54"/>
    </row>
    <row r="132" spans="1:12" x14ac:dyDescent="0.2">
      <c r="A132" s="154" t="str">
        <f t="shared" si="6"/>
        <v>Navarra (Comunidad Foral de)</v>
      </c>
      <c r="B132" s="155">
        <f t="shared" si="7"/>
        <v>1.7609740809080659E-2</v>
      </c>
      <c r="D132" s="156"/>
      <c r="E132" s="157"/>
      <c r="G132" s="54"/>
      <c r="J132" s="54"/>
    </row>
    <row r="133" spans="1:12" x14ac:dyDescent="0.2">
      <c r="A133" s="154" t="str">
        <f t="shared" si="6"/>
        <v>Murcia (Región de)</v>
      </c>
      <c r="B133" s="155">
        <f t="shared" si="7"/>
        <v>1.5283413667564324E-2</v>
      </c>
      <c r="D133" s="156"/>
      <c r="E133" s="157"/>
      <c r="G133" s="54"/>
      <c r="J133" s="54"/>
    </row>
    <row r="134" spans="1:12" x14ac:dyDescent="0.2">
      <c r="A134" s="154" t="str">
        <f t="shared" si="6"/>
        <v>Canarias</v>
      </c>
      <c r="B134" s="155">
        <f t="shared" si="7"/>
        <v>1.1810762869178256E-2</v>
      </c>
      <c r="D134" s="156"/>
      <c r="E134" s="157"/>
      <c r="G134" s="54"/>
      <c r="J134" s="54"/>
    </row>
    <row r="135" spans="1:12" x14ac:dyDescent="0.2">
      <c r="A135" s="154" t="str">
        <f t="shared" si="6"/>
        <v>Rioja (La)</v>
      </c>
      <c r="B135" s="155">
        <f t="shared" si="7"/>
        <v>1.0532736628951848E-2</v>
      </c>
      <c r="D135" s="156"/>
      <c r="E135" s="157"/>
      <c r="G135" s="54"/>
      <c r="J135" s="54"/>
    </row>
    <row r="136" spans="1:12" x14ac:dyDescent="0.2">
      <c r="A136" s="154" t="str">
        <f t="shared" si="6"/>
        <v>Baleares (Islas)</v>
      </c>
      <c r="B136" s="155">
        <f t="shared" si="7"/>
        <v>8.6581837446037518E-3</v>
      </c>
      <c r="D136" s="156"/>
      <c r="E136" s="157"/>
      <c r="G136" s="54"/>
      <c r="J136" s="54"/>
    </row>
    <row r="137" spans="1:12" x14ac:dyDescent="0.2">
      <c r="A137" s="154" t="str">
        <f t="shared" si="6"/>
        <v>Ceuta</v>
      </c>
      <c r="B137" s="155">
        <f t="shared" si="7"/>
        <v>1.1954649954607169E-3</v>
      </c>
      <c r="D137" s="156"/>
      <c r="E137" s="157"/>
      <c r="G137" s="54"/>
      <c r="J137" s="54"/>
    </row>
    <row r="138" spans="1:12" ht="13.5" thickBot="1" x14ac:dyDescent="0.25">
      <c r="A138" s="154" t="str">
        <f t="shared" si="6"/>
        <v>Melilla</v>
      </c>
      <c r="B138" s="155">
        <f t="shared" si="7"/>
        <v>9.9415282434315634E-4</v>
      </c>
      <c r="D138" s="156"/>
      <c r="E138" s="157"/>
      <c r="G138" s="54"/>
      <c r="J138" s="54"/>
    </row>
    <row r="139" spans="1:12" ht="13.5" thickBot="1" x14ac:dyDescent="0.25">
      <c r="A139" s="75" t="s">
        <v>13</v>
      </c>
      <c r="B139" s="158">
        <v>1</v>
      </c>
      <c r="D139" s="156"/>
      <c r="E139" s="157"/>
    </row>
    <row r="140" spans="1:12" ht="13.5" thickBot="1" x14ac:dyDescent="0.25"/>
    <row r="141" spans="1:12" ht="18.75" thickBot="1" x14ac:dyDescent="0.3">
      <c r="A141" s="825" t="s">
        <v>168</v>
      </c>
      <c r="B141" s="826"/>
      <c r="C141" s="826"/>
      <c r="D141" s="826"/>
      <c r="E141" s="826"/>
      <c r="F141" s="826"/>
      <c r="G141" s="826"/>
      <c r="H141" s="827"/>
      <c r="I141" s="54"/>
      <c r="J141" s="54"/>
    </row>
    <row r="142" spans="1:12" ht="13.5" thickBot="1" x14ac:dyDescent="0.25">
      <c r="A142" s="649"/>
      <c r="B142" s="644" t="s">
        <v>16</v>
      </c>
      <c r="C142" s="644" t="s">
        <v>17</v>
      </c>
      <c r="D142" s="644" t="s">
        <v>15</v>
      </c>
      <c r="E142" s="644" t="s">
        <v>531</v>
      </c>
      <c r="F142" s="644" t="s">
        <v>119</v>
      </c>
      <c r="G142" s="644" t="s">
        <v>226</v>
      </c>
      <c r="H142" s="644" t="s">
        <v>175</v>
      </c>
      <c r="I142" s="644" t="s">
        <v>176</v>
      </c>
      <c r="J142" s="644" t="s">
        <v>203</v>
      </c>
    </row>
    <row r="143" spans="1:12" x14ac:dyDescent="0.2">
      <c r="A143" s="154" t="s">
        <v>207</v>
      </c>
      <c r="B143" s="650">
        <v>0.24937970794268877</v>
      </c>
      <c r="C143" s="650">
        <v>0.19638897274352318</v>
      </c>
      <c r="D143" s="650">
        <v>0.18245456776599867</v>
      </c>
      <c r="E143" s="650">
        <v>0.32208998582717246</v>
      </c>
      <c r="F143" s="650">
        <v>0.42495917340498435</v>
      </c>
      <c r="G143" s="650">
        <v>0.30251587686961312</v>
      </c>
      <c r="H143" s="650">
        <v>0.48372630753558626</v>
      </c>
      <c r="I143" s="650">
        <v>0.23422594900630589</v>
      </c>
      <c r="J143" s="650">
        <v>0.2855936553670701</v>
      </c>
      <c r="K143" s="60"/>
      <c r="L143" s="159"/>
    </row>
    <row r="144" spans="1:12" x14ac:dyDescent="0.2">
      <c r="A144" s="154" t="s">
        <v>208</v>
      </c>
      <c r="B144" s="650">
        <v>0.13735865854879459</v>
      </c>
      <c r="C144" s="650">
        <v>0.2007320449348661</v>
      </c>
      <c r="D144" s="650">
        <v>0.20433703705837683</v>
      </c>
      <c r="E144" s="650">
        <v>0.12182451374966451</v>
      </c>
      <c r="F144" s="650">
        <v>0.14557054773026812</v>
      </c>
      <c r="G144" s="650">
        <v>0.23358575587657024</v>
      </c>
      <c r="H144" s="650">
        <v>0.13105335303637067</v>
      </c>
      <c r="I144" s="650">
        <v>0.17419104592817733</v>
      </c>
      <c r="J144" s="650">
        <v>0.15185155615793725</v>
      </c>
      <c r="K144" s="60"/>
      <c r="L144" s="159"/>
    </row>
    <row r="145" spans="1:12" x14ac:dyDescent="0.2">
      <c r="A145" s="154" t="s">
        <v>209</v>
      </c>
      <c r="B145" s="650">
        <v>8.9047023725192229E-2</v>
      </c>
      <c r="C145" s="650">
        <v>7.9552304982403843E-2</v>
      </c>
      <c r="D145" s="650">
        <v>8.5257945846629268E-2</v>
      </c>
      <c r="E145" s="650">
        <v>4.6724504704279454E-2</v>
      </c>
      <c r="F145" s="650">
        <v>5.111406922889989E-2</v>
      </c>
      <c r="G145" s="650">
        <v>5.702875232650674E-2</v>
      </c>
      <c r="H145" s="650">
        <v>4.8485377617174148E-2</v>
      </c>
      <c r="I145" s="650">
        <v>0.10457743743637672</v>
      </c>
      <c r="J145" s="650">
        <v>7.7637114402970747E-2</v>
      </c>
      <c r="K145" s="60"/>
      <c r="L145" s="159"/>
    </row>
    <row r="146" spans="1:12" x14ac:dyDescent="0.2">
      <c r="A146" s="154" t="s">
        <v>210</v>
      </c>
      <c r="B146" s="650">
        <v>8.2674927172659174E-2</v>
      </c>
      <c r="C146" s="650">
        <v>4.8523694093552658E-2</v>
      </c>
      <c r="D146" s="650">
        <v>7.8809966942836901E-2</v>
      </c>
      <c r="E146" s="650">
        <v>4.377893059893672E-2</v>
      </c>
      <c r="F146" s="650">
        <v>5.8103430211053235E-2</v>
      </c>
      <c r="G146" s="650">
        <v>8.4370671219367185E-2</v>
      </c>
      <c r="H146" s="650">
        <v>3.9872315719599295E-2</v>
      </c>
      <c r="I146" s="650">
        <v>4.2781620544900624E-2</v>
      </c>
      <c r="J146" s="650">
        <v>6.8758791856782422E-2</v>
      </c>
      <c r="K146" s="60"/>
      <c r="L146" s="159"/>
    </row>
    <row r="147" spans="1:12" x14ac:dyDescent="0.2">
      <c r="A147" s="154" t="s">
        <v>211</v>
      </c>
      <c r="B147" s="650">
        <v>5.952320004576122E-2</v>
      </c>
      <c r="C147" s="650">
        <v>5.7456852389766222E-2</v>
      </c>
      <c r="D147" s="650">
        <v>7.0523841731367332E-2</v>
      </c>
      <c r="E147" s="650">
        <v>0.10234450216335761</v>
      </c>
      <c r="F147" s="650">
        <v>7.259919860594917E-2</v>
      </c>
      <c r="G147" s="650">
        <v>8.2858969136295368E-2</v>
      </c>
      <c r="H147" s="650">
        <v>6.0793334622297843E-2</v>
      </c>
      <c r="I147" s="650">
        <v>5.7909120315728486E-2</v>
      </c>
      <c r="J147" s="650">
        <v>6.3715617281168521E-2</v>
      </c>
      <c r="K147" s="60"/>
      <c r="L147" s="159"/>
    </row>
    <row r="148" spans="1:12" x14ac:dyDescent="0.2">
      <c r="A148" s="154" t="s">
        <v>212</v>
      </c>
      <c r="B148" s="650">
        <v>6.3183464191093289E-2</v>
      </c>
      <c r="C148" s="650">
        <v>8.3620823155002938E-2</v>
      </c>
      <c r="D148" s="650">
        <v>8.0208813444237664E-2</v>
      </c>
      <c r="E148" s="650">
        <v>2.3770669976296725E-2</v>
      </c>
      <c r="F148" s="650">
        <v>4.3870168580650903E-2</v>
      </c>
      <c r="G148" s="650">
        <v>3.0315453317233568E-2</v>
      </c>
      <c r="H148" s="650">
        <v>4.4373859035357038E-2</v>
      </c>
      <c r="I148" s="650">
        <v>6.6332344882782987E-2</v>
      </c>
      <c r="J148" s="650">
        <v>5.9536767110805591E-2</v>
      </c>
      <c r="K148" s="60"/>
      <c r="L148" s="159"/>
    </row>
    <row r="149" spans="1:12" x14ac:dyDescent="0.2">
      <c r="A149" s="154" t="s">
        <v>213</v>
      </c>
      <c r="B149" s="650">
        <v>6.5081391980770578E-2</v>
      </c>
      <c r="C149" s="650">
        <v>5.6833327608312285E-2</v>
      </c>
      <c r="D149" s="650">
        <v>6.0596861597412559E-2</v>
      </c>
      <c r="E149" s="650">
        <v>4.0931371685319344E-2</v>
      </c>
      <c r="F149" s="650">
        <v>3.8845811177594697E-2</v>
      </c>
      <c r="G149" s="650">
        <v>3.5425804156976E-2</v>
      </c>
      <c r="H149" s="650">
        <v>3.527579854022473E-2</v>
      </c>
      <c r="I149" s="650">
        <v>4.2653900881354553E-2</v>
      </c>
      <c r="J149" s="650">
        <v>5.534889689532884E-2</v>
      </c>
      <c r="K149" s="60"/>
      <c r="L149" s="159"/>
    </row>
    <row r="150" spans="1:12" x14ac:dyDescent="0.2">
      <c r="A150" s="154" t="s">
        <v>215</v>
      </c>
      <c r="B150" s="650">
        <v>4.8448696134968411E-2</v>
      </c>
      <c r="C150" s="650">
        <v>5.2799300197042695E-2</v>
      </c>
      <c r="D150" s="650">
        <v>4.497615198520484E-2</v>
      </c>
      <c r="E150" s="650">
        <v>3.9120310179434022E-2</v>
      </c>
      <c r="F150" s="650">
        <v>3.4011035102226993E-2</v>
      </c>
      <c r="G150" s="650">
        <v>1.8445861162849748E-2</v>
      </c>
      <c r="H150" s="650">
        <v>4.2168511710259635E-2</v>
      </c>
      <c r="I150" s="650">
        <v>6.5070337703314871E-2</v>
      </c>
      <c r="J150" s="650">
        <v>4.5806183337676887E-2</v>
      </c>
      <c r="K150" s="60"/>
      <c r="L150" s="159"/>
    </row>
    <row r="151" spans="1:12" x14ac:dyDescent="0.2">
      <c r="A151" s="154" t="s">
        <v>214</v>
      </c>
      <c r="B151" s="650">
        <v>4.4330250608920353E-2</v>
      </c>
      <c r="C151" s="650">
        <v>5.3661204771684873E-2</v>
      </c>
      <c r="D151" s="650">
        <v>4.8992562313101243E-2</v>
      </c>
      <c r="E151" s="650">
        <v>0.12630135138917825</v>
      </c>
      <c r="F151" s="650">
        <v>3.202328894354052E-2</v>
      </c>
      <c r="G151" s="650">
        <v>4.5148348451612828E-2</v>
      </c>
      <c r="H151" s="650">
        <v>2.7372986040003083E-2</v>
      </c>
      <c r="I151" s="650">
        <v>3.7317685532753234E-2</v>
      </c>
      <c r="J151" s="650">
        <v>4.5753499029575755E-2</v>
      </c>
      <c r="K151" s="60"/>
      <c r="L151" s="159"/>
    </row>
    <row r="152" spans="1:12" x14ac:dyDescent="0.2">
      <c r="A152" s="154" t="s">
        <v>216</v>
      </c>
      <c r="B152" s="650">
        <v>3.3242564045173201E-2</v>
      </c>
      <c r="C152" s="650">
        <v>3.4685805480712449E-2</v>
      </c>
      <c r="D152" s="650">
        <v>2.8090417191841258E-2</v>
      </c>
      <c r="E152" s="650">
        <v>2.7742033589022774E-2</v>
      </c>
      <c r="F152" s="650">
        <v>1.77258580084892E-2</v>
      </c>
      <c r="G152" s="650">
        <v>3.2956457923379409E-2</v>
      </c>
      <c r="H152" s="650">
        <v>2.1800867068641885E-2</v>
      </c>
      <c r="I152" s="650">
        <v>2.4800668454572562E-2</v>
      </c>
      <c r="J152" s="650">
        <v>2.994497269510402E-2</v>
      </c>
      <c r="K152" s="60"/>
      <c r="L152" s="159"/>
    </row>
    <row r="153" spans="1:12" x14ac:dyDescent="0.2">
      <c r="A153" s="154" t="s">
        <v>217</v>
      </c>
      <c r="B153" s="650">
        <v>2.5866928972492317E-2</v>
      </c>
      <c r="C153" s="650">
        <v>4.205152404829781E-2</v>
      </c>
      <c r="D153" s="650">
        <v>2.0752306817067676E-2</v>
      </c>
      <c r="E153" s="650">
        <v>1.6099987941714015E-2</v>
      </c>
      <c r="F153" s="650">
        <v>1.7617279671513122E-2</v>
      </c>
      <c r="G153" s="650">
        <v>1.162734167133684E-2</v>
      </c>
      <c r="H153" s="650">
        <v>1.7461232303706126E-2</v>
      </c>
      <c r="I153" s="650">
        <v>5.5988392224101811E-2</v>
      </c>
      <c r="J153" s="650">
        <v>2.650343154346824E-2</v>
      </c>
      <c r="K153" s="60"/>
      <c r="L153" s="159"/>
    </row>
    <row r="154" spans="1:12" x14ac:dyDescent="0.2">
      <c r="A154" s="154" t="s">
        <v>218</v>
      </c>
      <c r="B154" s="650">
        <v>2.668037563730899E-2</v>
      </c>
      <c r="C154" s="650">
        <v>2.5480645551237063E-2</v>
      </c>
      <c r="D154" s="650">
        <v>2.5527458445869143E-2</v>
      </c>
      <c r="E154" s="650">
        <v>2.6166433790460315E-2</v>
      </c>
      <c r="F154" s="650">
        <v>1.4691917842640892E-2</v>
      </c>
      <c r="G154" s="650">
        <v>1.6005201989245221E-2</v>
      </c>
      <c r="H154" s="650">
        <v>1.4711250090122393E-2</v>
      </c>
      <c r="I154" s="650">
        <v>2.2106486094111845E-2</v>
      </c>
      <c r="J154" s="650">
        <v>2.3465058782928816E-2</v>
      </c>
      <c r="K154" s="60"/>
      <c r="L154" s="159"/>
    </row>
    <row r="155" spans="1:12" x14ac:dyDescent="0.2">
      <c r="A155" s="154" t="s">
        <v>219</v>
      </c>
      <c r="B155" s="650">
        <v>1.9120995700104108E-2</v>
      </c>
      <c r="C155" s="650">
        <v>1.9197656687885707E-2</v>
      </c>
      <c r="D155" s="650">
        <v>2.0673419465748785E-2</v>
      </c>
      <c r="E155" s="650">
        <v>2.4063321420751498E-2</v>
      </c>
      <c r="F155" s="650">
        <v>1.3331474920427026E-2</v>
      </c>
      <c r="G155" s="650">
        <v>1.267555148150332E-2</v>
      </c>
      <c r="H155" s="650">
        <v>9.5094981515766001E-3</v>
      </c>
      <c r="I155" s="650">
        <v>1.8271274454922281E-2</v>
      </c>
      <c r="J155" s="650">
        <v>1.7609740809080659E-2</v>
      </c>
      <c r="K155" s="60"/>
      <c r="L155" s="159"/>
    </row>
    <row r="156" spans="1:12" x14ac:dyDescent="0.2">
      <c r="A156" s="154" t="s">
        <v>220</v>
      </c>
      <c r="B156" s="650">
        <v>1.7635741818107967E-2</v>
      </c>
      <c r="C156" s="650">
        <v>1.5500434223942532E-2</v>
      </c>
      <c r="D156" s="650">
        <v>1.4025157722131892E-2</v>
      </c>
      <c r="E156" s="650">
        <v>1.1359298553180585E-2</v>
      </c>
      <c r="F156" s="650">
        <v>1.2656172067790553E-2</v>
      </c>
      <c r="G156" s="650">
        <v>7.2710543537429151E-3</v>
      </c>
      <c r="H156" s="650">
        <v>7.8975261786774012E-3</v>
      </c>
      <c r="I156" s="650">
        <v>1.7524610889099641E-2</v>
      </c>
      <c r="J156" s="650">
        <v>1.5283413667564324E-2</v>
      </c>
      <c r="K156" s="60"/>
      <c r="L156" s="159"/>
    </row>
    <row r="157" spans="1:12" x14ac:dyDescent="0.2">
      <c r="A157" s="154" t="s">
        <v>222</v>
      </c>
      <c r="B157" s="650">
        <v>1.3963977147736237E-2</v>
      </c>
      <c r="C157" s="650">
        <v>1.0719390872025818E-2</v>
      </c>
      <c r="D157" s="650">
        <v>1.4255898937723869E-2</v>
      </c>
      <c r="E157" s="650">
        <v>8.1488643593387849E-3</v>
      </c>
      <c r="F157" s="650">
        <v>7.8765147736694352E-3</v>
      </c>
      <c r="G157" s="650">
        <v>8.0893271163604823E-3</v>
      </c>
      <c r="H157" s="650">
        <v>6.856691702856221E-3</v>
      </c>
      <c r="I157" s="650">
        <v>1.453436356514254E-2</v>
      </c>
      <c r="J157" s="650">
        <v>1.1810762869178256E-2</v>
      </c>
      <c r="K157" s="60"/>
      <c r="L157" s="159"/>
    </row>
    <row r="158" spans="1:12" x14ac:dyDescent="0.2">
      <c r="A158" s="154" t="s">
        <v>221</v>
      </c>
      <c r="B158" s="650">
        <v>1.1460226910295879E-2</v>
      </c>
      <c r="C158" s="650">
        <v>1.1298382349891865E-2</v>
      </c>
      <c r="D158" s="650">
        <v>9.4051565499021893E-3</v>
      </c>
      <c r="E158" s="650">
        <v>1.5623447859566965E-2</v>
      </c>
      <c r="F158" s="650">
        <v>7.435611114246613E-3</v>
      </c>
      <c r="G158" s="650">
        <v>1.3978981436672869E-2</v>
      </c>
      <c r="H158" s="650">
        <v>4.8473115687357434E-3</v>
      </c>
      <c r="I158" s="650">
        <v>8.3362674082132163E-3</v>
      </c>
      <c r="J158" s="650">
        <v>1.0532736628951848E-2</v>
      </c>
      <c r="K158" s="60"/>
      <c r="L158" s="159"/>
    </row>
    <row r="159" spans="1:12" x14ac:dyDescent="0.2">
      <c r="A159" s="154" t="s">
        <v>223</v>
      </c>
      <c r="B159" s="650">
        <v>1.0804579875563988E-2</v>
      </c>
      <c r="C159" s="650">
        <v>7.4639935102897284E-3</v>
      </c>
      <c r="D159" s="650">
        <v>7.6003664621516493E-3</v>
      </c>
      <c r="E159" s="650">
        <v>3.2415629872717716E-3</v>
      </c>
      <c r="F159" s="650">
        <v>6.5292867959330352E-3</v>
      </c>
      <c r="G159" s="650">
        <v>7.0935393187236996E-3</v>
      </c>
      <c r="H159" s="650">
        <v>3.2400117583949095E-3</v>
      </c>
      <c r="I159" s="650">
        <v>8.1292825877766137E-3</v>
      </c>
      <c r="J159" s="650">
        <v>8.6581837446037518E-3</v>
      </c>
      <c r="K159" s="60"/>
      <c r="L159" s="159"/>
    </row>
    <row r="160" spans="1:12" x14ac:dyDescent="0.2">
      <c r="A160" s="154" t="s">
        <v>224</v>
      </c>
      <c r="B160" s="650">
        <v>1.2630954152638126E-3</v>
      </c>
      <c r="C160" s="650">
        <v>2.1743197553276412E-3</v>
      </c>
      <c r="D160" s="650">
        <v>1.6640919997128673E-3</v>
      </c>
      <c r="E160" s="650">
        <v>4.1553533504689146E-4</v>
      </c>
      <c r="F160" s="650">
        <v>1.7155106369805864E-4</v>
      </c>
      <c r="G160" s="650">
        <v>3.9231513674643141E-4</v>
      </c>
      <c r="H160" s="650">
        <v>4.4341002900239612E-4</v>
      </c>
      <c r="I160" s="650">
        <v>3.0834381151669476E-3</v>
      </c>
      <c r="J160" s="650">
        <v>1.1954649954607169E-3</v>
      </c>
      <c r="K160" s="60"/>
      <c r="L160" s="159"/>
    </row>
    <row r="161" spans="1:12" x14ac:dyDescent="0.2">
      <c r="A161" s="622" t="s">
        <v>225</v>
      </c>
      <c r="B161" s="650">
        <v>9.3419412710486023E-4</v>
      </c>
      <c r="C161" s="650">
        <v>1.8593226442346572E-3</v>
      </c>
      <c r="D161" s="650">
        <v>1.8479777226852994E-3</v>
      </c>
      <c r="E161" s="650">
        <v>2.5337389000739828E-4</v>
      </c>
      <c r="F161" s="650">
        <v>8.6761075642426458E-4</v>
      </c>
      <c r="G161" s="650">
        <v>2.1473705526409739E-4</v>
      </c>
      <c r="H161" s="650">
        <v>1.1035729141382105E-4</v>
      </c>
      <c r="I161" s="650">
        <v>2.1657739751978493E-3</v>
      </c>
      <c r="J161" s="650">
        <v>9.9415282434315634E-4</v>
      </c>
      <c r="K161" s="60"/>
      <c r="L161" s="159"/>
    </row>
    <row r="162" spans="1:12" x14ac:dyDescent="0.2">
      <c r="A162" s="623" t="s">
        <v>13</v>
      </c>
      <c r="B162" s="651">
        <v>1</v>
      </c>
      <c r="C162" s="651">
        <v>1.0000000000000002</v>
      </c>
      <c r="D162" s="651">
        <v>0.99999999999999978</v>
      </c>
      <c r="E162" s="651">
        <v>1.0000000000000002</v>
      </c>
      <c r="F162" s="651">
        <v>1.0000000000000002</v>
      </c>
      <c r="G162" s="651">
        <v>1</v>
      </c>
      <c r="H162" s="651">
        <v>1.0000000000000002</v>
      </c>
      <c r="I162" s="651">
        <v>1</v>
      </c>
      <c r="J162" s="652">
        <v>0.99999999999999989</v>
      </c>
      <c r="K162" s="60"/>
      <c r="L162" s="159"/>
    </row>
    <row r="184" spans="1:10" x14ac:dyDescent="0.2">
      <c r="A184" s="837" t="s">
        <v>227</v>
      </c>
      <c r="B184" s="838"/>
      <c r="C184" s="838"/>
      <c r="D184" s="838"/>
      <c r="E184" s="838"/>
      <c r="F184" s="838"/>
      <c r="G184" s="838"/>
    </row>
    <row r="186" spans="1:10" ht="13.5" thickBot="1" x14ac:dyDescent="0.25">
      <c r="F186" s="54"/>
      <c r="G186" s="54"/>
      <c r="H186" s="54"/>
      <c r="I186" s="54"/>
      <c r="J186" s="54"/>
    </row>
    <row r="187" spans="1:10" x14ac:dyDescent="0.2">
      <c r="A187" s="16" t="s">
        <v>30</v>
      </c>
      <c r="B187" s="160" t="s">
        <v>206</v>
      </c>
      <c r="F187" s="54"/>
      <c r="G187" s="54"/>
      <c r="H187" s="54"/>
      <c r="I187" s="54"/>
      <c r="J187" s="54"/>
    </row>
    <row r="188" spans="1:10" x14ac:dyDescent="0.2">
      <c r="A188" s="161" t="str">
        <f>A208</f>
        <v>Francia</v>
      </c>
      <c r="B188" s="155">
        <f>J208</f>
        <v>0.1711896005659681</v>
      </c>
      <c r="D188" s="54"/>
      <c r="E188" s="54"/>
      <c r="F188" s="54"/>
      <c r="G188" s="54"/>
      <c r="H188" s="54"/>
      <c r="I188" s="54"/>
    </row>
    <row r="189" spans="1:10" x14ac:dyDescent="0.2">
      <c r="A189" s="161" t="str">
        <f t="shared" ref="A189:A203" si="8">A209</f>
        <v>Portugal</v>
      </c>
      <c r="B189" s="155">
        <f t="shared" ref="B189:B199" si="9">J209</f>
        <v>0.12312127711087215</v>
      </c>
      <c r="D189" s="54"/>
      <c r="E189" s="54"/>
      <c r="F189" s="54"/>
      <c r="G189" s="54"/>
      <c r="H189" s="54"/>
      <c r="I189" s="54"/>
    </row>
    <row r="190" spans="1:10" x14ac:dyDescent="0.2">
      <c r="A190" s="161" t="str">
        <f t="shared" si="8"/>
        <v>Reino Unido</v>
      </c>
      <c r="B190" s="155">
        <f t="shared" si="9"/>
        <v>9.425742829598549E-2</v>
      </c>
      <c r="D190" s="54"/>
      <c r="E190" s="54"/>
      <c r="F190" s="54"/>
      <c r="G190" s="54"/>
      <c r="H190" s="54"/>
      <c r="I190" s="54"/>
    </row>
    <row r="191" spans="1:10" x14ac:dyDescent="0.2">
      <c r="A191" s="161" t="str">
        <f t="shared" si="8"/>
        <v>Resto de Europa</v>
      </c>
      <c r="B191" s="155">
        <f t="shared" si="9"/>
        <v>9.2129905591198366E-2</v>
      </c>
      <c r="D191" s="54"/>
      <c r="E191" s="54"/>
      <c r="F191" s="54"/>
      <c r="G191" s="54"/>
      <c r="H191" s="54"/>
      <c r="I191" s="54"/>
    </row>
    <row r="192" spans="1:10" x14ac:dyDescent="0.2">
      <c r="A192" s="161" t="str">
        <f t="shared" si="8"/>
        <v>Benelux (Bélgica, Holanda y Luxemburgo)</v>
      </c>
      <c r="B192" s="155">
        <f t="shared" si="9"/>
        <v>8.7145151522659448E-2</v>
      </c>
      <c r="D192" s="54"/>
      <c r="E192" s="54"/>
      <c r="F192" s="54"/>
      <c r="G192" s="54"/>
      <c r="H192" s="54"/>
      <c r="I192" s="54"/>
    </row>
    <row r="193" spans="1:12" x14ac:dyDescent="0.2">
      <c r="A193" s="161" t="str">
        <f t="shared" si="8"/>
        <v>EEUU</v>
      </c>
      <c r="B193" s="155">
        <f t="shared" si="9"/>
        <v>8.127665357788183E-2</v>
      </c>
      <c r="C193" s="54"/>
      <c r="D193" s="54"/>
      <c r="E193" s="54"/>
      <c r="F193" s="54"/>
      <c r="G193" s="54"/>
      <c r="H193" s="54"/>
      <c r="I193" s="54"/>
    </row>
    <row r="194" spans="1:12" x14ac:dyDescent="0.2">
      <c r="A194" s="161" t="str">
        <f t="shared" si="8"/>
        <v>Alemania</v>
      </c>
      <c r="B194" s="155">
        <f t="shared" si="9"/>
        <v>7.2829326057213609E-2</v>
      </c>
      <c r="C194" s="54"/>
      <c r="D194" s="54"/>
      <c r="E194" s="54"/>
      <c r="F194" s="54"/>
      <c r="G194" s="54"/>
      <c r="H194" s="54"/>
      <c r="I194" s="54"/>
    </row>
    <row r="195" spans="1:12" x14ac:dyDescent="0.2">
      <c r="A195" s="161" t="str">
        <f t="shared" si="8"/>
        <v>Resto del mundo</v>
      </c>
      <c r="B195" s="155">
        <f t="shared" si="9"/>
        <v>6.7421305493549522E-2</v>
      </c>
      <c r="C195" s="54"/>
      <c r="D195" s="54"/>
      <c r="E195" s="54"/>
      <c r="F195" s="54"/>
      <c r="G195" s="54"/>
      <c r="H195" s="54"/>
      <c r="I195" s="54"/>
    </row>
    <row r="196" spans="1:12" x14ac:dyDescent="0.2">
      <c r="A196" s="161" t="str">
        <f t="shared" si="8"/>
        <v>Italia</v>
      </c>
      <c r="B196" s="155">
        <f t="shared" si="9"/>
        <v>5.2162746101125368E-2</v>
      </c>
      <c r="D196" s="54"/>
      <c r="E196" s="54"/>
      <c r="F196" s="54"/>
      <c r="G196" s="54"/>
      <c r="H196" s="54"/>
      <c r="I196" s="54"/>
    </row>
    <row r="197" spans="1:12" x14ac:dyDescent="0.2">
      <c r="A197" s="161" t="str">
        <f t="shared" si="8"/>
        <v>Resto de América</v>
      </c>
      <c r="B197" s="155">
        <f t="shared" si="9"/>
        <v>4.970978005446422E-2</v>
      </c>
      <c r="D197" s="54"/>
      <c r="E197" s="54"/>
      <c r="H197" s="54"/>
      <c r="I197" s="54"/>
    </row>
    <row r="198" spans="1:12" x14ac:dyDescent="0.2">
      <c r="A198" s="161" t="str">
        <f t="shared" si="8"/>
        <v>China</v>
      </c>
      <c r="B198" s="155">
        <f t="shared" si="9"/>
        <v>2.6506778881170232E-2</v>
      </c>
      <c r="D198" s="54"/>
      <c r="E198" s="54"/>
      <c r="H198" s="54"/>
      <c r="I198" s="54"/>
    </row>
    <row r="199" spans="1:12" x14ac:dyDescent="0.2">
      <c r="A199" s="161" t="str">
        <f t="shared" si="8"/>
        <v>Corea del Sur</v>
      </c>
      <c r="B199" s="155">
        <f t="shared" si="9"/>
        <v>2.1295767115505387E-2</v>
      </c>
      <c r="D199" s="54"/>
      <c r="E199" s="54"/>
      <c r="H199" s="54"/>
    </row>
    <row r="200" spans="1:12" x14ac:dyDescent="0.2">
      <c r="A200" s="161" t="str">
        <f t="shared" si="8"/>
        <v>Brasil</v>
      </c>
      <c r="B200" s="155">
        <f t="shared" ref="B200:B203" si="10">J220</f>
        <v>2.0315678142385829E-2</v>
      </c>
      <c r="D200" s="54"/>
      <c r="E200" s="54"/>
      <c r="H200" s="54"/>
    </row>
    <row r="201" spans="1:12" x14ac:dyDescent="0.2">
      <c r="A201" s="161" t="str">
        <f t="shared" si="8"/>
        <v>Méjico</v>
      </c>
      <c r="B201" s="155">
        <f t="shared" si="10"/>
        <v>1.7789582998565059E-2</v>
      </c>
      <c r="D201" s="54"/>
      <c r="E201" s="54"/>
      <c r="F201" s="54"/>
      <c r="G201" s="54"/>
      <c r="H201" s="162"/>
      <c r="I201" s="103"/>
      <c r="J201" s="54"/>
    </row>
    <row r="202" spans="1:12" x14ac:dyDescent="0.2">
      <c r="A202" s="161" t="str">
        <f t="shared" si="8"/>
        <v>Canadá</v>
      </c>
      <c r="B202" s="155">
        <f t="shared" si="10"/>
        <v>1.5171651845643085E-2</v>
      </c>
      <c r="E202" s="54"/>
      <c r="H202" s="162"/>
      <c r="I202" s="103"/>
      <c r="J202" s="54"/>
    </row>
    <row r="203" spans="1:12" ht="13.5" thickBot="1" x14ac:dyDescent="0.25">
      <c r="A203" s="161" t="str">
        <f t="shared" si="8"/>
        <v>Japón</v>
      </c>
      <c r="B203" s="155">
        <f t="shared" si="10"/>
        <v>7.6773666458122879E-3</v>
      </c>
      <c r="D203" s="54"/>
      <c r="E203" s="54"/>
      <c r="H203" s="162"/>
      <c r="I203" s="103"/>
      <c r="J203" s="54"/>
    </row>
    <row r="204" spans="1:12" ht="13.5" thickBot="1" x14ac:dyDescent="0.25">
      <c r="A204" s="161" t="str">
        <f t="shared" ref="A204" si="11">A224</f>
        <v>TOTAL</v>
      </c>
      <c r="B204" s="158">
        <v>1</v>
      </c>
      <c r="F204" s="54"/>
      <c r="G204" s="54"/>
      <c r="H204" s="162"/>
      <c r="I204" s="103"/>
      <c r="J204" s="54"/>
    </row>
    <row r="205" spans="1:12" ht="13.5" thickBot="1" x14ac:dyDescent="0.25"/>
    <row r="206" spans="1:12" ht="18.75" thickBot="1" x14ac:dyDescent="0.3">
      <c r="A206" s="825" t="s">
        <v>168</v>
      </c>
      <c r="B206" s="826"/>
      <c r="C206" s="826"/>
      <c r="D206" s="826"/>
      <c r="E206" s="826"/>
      <c r="F206" s="826"/>
      <c r="G206" s="827"/>
    </row>
    <row r="207" spans="1:12" ht="13.5" thickBot="1" x14ac:dyDescent="0.25">
      <c r="A207" s="643"/>
      <c r="B207" s="644" t="s">
        <v>16</v>
      </c>
      <c r="C207" s="644" t="s">
        <v>17</v>
      </c>
      <c r="D207" s="644" t="s">
        <v>15</v>
      </c>
      <c r="E207" s="644" t="s">
        <v>531</v>
      </c>
      <c r="F207" s="644" t="s">
        <v>119</v>
      </c>
      <c r="G207" s="644" t="s">
        <v>226</v>
      </c>
      <c r="H207" s="644" t="s">
        <v>175</v>
      </c>
      <c r="I207" s="644" t="s">
        <v>176</v>
      </c>
      <c r="J207" s="644" t="s">
        <v>203</v>
      </c>
    </row>
    <row r="208" spans="1:12" x14ac:dyDescent="0.2">
      <c r="A208" s="161" t="s">
        <v>228</v>
      </c>
      <c r="B208" s="645">
        <v>0.16909499659043686</v>
      </c>
      <c r="C208" s="645">
        <v>0.17608830916278417</v>
      </c>
      <c r="D208" s="645">
        <v>0.1774215510892036</v>
      </c>
      <c r="E208" s="645">
        <v>0.21735065174752394</v>
      </c>
      <c r="F208" s="645">
        <v>0.17247872059791855</v>
      </c>
      <c r="G208" s="645">
        <v>0.15287566683416928</v>
      </c>
      <c r="H208" s="645">
        <v>0.19430339921515749</v>
      </c>
      <c r="I208" s="645">
        <v>0.12076677998953381</v>
      </c>
      <c r="J208" s="646">
        <v>0.1711896005659681</v>
      </c>
      <c r="K208" s="60"/>
      <c r="L208" s="159"/>
    </row>
    <row r="209" spans="1:18" x14ac:dyDescent="0.2">
      <c r="A209" s="161" t="s">
        <v>230</v>
      </c>
      <c r="B209" s="645">
        <v>0.14286487291512548</v>
      </c>
      <c r="C209" s="645">
        <v>0.14205677294121744</v>
      </c>
      <c r="D209" s="645">
        <v>0.10373890909471789</v>
      </c>
      <c r="E209" s="645">
        <v>7.303632635471792E-2</v>
      </c>
      <c r="F209" s="645">
        <v>8.5494177129540438E-2</v>
      </c>
      <c r="G209" s="645">
        <v>3.7055829660779568E-2</v>
      </c>
      <c r="H209" s="645">
        <v>0.1327509842710802</v>
      </c>
      <c r="I209" s="645">
        <v>0.17807571953523138</v>
      </c>
      <c r="J209" s="646">
        <v>0.12312127711087215</v>
      </c>
      <c r="K209" s="60"/>
      <c r="L209" s="159"/>
    </row>
    <row r="210" spans="1:18" x14ac:dyDescent="0.2">
      <c r="A210" s="161" t="s">
        <v>229</v>
      </c>
      <c r="B210" s="645">
        <v>0.10051566950137315</v>
      </c>
      <c r="C210" s="645">
        <v>6.324086850337296E-2</v>
      </c>
      <c r="D210" s="645">
        <v>6.0241318366026669E-2</v>
      </c>
      <c r="E210" s="645">
        <v>0.15147974458607411</v>
      </c>
      <c r="F210" s="645">
        <v>0.13108884448629751</v>
      </c>
      <c r="G210" s="645">
        <v>4.6397429190770313E-2</v>
      </c>
      <c r="H210" s="645">
        <v>9.8945642986092333E-2</v>
      </c>
      <c r="I210" s="645">
        <v>4.0892254036908368E-2</v>
      </c>
      <c r="J210" s="646">
        <v>9.425742829598549E-2</v>
      </c>
      <c r="K210" s="60"/>
      <c r="L210" s="159"/>
      <c r="M210" s="54"/>
      <c r="N210" s="54"/>
      <c r="O210" s="54"/>
      <c r="P210" s="54"/>
      <c r="Q210" s="54"/>
      <c r="R210" s="54"/>
    </row>
    <row r="211" spans="1:18" x14ac:dyDescent="0.2">
      <c r="A211" s="161" t="s">
        <v>232</v>
      </c>
      <c r="B211" s="645">
        <v>8.6952005402546648E-2</v>
      </c>
      <c r="C211" s="645">
        <v>0.12396324932586616</v>
      </c>
      <c r="D211" s="645">
        <v>0.11418154557764384</v>
      </c>
      <c r="E211" s="645">
        <v>6.7716711332147031E-2</v>
      </c>
      <c r="F211" s="645">
        <v>8.8471196249549675E-2</v>
      </c>
      <c r="G211" s="645">
        <v>9.0377392451096605E-2</v>
      </c>
      <c r="H211" s="645">
        <v>0.11641247583461926</v>
      </c>
      <c r="I211" s="645">
        <v>0.12397302014289865</v>
      </c>
      <c r="J211" s="646">
        <v>9.2129905591198366E-2</v>
      </c>
      <c r="K211" s="60"/>
      <c r="M211" s="163"/>
      <c r="N211" s="163"/>
      <c r="O211" s="163"/>
      <c r="P211" s="163"/>
      <c r="Q211" s="163"/>
      <c r="R211" s="163"/>
    </row>
    <row r="212" spans="1:18" x14ac:dyDescent="0.2">
      <c r="A212" s="161" t="s">
        <v>234</v>
      </c>
      <c r="B212" s="645">
        <v>7.7169641974468531E-2</v>
      </c>
      <c r="C212" s="645">
        <v>7.9051083685030846E-2</v>
      </c>
      <c r="D212" s="645">
        <v>6.8186247744521755E-2</v>
      </c>
      <c r="E212" s="645">
        <v>0.26278977100299983</v>
      </c>
      <c r="F212" s="645">
        <v>9.6649906342626477E-2</v>
      </c>
      <c r="G212" s="645">
        <v>3.9534074094183747E-2</v>
      </c>
      <c r="H212" s="645">
        <v>7.7867180499293434E-2</v>
      </c>
      <c r="I212" s="645">
        <v>5.7505010763747449E-2</v>
      </c>
      <c r="J212" s="646">
        <v>8.7145151522659448E-2</v>
      </c>
      <c r="K212" s="60"/>
      <c r="L212" s="159"/>
      <c r="M212" s="54"/>
      <c r="N212" s="54"/>
      <c r="O212" s="54"/>
      <c r="P212" s="54"/>
      <c r="Q212" s="54"/>
      <c r="R212" s="54"/>
    </row>
    <row r="213" spans="1:18" x14ac:dyDescent="0.2">
      <c r="A213" s="161" t="s">
        <v>235</v>
      </c>
      <c r="B213" s="645">
        <v>8.3927074177829089E-2</v>
      </c>
      <c r="C213" s="645">
        <v>5.8443704090518266E-2</v>
      </c>
      <c r="D213" s="645">
        <v>8.8074261322165504E-2</v>
      </c>
      <c r="E213" s="645">
        <v>1.1090426708746524E-2</v>
      </c>
      <c r="F213" s="645">
        <v>0.10018631044248977</v>
      </c>
      <c r="G213" s="645">
        <v>0.12394402004892416</v>
      </c>
      <c r="H213" s="645">
        <v>9.0270576603669689E-2</v>
      </c>
      <c r="I213" s="645">
        <v>6.352242286600715E-2</v>
      </c>
      <c r="J213" s="646">
        <v>8.127665357788183E-2</v>
      </c>
      <c r="K213" s="60"/>
      <c r="L213" s="159"/>
      <c r="M213" s="54"/>
      <c r="N213" s="54"/>
      <c r="O213" s="54"/>
      <c r="P213" s="54"/>
      <c r="Q213" s="54"/>
      <c r="R213" s="54"/>
    </row>
    <row r="214" spans="1:18" x14ac:dyDescent="0.2">
      <c r="A214" s="161" t="s">
        <v>231</v>
      </c>
      <c r="B214" s="645">
        <v>6.3239082313419376E-2</v>
      </c>
      <c r="C214" s="645">
        <v>6.2730171981914509E-2</v>
      </c>
      <c r="D214" s="645">
        <v>6.7671068144150359E-2</v>
      </c>
      <c r="E214" s="645">
        <v>0.16470917090656589</v>
      </c>
      <c r="F214" s="645">
        <v>7.1642774784252836E-2</v>
      </c>
      <c r="G214" s="645">
        <v>9.1266077927540032E-2</v>
      </c>
      <c r="H214" s="645">
        <v>5.7897438274418553E-2</v>
      </c>
      <c r="I214" s="645">
        <v>3.1334062126949606E-2</v>
      </c>
      <c r="J214" s="646">
        <v>7.2829326057213609E-2</v>
      </c>
      <c r="K214" s="60"/>
      <c r="M214" s="163"/>
      <c r="N214" s="163"/>
      <c r="O214" s="163"/>
      <c r="P214" s="163"/>
      <c r="Q214" s="163"/>
      <c r="R214" s="163"/>
    </row>
    <row r="215" spans="1:18" x14ac:dyDescent="0.2">
      <c r="A215" s="161" t="s">
        <v>233</v>
      </c>
      <c r="B215" s="645">
        <v>5.8533161914886021E-2</v>
      </c>
      <c r="C215" s="645">
        <v>7.4642801600775063E-2</v>
      </c>
      <c r="D215" s="645">
        <v>7.5885684259547073E-2</v>
      </c>
      <c r="E215" s="645">
        <v>1.0686938438503784E-2</v>
      </c>
      <c r="F215" s="645">
        <v>0.1205367270677216</v>
      </c>
      <c r="G215" s="645">
        <v>8.990999521804191E-2</v>
      </c>
      <c r="H215" s="645">
        <v>9.9860184865443222E-2</v>
      </c>
      <c r="I215" s="645">
        <v>0.11706295120879184</v>
      </c>
      <c r="J215" s="646">
        <v>6.7421305493549522E-2</v>
      </c>
      <c r="K215" s="60"/>
      <c r="L215" s="159"/>
      <c r="M215" s="54"/>
      <c r="N215" s="54"/>
      <c r="O215" s="54"/>
      <c r="P215" s="54"/>
      <c r="Q215" s="54"/>
      <c r="R215" s="54"/>
    </row>
    <row r="216" spans="1:18" x14ac:dyDescent="0.2">
      <c r="A216" s="161" t="s">
        <v>236</v>
      </c>
      <c r="B216" s="645">
        <v>5.1295831636525513E-2</v>
      </c>
      <c r="C216" s="645">
        <v>4.742090377685159E-2</v>
      </c>
      <c r="D216" s="645">
        <v>5.8888587787063122E-2</v>
      </c>
      <c r="E216" s="645">
        <v>2.820534174978534E-2</v>
      </c>
      <c r="F216" s="645">
        <v>2.5955459417311571E-2</v>
      </c>
      <c r="G216" s="645">
        <v>0.10075113085377294</v>
      </c>
      <c r="H216" s="645">
        <v>3.9608942754974369E-2</v>
      </c>
      <c r="I216" s="645">
        <v>3.546755080918601E-2</v>
      </c>
      <c r="J216" s="646">
        <v>5.2162746101125368E-2</v>
      </c>
      <c r="K216" s="60"/>
      <c r="L216" s="159"/>
      <c r="M216" s="54"/>
      <c r="N216" s="54"/>
      <c r="O216" s="54"/>
      <c r="P216" s="54"/>
      <c r="Q216" s="54"/>
      <c r="R216" s="54"/>
    </row>
    <row r="217" spans="1:18" x14ac:dyDescent="0.2">
      <c r="A217" s="161" t="s">
        <v>237</v>
      </c>
      <c r="B217" s="645">
        <v>4.9875186886057389E-2</v>
      </c>
      <c r="C217" s="645">
        <v>8.421597972791306E-2</v>
      </c>
      <c r="D217" s="645">
        <v>8.3403964251133264E-2</v>
      </c>
      <c r="E217" s="645">
        <v>8.1823305855762869E-3</v>
      </c>
      <c r="F217" s="645">
        <v>4.0585371106964106E-2</v>
      </c>
      <c r="G217" s="645">
        <v>3.0799681624282337E-2</v>
      </c>
      <c r="H217" s="645">
        <v>3.6568092857918934E-2</v>
      </c>
      <c r="I217" s="645">
        <v>0.11961545098994759</v>
      </c>
      <c r="J217" s="646">
        <v>4.970978005446422E-2</v>
      </c>
      <c r="K217" s="60"/>
      <c r="L217" s="159"/>
      <c r="M217" s="54"/>
      <c r="N217" s="54"/>
      <c r="O217" s="54"/>
      <c r="P217" s="54"/>
      <c r="Q217" s="54"/>
      <c r="R217" s="54"/>
    </row>
    <row r="218" spans="1:18" x14ac:dyDescent="0.2">
      <c r="A218" s="161" t="s">
        <v>238</v>
      </c>
      <c r="B218" s="645">
        <v>3.5266321273922437E-2</v>
      </c>
      <c r="C218" s="645">
        <v>1.3210129183519215E-2</v>
      </c>
      <c r="D218" s="645">
        <v>2.1647467942751894E-2</v>
      </c>
      <c r="E218" s="645">
        <v>3.9198734504760702E-4</v>
      </c>
      <c r="F218" s="645">
        <v>1.229034077710448E-2</v>
      </c>
      <c r="G218" s="645">
        <v>2.2407422579906435E-2</v>
      </c>
      <c r="H218" s="645">
        <v>1.5676466298311455E-2</v>
      </c>
      <c r="I218" s="645">
        <v>1.9136646018423274E-2</v>
      </c>
      <c r="J218" s="646">
        <v>2.6506778881170232E-2</v>
      </c>
      <c r="K218" s="60"/>
      <c r="L218" s="159"/>
      <c r="M218" s="54"/>
      <c r="N218" s="54"/>
      <c r="O218" s="54"/>
      <c r="P218" s="54"/>
      <c r="Q218" s="54"/>
      <c r="R218" s="54"/>
    </row>
    <row r="219" spans="1:18" x14ac:dyDescent="0.2">
      <c r="A219" s="161" t="s">
        <v>579</v>
      </c>
      <c r="B219" s="645">
        <v>1.6177770347602406E-2</v>
      </c>
      <c r="C219" s="645">
        <v>1.3998851323902045E-2</v>
      </c>
      <c r="D219" s="645">
        <v>1.5441961875841742E-2</v>
      </c>
      <c r="E219" s="645">
        <v>1.1368785016748407E-4</v>
      </c>
      <c r="F219" s="645">
        <v>6.5327067453543591E-3</v>
      </c>
      <c r="G219" s="645">
        <v>8.9551418702886326E-2</v>
      </c>
      <c r="H219" s="645">
        <v>7.9827731908807369E-3</v>
      </c>
      <c r="I219" s="645">
        <v>3.5767945730188978E-3</v>
      </c>
      <c r="J219" s="646">
        <v>2.1295767115505387E-2</v>
      </c>
      <c r="K219" s="60"/>
      <c r="L219" s="159"/>
      <c r="M219" s="54"/>
      <c r="N219" s="54"/>
      <c r="O219" s="54"/>
      <c r="P219" s="54"/>
      <c r="Q219" s="54"/>
      <c r="R219" s="54"/>
    </row>
    <row r="220" spans="1:18" x14ac:dyDescent="0.2">
      <c r="A220" s="161" t="s">
        <v>239</v>
      </c>
      <c r="B220" s="645">
        <v>2.1699843766753713E-2</v>
      </c>
      <c r="C220" s="645">
        <v>2.5204359339436974E-2</v>
      </c>
      <c r="D220" s="645">
        <v>2.7008109770409149E-2</v>
      </c>
      <c r="E220" s="645">
        <v>1.8309931307034148E-3</v>
      </c>
      <c r="F220" s="645">
        <v>1.19508814272634E-2</v>
      </c>
      <c r="G220" s="645">
        <v>2.03193007999957E-2</v>
      </c>
      <c r="H220" s="645">
        <v>1.1363671842725765E-2</v>
      </c>
      <c r="I220" s="645">
        <v>4.5282729020985998E-2</v>
      </c>
      <c r="J220" s="646">
        <v>2.0315678142385829E-2</v>
      </c>
      <c r="K220" s="60"/>
      <c r="L220" s="159"/>
      <c r="M220" s="54"/>
      <c r="N220" s="54"/>
      <c r="O220" s="54"/>
      <c r="P220" s="54"/>
      <c r="Q220" s="54"/>
      <c r="R220" s="54"/>
    </row>
    <row r="221" spans="1:18" x14ac:dyDescent="0.2">
      <c r="A221" s="161" t="s">
        <v>241</v>
      </c>
      <c r="B221" s="645">
        <v>2.190382577798991E-2</v>
      </c>
      <c r="C221" s="645">
        <v>1.4189432292288962E-2</v>
      </c>
      <c r="D221" s="645">
        <v>1.3898640899666824E-2</v>
      </c>
      <c r="E221" s="645">
        <v>2.5378927606179866E-5</v>
      </c>
      <c r="F221" s="645">
        <v>2.0256493218543212E-2</v>
      </c>
      <c r="G221" s="645">
        <v>9.209071497109457E-3</v>
      </c>
      <c r="H221" s="645">
        <v>1.2592870673973878E-2</v>
      </c>
      <c r="I221" s="645">
        <v>2.4747835870538196E-2</v>
      </c>
      <c r="J221" s="646">
        <v>1.7789582998565059E-2</v>
      </c>
      <c r="K221" s="60"/>
      <c r="L221" s="159"/>
      <c r="M221" s="54"/>
      <c r="N221" s="54"/>
      <c r="O221" s="54"/>
      <c r="P221" s="54"/>
      <c r="Q221" s="54"/>
      <c r="R221" s="54"/>
    </row>
    <row r="222" spans="1:18" x14ac:dyDescent="0.2">
      <c r="A222" s="161" t="s">
        <v>240</v>
      </c>
      <c r="B222" s="645">
        <v>1.3858822877638359E-2</v>
      </c>
      <c r="C222" s="645">
        <v>1.4722271683803743E-2</v>
      </c>
      <c r="D222" s="645">
        <v>1.8411153349843754E-2</v>
      </c>
      <c r="E222" s="645">
        <v>2.3651604062284669E-3</v>
      </c>
      <c r="F222" s="645">
        <v>1.187579594148456E-2</v>
      </c>
      <c r="G222" s="645">
        <v>3.6742201917514747E-2</v>
      </c>
      <c r="H222" s="645">
        <v>4.1710511234404083E-3</v>
      </c>
      <c r="I222" s="645">
        <v>1.5173531877985733E-2</v>
      </c>
      <c r="J222" s="646">
        <v>1.5171651845643085E-2</v>
      </c>
      <c r="K222" s="60"/>
      <c r="L222" s="159"/>
      <c r="M222" s="54"/>
      <c r="N222" s="54"/>
      <c r="O222" s="54"/>
      <c r="P222" s="54"/>
      <c r="Q222" s="54"/>
      <c r="R222" s="54"/>
    </row>
    <row r="223" spans="1:18" x14ac:dyDescent="0.2">
      <c r="A223" s="161" t="s">
        <v>242</v>
      </c>
      <c r="B223" s="645">
        <v>7.6258926434252571E-3</v>
      </c>
      <c r="C223" s="645">
        <v>6.8211113808048533E-3</v>
      </c>
      <c r="D223" s="645">
        <v>5.8995285253134787E-3</v>
      </c>
      <c r="E223" s="645">
        <v>2.5378927606179866E-5</v>
      </c>
      <c r="F223" s="645">
        <v>4.0042942655774015E-3</v>
      </c>
      <c r="G223" s="645">
        <v>1.8859286599026411E-2</v>
      </c>
      <c r="H223" s="645">
        <v>3.728248708000224E-3</v>
      </c>
      <c r="I223" s="645">
        <v>3.8672401698459039E-3</v>
      </c>
      <c r="J223" s="646">
        <v>7.6773666458122879E-3</v>
      </c>
      <c r="K223" s="60"/>
      <c r="L223" s="159"/>
      <c r="M223" s="54"/>
      <c r="N223" s="54"/>
      <c r="O223" s="54"/>
      <c r="P223" s="54"/>
      <c r="Q223" s="54"/>
      <c r="R223" s="54"/>
    </row>
    <row r="224" spans="1:18" x14ac:dyDescent="0.2">
      <c r="A224" s="623" t="s">
        <v>13</v>
      </c>
      <c r="B224" s="647">
        <v>1</v>
      </c>
      <c r="C224" s="647">
        <v>1</v>
      </c>
      <c r="D224" s="647">
        <v>1</v>
      </c>
      <c r="E224" s="647">
        <v>1</v>
      </c>
      <c r="F224" s="647">
        <v>1</v>
      </c>
      <c r="G224" s="647">
        <v>1</v>
      </c>
      <c r="H224" s="647">
        <v>1</v>
      </c>
      <c r="I224" s="647">
        <v>1</v>
      </c>
      <c r="J224" s="648">
        <v>1</v>
      </c>
      <c r="K224" s="60"/>
      <c r="M224" s="54"/>
      <c r="N224" s="54"/>
      <c r="O224" s="54"/>
      <c r="P224" s="54"/>
      <c r="Q224" s="54"/>
      <c r="R224" s="54"/>
    </row>
    <row r="225" spans="9:15" x14ac:dyDescent="0.2">
      <c r="I225" s="159"/>
      <c r="J225" s="54"/>
      <c r="K225" s="54"/>
      <c r="L225" s="54"/>
      <c r="M225" s="54"/>
      <c r="N225" s="54"/>
      <c r="O225" s="54"/>
    </row>
  </sheetData>
  <sortState xmlns:xlrd2="http://schemas.microsoft.com/office/spreadsheetml/2017/richdata2" ref="A208:J223">
    <sortCondition descending="1" ref="J208:J223"/>
  </sortState>
  <mergeCells count="11">
    <mergeCell ref="A79:G79"/>
    <mergeCell ref="A116:G116"/>
    <mergeCell ref="A141:H141"/>
    <mergeCell ref="A184:G184"/>
    <mergeCell ref="A206:G206"/>
    <mergeCell ref="F76:H76"/>
    <mergeCell ref="A7:G7"/>
    <mergeCell ref="A16:D16"/>
    <mergeCell ref="F16:I16"/>
    <mergeCell ref="A36:G36"/>
    <mergeCell ref="A51:F51"/>
  </mergeCells>
  <pageMargins left="0.75" right="0.75" top="1" bottom="1" header="0" footer="0"/>
  <pageSetup paperSize="9" scale="47" orientation="portrait" r:id="rId1"/>
  <headerFooter alignWithMargins="0"/>
  <rowBreaks count="1" manualBreakCount="1">
    <brk id="11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0D41F-82B5-4E13-9DFC-B9FAE18FE0F8}">
  <dimension ref="A4:N40"/>
  <sheetViews>
    <sheetView topLeftCell="A12" workbookViewId="0">
      <selection activeCell="A427" sqref="A427"/>
    </sheetView>
  </sheetViews>
  <sheetFormatPr baseColWidth="10" defaultRowHeight="12.75" x14ac:dyDescent="0.2"/>
  <cols>
    <col min="1" max="1" width="11.42578125" style="22"/>
    <col min="2" max="2" width="18.5703125" style="22" customWidth="1"/>
    <col min="3" max="6" width="11.42578125" style="22"/>
    <col min="7" max="7" width="12.7109375" style="22" bestFit="1" customWidth="1"/>
    <col min="8" max="257" width="11.42578125" style="22"/>
    <col min="258" max="258" width="18.5703125" style="22" customWidth="1"/>
    <col min="259" max="262" width="11.42578125" style="22"/>
    <col min="263" max="263" width="12.7109375" style="22" bestFit="1" customWidth="1"/>
    <col min="264" max="513" width="11.42578125" style="22"/>
    <col min="514" max="514" width="18.5703125" style="22" customWidth="1"/>
    <col min="515" max="518" width="11.42578125" style="22"/>
    <col min="519" max="519" width="12.7109375" style="22" bestFit="1" customWidth="1"/>
    <col min="520" max="769" width="11.42578125" style="22"/>
    <col min="770" max="770" width="18.5703125" style="22" customWidth="1"/>
    <col min="771" max="774" width="11.42578125" style="22"/>
    <col min="775" max="775" width="12.7109375" style="22" bestFit="1" customWidth="1"/>
    <col min="776" max="1025" width="11.42578125" style="22"/>
    <col min="1026" max="1026" width="18.5703125" style="22" customWidth="1"/>
    <col min="1027" max="1030" width="11.42578125" style="22"/>
    <col min="1031" max="1031" width="12.7109375" style="22" bestFit="1" customWidth="1"/>
    <col min="1032" max="1281" width="11.42578125" style="22"/>
    <col min="1282" max="1282" width="18.5703125" style="22" customWidth="1"/>
    <col min="1283" max="1286" width="11.42578125" style="22"/>
    <col min="1287" max="1287" width="12.7109375" style="22" bestFit="1" customWidth="1"/>
    <col min="1288" max="1537" width="11.42578125" style="22"/>
    <col min="1538" max="1538" width="18.5703125" style="22" customWidth="1"/>
    <col min="1539" max="1542" width="11.42578125" style="22"/>
    <col min="1543" max="1543" width="12.7109375" style="22" bestFit="1" customWidth="1"/>
    <col min="1544" max="1793" width="11.42578125" style="22"/>
    <col min="1794" max="1794" width="18.5703125" style="22" customWidth="1"/>
    <col min="1795" max="1798" width="11.42578125" style="22"/>
    <col min="1799" max="1799" width="12.7109375" style="22" bestFit="1" customWidth="1"/>
    <col min="1800" max="2049" width="11.42578125" style="22"/>
    <col min="2050" max="2050" width="18.5703125" style="22" customWidth="1"/>
    <col min="2051" max="2054" width="11.42578125" style="22"/>
    <col min="2055" max="2055" width="12.7109375" style="22" bestFit="1" customWidth="1"/>
    <col min="2056" max="2305" width="11.42578125" style="22"/>
    <col min="2306" max="2306" width="18.5703125" style="22" customWidth="1"/>
    <col min="2307" max="2310" width="11.42578125" style="22"/>
    <col min="2311" max="2311" width="12.7109375" style="22" bestFit="1" customWidth="1"/>
    <col min="2312" max="2561" width="11.42578125" style="22"/>
    <col min="2562" max="2562" width="18.5703125" style="22" customWidth="1"/>
    <col min="2563" max="2566" width="11.42578125" style="22"/>
    <col min="2567" max="2567" width="12.7109375" style="22" bestFit="1" customWidth="1"/>
    <col min="2568" max="2817" width="11.42578125" style="22"/>
    <col min="2818" max="2818" width="18.5703125" style="22" customWidth="1"/>
    <col min="2819" max="2822" width="11.42578125" style="22"/>
    <col min="2823" max="2823" width="12.7109375" style="22" bestFit="1" customWidth="1"/>
    <col min="2824" max="3073" width="11.42578125" style="22"/>
    <col min="3074" max="3074" width="18.5703125" style="22" customWidth="1"/>
    <col min="3075" max="3078" width="11.42578125" style="22"/>
    <col min="3079" max="3079" width="12.7109375" style="22" bestFit="1" customWidth="1"/>
    <col min="3080" max="3329" width="11.42578125" style="22"/>
    <col min="3330" max="3330" width="18.5703125" style="22" customWidth="1"/>
    <col min="3331" max="3334" width="11.42578125" style="22"/>
    <col min="3335" max="3335" width="12.7109375" style="22" bestFit="1" customWidth="1"/>
    <col min="3336" max="3585" width="11.42578125" style="22"/>
    <col min="3586" max="3586" width="18.5703125" style="22" customWidth="1"/>
    <col min="3587" max="3590" width="11.42578125" style="22"/>
    <col min="3591" max="3591" width="12.7109375" style="22" bestFit="1" customWidth="1"/>
    <col min="3592" max="3841" width="11.42578125" style="22"/>
    <col min="3842" max="3842" width="18.5703125" style="22" customWidth="1"/>
    <col min="3843" max="3846" width="11.42578125" style="22"/>
    <col min="3847" max="3847" width="12.7109375" style="22" bestFit="1" customWidth="1"/>
    <col min="3848" max="4097" width="11.42578125" style="22"/>
    <col min="4098" max="4098" width="18.5703125" style="22" customWidth="1"/>
    <col min="4099" max="4102" width="11.42578125" style="22"/>
    <col min="4103" max="4103" width="12.7109375" style="22" bestFit="1" customWidth="1"/>
    <col min="4104" max="4353" width="11.42578125" style="22"/>
    <col min="4354" max="4354" width="18.5703125" style="22" customWidth="1"/>
    <col min="4355" max="4358" width="11.42578125" style="22"/>
    <col min="4359" max="4359" width="12.7109375" style="22" bestFit="1" customWidth="1"/>
    <col min="4360" max="4609" width="11.42578125" style="22"/>
    <col min="4610" max="4610" width="18.5703125" style="22" customWidth="1"/>
    <col min="4611" max="4614" width="11.42578125" style="22"/>
    <col min="4615" max="4615" width="12.7109375" style="22" bestFit="1" customWidth="1"/>
    <col min="4616" max="4865" width="11.42578125" style="22"/>
    <col min="4866" max="4866" width="18.5703125" style="22" customWidth="1"/>
    <col min="4867" max="4870" width="11.42578125" style="22"/>
    <col min="4871" max="4871" width="12.7109375" style="22" bestFit="1" customWidth="1"/>
    <col min="4872" max="5121" width="11.42578125" style="22"/>
    <col min="5122" max="5122" width="18.5703125" style="22" customWidth="1"/>
    <col min="5123" max="5126" width="11.42578125" style="22"/>
    <col min="5127" max="5127" width="12.7109375" style="22" bestFit="1" customWidth="1"/>
    <col min="5128" max="5377" width="11.42578125" style="22"/>
    <col min="5378" max="5378" width="18.5703125" style="22" customWidth="1"/>
    <col min="5379" max="5382" width="11.42578125" style="22"/>
    <col min="5383" max="5383" width="12.7109375" style="22" bestFit="1" customWidth="1"/>
    <col min="5384" max="5633" width="11.42578125" style="22"/>
    <col min="5634" max="5634" width="18.5703125" style="22" customWidth="1"/>
    <col min="5635" max="5638" width="11.42578125" style="22"/>
    <col min="5639" max="5639" width="12.7109375" style="22" bestFit="1" customWidth="1"/>
    <col min="5640" max="5889" width="11.42578125" style="22"/>
    <col min="5890" max="5890" width="18.5703125" style="22" customWidth="1"/>
    <col min="5891" max="5894" width="11.42578125" style="22"/>
    <col min="5895" max="5895" width="12.7109375" style="22" bestFit="1" customWidth="1"/>
    <col min="5896" max="6145" width="11.42578125" style="22"/>
    <col min="6146" max="6146" width="18.5703125" style="22" customWidth="1"/>
    <col min="6147" max="6150" width="11.42578125" style="22"/>
    <col min="6151" max="6151" width="12.7109375" style="22" bestFit="1" customWidth="1"/>
    <col min="6152" max="6401" width="11.42578125" style="22"/>
    <col min="6402" max="6402" width="18.5703125" style="22" customWidth="1"/>
    <col min="6403" max="6406" width="11.42578125" style="22"/>
    <col min="6407" max="6407" width="12.7109375" style="22" bestFit="1" customWidth="1"/>
    <col min="6408" max="6657" width="11.42578125" style="22"/>
    <col min="6658" max="6658" width="18.5703125" style="22" customWidth="1"/>
    <col min="6659" max="6662" width="11.42578125" style="22"/>
    <col min="6663" max="6663" width="12.7109375" style="22" bestFit="1" customWidth="1"/>
    <col min="6664" max="6913" width="11.42578125" style="22"/>
    <col min="6914" max="6914" width="18.5703125" style="22" customWidth="1"/>
    <col min="6915" max="6918" width="11.42578125" style="22"/>
    <col min="6919" max="6919" width="12.7109375" style="22" bestFit="1" customWidth="1"/>
    <col min="6920" max="7169" width="11.42578125" style="22"/>
    <col min="7170" max="7170" width="18.5703125" style="22" customWidth="1"/>
    <col min="7171" max="7174" width="11.42578125" style="22"/>
    <col min="7175" max="7175" width="12.7109375" style="22" bestFit="1" customWidth="1"/>
    <col min="7176" max="7425" width="11.42578125" style="22"/>
    <col min="7426" max="7426" width="18.5703125" style="22" customWidth="1"/>
    <col min="7427" max="7430" width="11.42578125" style="22"/>
    <col min="7431" max="7431" width="12.7109375" style="22" bestFit="1" customWidth="1"/>
    <col min="7432" max="7681" width="11.42578125" style="22"/>
    <col min="7682" max="7682" width="18.5703125" style="22" customWidth="1"/>
    <col min="7683" max="7686" width="11.42578125" style="22"/>
    <col min="7687" max="7687" width="12.7109375" style="22" bestFit="1" customWidth="1"/>
    <col min="7688" max="7937" width="11.42578125" style="22"/>
    <col min="7938" max="7938" width="18.5703125" style="22" customWidth="1"/>
    <col min="7939" max="7942" width="11.42578125" style="22"/>
    <col min="7943" max="7943" width="12.7109375" style="22" bestFit="1" customWidth="1"/>
    <col min="7944" max="8193" width="11.42578125" style="22"/>
    <col min="8194" max="8194" width="18.5703125" style="22" customWidth="1"/>
    <col min="8195" max="8198" width="11.42578125" style="22"/>
    <col min="8199" max="8199" width="12.7109375" style="22" bestFit="1" customWidth="1"/>
    <col min="8200" max="8449" width="11.42578125" style="22"/>
    <col min="8450" max="8450" width="18.5703125" style="22" customWidth="1"/>
    <col min="8451" max="8454" width="11.42578125" style="22"/>
    <col min="8455" max="8455" width="12.7109375" style="22" bestFit="1" customWidth="1"/>
    <col min="8456" max="8705" width="11.42578125" style="22"/>
    <col min="8706" max="8706" width="18.5703125" style="22" customWidth="1"/>
    <col min="8707" max="8710" width="11.42578125" style="22"/>
    <col min="8711" max="8711" width="12.7109375" style="22" bestFit="1" customWidth="1"/>
    <col min="8712" max="8961" width="11.42578125" style="22"/>
    <col min="8962" max="8962" width="18.5703125" style="22" customWidth="1"/>
    <col min="8963" max="8966" width="11.42578125" style="22"/>
    <col min="8967" max="8967" width="12.7109375" style="22" bestFit="1" customWidth="1"/>
    <col min="8968" max="9217" width="11.42578125" style="22"/>
    <col min="9218" max="9218" width="18.5703125" style="22" customWidth="1"/>
    <col min="9219" max="9222" width="11.42578125" style="22"/>
    <col min="9223" max="9223" width="12.7109375" style="22" bestFit="1" customWidth="1"/>
    <col min="9224" max="9473" width="11.42578125" style="22"/>
    <col min="9474" max="9474" width="18.5703125" style="22" customWidth="1"/>
    <col min="9475" max="9478" width="11.42578125" style="22"/>
    <col min="9479" max="9479" width="12.7109375" style="22" bestFit="1" customWidth="1"/>
    <col min="9480" max="9729" width="11.42578125" style="22"/>
    <col min="9730" max="9730" width="18.5703125" style="22" customWidth="1"/>
    <col min="9731" max="9734" width="11.42578125" style="22"/>
    <col min="9735" max="9735" width="12.7109375" style="22" bestFit="1" customWidth="1"/>
    <col min="9736" max="9985" width="11.42578125" style="22"/>
    <col min="9986" max="9986" width="18.5703125" style="22" customWidth="1"/>
    <col min="9987" max="9990" width="11.42578125" style="22"/>
    <col min="9991" max="9991" width="12.7109375" style="22" bestFit="1" customWidth="1"/>
    <col min="9992" max="10241" width="11.42578125" style="22"/>
    <col min="10242" max="10242" width="18.5703125" style="22" customWidth="1"/>
    <col min="10243" max="10246" width="11.42578125" style="22"/>
    <col min="10247" max="10247" width="12.7109375" style="22" bestFit="1" customWidth="1"/>
    <col min="10248" max="10497" width="11.42578125" style="22"/>
    <col min="10498" max="10498" width="18.5703125" style="22" customWidth="1"/>
    <col min="10499" max="10502" width="11.42578125" style="22"/>
    <col min="10503" max="10503" width="12.7109375" style="22" bestFit="1" customWidth="1"/>
    <col min="10504" max="10753" width="11.42578125" style="22"/>
    <col min="10754" max="10754" width="18.5703125" style="22" customWidth="1"/>
    <col min="10755" max="10758" width="11.42578125" style="22"/>
    <col min="10759" max="10759" width="12.7109375" style="22" bestFit="1" customWidth="1"/>
    <col min="10760" max="11009" width="11.42578125" style="22"/>
    <col min="11010" max="11010" width="18.5703125" style="22" customWidth="1"/>
    <col min="11011" max="11014" width="11.42578125" style="22"/>
    <col min="11015" max="11015" width="12.7109375" style="22" bestFit="1" customWidth="1"/>
    <col min="11016" max="11265" width="11.42578125" style="22"/>
    <col min="11266" max="11266" width="18.5703125" style="22" customWidth="1"/>
    <col min="11267" max="11270" width="11.42578125" style="22"/>
    <col min="11271" max="11271" width="12.7109375" style="22" bestFit="1" customWidth="1"/>
    <col min="11272" max="11521" width="11.42578125" style="22"/>
    <col min="11522" max="11522" width="18.5703125" style="22" customWidth="1"/>
    <col min="11523" max="11526" width="11.42578125" style="22"/>
    <col min="11527" max="11527" width="12.7109375" style="22" bestFit="1" customWidth="1"/>
    <col min="11528" max="11777" width="11.42578125" style="22"/>
    <col min="11778" max="11778" width="18.5703125" style="22" customWidth="1"/>
    <col min="11779" max="11782" width="11.42578125" style="22"/>
    <col min="11783" max="11783" width="12.7109375" style="22" bestFit="1" customWidth="1"/>
    <col min="11784" max="12033" width="11.42578125" style="22"/>
    <col min="12034" max="12034" width="18.5703125" style="22" customWidth="1"/>
    <col min="12035" max="12038" width="11.42578125" style="22"/>
    <col min="12039" max="12039" width="12.7109375" style="22" bestFit="1" customWidth="1"/>
    <col min="12040" max="12289" width="11.42578125" style="22"/>
    <col min="12290" max="12290" width="18.5703125" style="22" customWidth="1"/>
    <col min="12291" max="12294" width="11.42578125" style="22"/>
    <col min="12295" max="12295" width="12.7109375" style="22" bestFit="1" customWidth="1"/>
    <col min="12296" max="12545" width="11.42578125" style="22"/>
    <col min="12546" max="12546" width="18.5703125" style="22" customWidth="1"/>
    <col min="12547" max="12550" width="11.42578125" style="22"/>
    <col min="12551" max="12551" width="12.7109375" style="22" bestFit="1" customWidth="1"/>
    <col min="12552" max="12801" width="11.42578125" style="22"/>
    <col min="12802" max="12802" width="18.5703125" style="22" customWidth="1"/>
    <col min="12803" max="12806" width="11.42578125" style="22"/>
    <col min="12807" max="12807" width="12.7109375" style="22" bestFit="1" customWidth="1"/>
    <col min="12808" max="13057" width="11.42578125" style="22"/>
    <col min="13058" max="13058" width="18.5703125" style="22" customWidth="1"/>
    <col min="13059" max="13062" width="11.42578125" style="22"/>
    <col min="13063" max="13063" width="12.7109375" style="22" bestFit="1" customWidth="1"/>
    <col min="13064" max="13313" width="11.42578125" style="22"/>
    <col min="13314" max="13314" width="18.5703125" style="22" customWidth="1"/>
    <col min="13315" max="13318" width="11.42578125" style="22"/>
    <col min="13319" max="13319" width="12.7109375" style="22" bestFit="1" customWidth="1"/>
    <col min="13320" max="13569" width="11.42578125" style="22"/>
    <col min="13570" max="13570" width="18.5703125" style="22" customWidth="1"/>
    <col min="13571" max="13574" width="11.42578125" style="22"/>
    <col min="13575" max="13575" width="12.7109375" style="22" bestFit="1" customWidth="1"/>
    <col min="13576" max="13825" width="11.42578125" style="22"/>
    <col min="13826" max="13826" width="18.5703125" style="22" customWidth="1"/>
    <col min="13827" max="13830" width="11.42578125" style="22"/>
    <col min="13831" max="13831" width="12.7109375" style="22" bestFit="1" customWidth="1"/>
    <col min="13832" max="14081" width="11.42578125" style="22"/>
    <col min="14082" max="14082" width="18.5703125" style="22" customWidth="1"/>
    <col min="14083" max="14086" width="11.42578125" style="22"/>
    <col min="14087" max="14087" width="12.7109375" style="22" bestFit="1" customWidth="1"/>
    <col min="14088" max="14337" width="11.42578125" style="22"/>
    <col min="14338" max="14338" width="18.5703125" style="22" customWidth="1"/>
    <col min="14339" max="14342" width="11.42578125" style="22"/>
    <col min="14343" max="14343" width="12.7109375" style="22" bestFit="1" customWidth="1"/>
    <col min="14344" max="14593" width="11.42578125" style="22"/>
    <col min="14594" max="14594" width="18.5703125" style="22" customWidth="1"/>
    <col min="14595" max="14598" width="11.42578125" style="22"/>
    <col min="14599" max="14599" width="12.7109375" style="22" bestFit="1" customWidth="1"/>
    <col min="14600" max="14849" width="11.42578125" style="22"/>
    <col min="14850" max="14850" width="18.5703125" style="22" customWidth="1"/>
    <col min="14851" max="14854" width="11.42578125" style="22"/>
    <col min="14855" max="14855" width="12.7109375" style="22" bestFit="1" customWidth="1"/>
    <col min="14856" max="15105" width="11.42578125" style="22"/>
    <col min="15106" max="15106" width="18.5703125" style="22" customWidth="1"/>
    <col min="15107" max="15110" width="11.42578125" style="22"/>
    <col min="15111" max="15111" width="12.7109375" style="22" bestFit="1" customWidth="1"/>
    <col min="15112" max="15361" width="11.42578125" style="22"/>
    <col min="15362" max="15362" width="18.5703125" style="22" customWidth="1"/>
    <col min="15363" max="15366" width="11.42578125" style="22"/>
    <col min="15367" max="15367" width="12.7109375" style="22" bestFit="1" customWidth="1"/>
    <col min="15368" max="15617" width="11.42578125" style="22"/>
    <col min="15618" max="15618" width="18.5703125" style="22" customWidth="1"/>
    <col min="15619" max="15622" width="11.42578125" style="22"/>
    <col min="15623" max="15623" width="12.7109375" style="22" bestFit="1" customWidth="1"/>
    <col min="15624" max="15873" width="11.42578125" style="22"/>
    <col min="15874" max="15874" width="18.5703125" style="22" customWidth="1"/>
    <col min="15875" max="15878" width="11.42578125" style="22"/>
    <col min="15879" max="15879" width="12.7109375" style="22" bestFit="1" customWidth="1"/>
    <col min="15880" max="16129" width="11.42578125" style="22"/>
    <col min="16130" max="16130" width="18.5703125" style="22" customWidth="1"/>
    <col min="16131" max="16134" width="11.42578125" style="22"/>
    <col min="16135" max="16135" width="12.7109375" style="22" bestFit="1" customWidth="1"/>
    <col min="16136" max="16384" width="11.42578125" style="22"/>
  </cols>
  <sheetData>
    <row r="4" spans="1:14" ht="12.75" customHeight="1" x14ac:dyDescent="0.2">
      <c r="A4" s="843" t="s">
        <v>243</v>
      </c>
      <c r="B4" s="843"/>
      <c r="C4" s="843"/>
      <c r="D4" s="843"/>
      <c r="E4" s="843"/>
      <c r="F4" s="843"/>
      <c r="G4" s="843"/>
      <c r="H4" s="843"/>
      <c r="I4" s="843"/>
      <c r="J4" s="843"/>
    </row>
    <row r="5" spans="1:14" x14ac:dyDescent="0.2">
      <c r="A5" s="16"/>
      <c r="B5" s="27"/>
      <c r="C5" s="28"/>
      <c r="D5" s="28"/>
      <c r="E5" s="28"/>
      <c r="F5" s="28"/>
      <c r="J5" s="21"/>
    </row>
    <row r="6" spans="1:14" x14ac:dyDescent="0.2">
      <c r="A6" s="16"/>
      <c r="B6" s="27"/>
      <c r="C6" s="28"/>
      <c r="D6" s="28"/>
      <c r="E6" s="28"/>
      <c r="F6" s="28"/>
      <c r="J6" s="21"/>
    </row>
    <row r="7" spans="1:14" ht="15.75" x14ac:dyDescent="0.25">
      <c r="A7" s="836" t="s">
        <v>244</v>
      </c>
      <c r="B7" s="836"/>
      <c r="C7" s="836"/>
      <c r="D7" s="836"/>
      <c r="E7" s="836"/>
      <c r="F7" s="836"/>
      <c r="G7" s="110"/>
      <c r="H7" s="110"/>
      <c r="I7" s="110"/>
      <c r="J7" s="110"/>
      <c r="K7" s="110"/>
      <c r="L7" s="110"/>
      <c r="M7" s="110"/>
      <c r="N7" s="110"/>
    </row>
    <row r="8" spans="1:14" ht="16.5" thickBot="1" x14ac:dyDescent="0.3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ht="16.5" thickBot="1" x14ac:dyDescent="0.3">
      <c r="A9" s="110"/>
      <c r="B9" s="78" t="s">
        <v>19</v>
      </c>
      <c r="C9" s="78" t="s">
        <v>245</v>
      </c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">
      <c r="A10" s="165" t="s">
        <v>71</v>
      </c>
      <c r="B10" s="166">
        <v>1865</v>
      </c>
      <c r="C10" s="166">
        <v>83454</v>
      </c>
    </row>
    <row r="11" spans="1:14" x14ac:dyDescent="0.2">
      <c r="A11" s="165" t="s">
        <v>72</v>
      </c>
      <c r="B11" s="166">
        <v>1964</v>
      </c>
      <c r="C11" s="166">
        <v>87638</v>
      </c>
    </row>
    <row r="12" spans="1:14" x14ac:dyDescent="0.2">
      <c r="A12" s="165" t="s">
        <v>73</v>
      </c>
      <c r="B12" s="166">
        <v>2173</v>
      </c>
      <c r="C12" s="166">
        <v>91046</v>
      </c>
    </row>
    <row r="13" spans="1:14" x14ac:dyDescent="0.2">
      <c r="A13" s="165" t="s">
        <v>74</v>
      </c>
      <c r="B13" s="166">
        <v>2434</v>
      </c>
      <c r="C13" s="166">
        <v>96908</v>
      </c>
    </row>
    <row r="14" spans="1:14" x14ac:dyDescent="0.2">
      <c r="A14" s="165" t="s">
        <v>75</v>
      </c>
      <c r="B14" s="166">
        <v>2755</v>
      </c>
      <c r="C14" s="166">
        <v>103311</v>
      </c>
    </row>
    <row r="15" spans="1:14" x14ac:dyDescent="0.2">
      <c r="A15" s="165" t="s">
        <v>76</v>
      </c>
      <c r="B15" s="166">
        <v>2973</v>
      </c>
      <c r="C15" s="166">
        <v>107991</v>
      </c>
    </row>
    <row r="16" spans="1:14" x14ac:dyDescent="0.2">
      <c r="A16" s="167" t="s">
        <v>77</v>
      </c>
      <c r="B16" s="168">
        <v>3198</v>
      </c>
      <c r="C16" s="168">
        <v>111908</v>
      </c>
    </row>
    <row r="17" spans="1:6" x14ac:dyDescent="0.2">
      <c r="A17" s="167" t="s">
        <v>78</v>
      </c>
      <c r="B17" s="168">
        <v>3513</v>
      </c>
      <c r="C17" s="168">
        <v>116182</v>
      </c>
    </row>
    <row r="18" spans="1:6" x14ac:dyDescent="0.2">
      <c r="A18" s="167" t="s">
        <v>79</v>
      </c>
      <c r="B18" s="168">
        <v>3905</v>
      </c>
      <c r="C18" s="168">
        <v>121103</v>
      </c>
    </row>
    <row r="19" spans="1:6" x14ac:dyDescent="0.2">
      <c r="A19" s="167" t="s">
        <v>80</v>
      </c>
      <c r="B19" s="168">
        <v>4265</v>
      </c>
      <c r="C19" s="168">
        <v>127787</v>
      </c>
    </row>
    <row r="20" spans="1:6" x14ac:dyDescent="0.2">
      <c r="A20" s="167" t="s">
        <v>81</v>
      </c>
      <c r="B20" s="168">
        <v>4569</v>
      </c>
      <c r="C20" s="168">
        <v>130847</v>
      </c>
    </row>
    <row r="21" spans="1:6" x14ac:dyDescent="0.2">
      <c r="A21" s="169" t="s">
        <v>82</v>
      </c>
      <c r="B21" s="168">
        <v>4944</v>
      </c>
      <c r="C21" s="168">
        <v>135974</v>
      </c>
      <c r="E21" s="28"/>
      <c r="F21" s="28"/>
    </row>
    <row r="22" spans="1:6" x14ac:dyDescent="0.2">
      <c r="A22" s="169" t="s">
        <v>83</v>
      </c>
      <c r="B22" s="168">
        <v>5244</v>
      </c>
      <c r="C22" s="168">
        <v>139910</v>
      </c>
    </row>
    <row r="23" spans="1:6" x14ac:dyDescent="0.2">
      <c r="A23" s="169" t="s">
        <v>84</v>
      </c>
      <c r="B23" s="168">
        <v>5569</v>
      </c>
      <c r="C23" s="168">
        <v>143859</v>
      </c>
    </row>
    <row r="24" spans="1:6" x14ac:dyDescent="0.2">
      <c r="A24" s="169" t="s">
        <v>85</v>
      </c>
      <c r="B24" s="168">
        <v>5806</v>
      </c>
      <c r="C24" s="168">
        <v>146790</v>
      </c>
    </row>
    <row r="25" spans="1:6" x14ac:dyDescent="0.2">
      <c r="A25" s="169" t="s">
        <v>86</v>
      </c>
      <c r="B25" s="170">
        <v>6026</v>
      </c>
      <c r="C25" s="170">
        <v>148506</v>
      </c>
    </row>
    <row r="26" spans="1:6" x14ac:dyDescent="0.2">
      <c r="A26" s="171" t="s">
        <v>87</v>
      </c>
      <c r="B26" s="170">
        <v>6130</v>
      </c>
      <c r="C26" s="170">
        <v>149812</v>
      </c>
    </row>
    <row r="27" spans="1:6" x14ac:dyDescent="0.2">
      <c r="A27" s="171" t="s">
        <v>88</v>
      </c>
      <c r="B27" s="170">
        <v>6160</v>
      </c>
      <c r="C27" s="170">
        <v>151053</v>
      </c>
    </row>
    <row r="28" spans="1:6" x14ac:dyDescent="0.2">
      <c r="A28" s="171" t="s">
        <v>89</v>
      </c>
      <c r="B28" s="170">
        <v>6152</v>
      </c>
      <c r="C28" s="170">
        <v>150484</v>
      </c>
    </row>
    <row r="29" spans="1:6" x14ac:dyDescent="0.2">
      <c r="A29" s="171" t="s">
        <v>54</v>
      </c>
      <c r="B29" s="172">
        <v>5851</v>
      </c>
      <c r="C29" s="172">
        <v>147949</v>
      </c>
    </row>
    <row r="30" spans="1:6" ht="13.5" thickBot="1" x14ac:dyDescent="0.25">
      <c r="A30" s="173" t="s">
        <v>113</v>
      </c>
      <c r="B30" s="174">
        <v>6241</v>
      </c>
      <c r="C30" s="174">
        <v>160864</v>
      </c>
    </row>
    <row r="31" spans="1:6" ht="13.5" thickBot="1" x14ac:dyDescent="0.25">
      <c r="A31" s="173" t="s">
        <v>121</v>
      </c>
      <c r="B31" s="174">
        <v>8127</v>
      </c>
      <c r="C31" s="174">
        <v>178718</v>
      </c>
    </row>
    <row r="32" spans="1:6" ht="13.5" thickBot="1" x14ac:dyDescent="0.25">
      <c r="A32" s="173" t="s">
        <v>161</v>
      </c>
      <c r="B32" s="174">
        <v>8987</v>
      </c>
      <c r="C32" s="174">
        <v>184571</v>
      </c>
    </row>
    <row r="33" spans="1:14" ht="13.5" thickBot="1" x14ac:dyDescent="0.25">
      <c r="A33" s="173" t="s">
        <v>572</v>
      </c>
      <c r="B33" s="174">
        <v>9300</v>
      </c>
      <c r="C33" s="174">
        <v>187203</v>
      </c>
    </row>
    <row r="34" spans="1:14" ht="13.5" thickBot="1" x14ac:dyDescent="0.25">
      <c r="A34" s="173" t="s">
        <v>573</v>
      </c>
      <c r="B34" s="174">
        <v>9645</v>
      </c>
      <c r="C34" s="174">
        <v>190379</v>
      </c>
    </row>
    <row r="35" spans="1:14" ht="13.5" thickBot="1" x14ac:dyDescent="0.25">
      <c r="A35" s="173" t="s">
        <v>574</v>
      </c>
      <c r="B35" s="174">
        <v>10386</v>
      </c>
      <c r="C35" s="174">
        <v>191348</v>
      </c>
    </row>
    <row r="36" spans="1:14" ht="13.5" thickBot="1" x14ac:dyDescent="0.25">
      <c r="A36" s="173" t="s">
        <v>577</v>
      </c>
      <c r="B36" s="174">
        <v>11188</v>
      </c>
      <c r="C36" s="174">
        <v>197853</v>
      </c>
    </row>
    <row r="37" spans="1:14" ht="13.5" thickBot="1" x14ac:dyDescent="0.25">
      <c r="A37" s="173" t="s">
        <v>589</v>
      </c>
      <c r="B37" s="174">
        <v>11979</v>
      </c>
      <c r="C37" s="174">
        <v>202215</v>
      </c>
    </row>
    <row r="38" spans="1:14" ht="13.5" thickBot="1" x14ac:dyDescent="0.25">
      <c r="A38" s="173" t="s">
        <v>609</v>
      </c>
      <c r="B38" s="174">
        <v>12662</v>
      </c>
      <c r="C38" s="174">
        <v>208341</v>
      </c>
    </row>
    <row r="39" spans="1:14" ht="14.25" x14ac:dyDescent="0.2">
      <c r="A39" s="844" t="s">
        <v>520</v>
      </c>
      <c r="B39" s="844"/>
      <c r="C39" s="844"/>
      <c r="D39" s="844"/>
      <c r="E39" s="844"/>
      <c r="F39" s="844"/>
      <c r="G39" s="844"/>
      <c r="H39" s="844"/>
      <c r="I39" s="844"/>
      <c r="J39" s="844"/>
      <c r="K39" s="844"/>
      <c r="L39" s="844"/>
      <c r="M39" s="844"/>
      <c r="N39" s="844"/>
    </row>
    <row r="40" spans="1:14" x14ac:dyDescent="0.2">
      <c r="B40" s="175"/>
      <c r="C40" s="175"/>
    </row>
  </sheetData>
  <mergeCells count="3">
    <mergeCell ref="A4:J4"/>
    <mergeCell ref="A7:F7"/>
    <mergeCell ref="A39:N39"/>
  </mergeCells>
  <phoneticPr fontId="126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7E86B-E8A1-4A45-AFA5-BE7151D91635}">
  <dimension ref="A4:N61"/>
  <sheetViews>
    <sheetView topLeftCell="A18" zoomScale="80" zoomScaleNormal="80" workbookViewId="0">
      <selection activeCell="A427" sqref="A427"/>
    </sheetView>
  </sheetViews>
  <sheetFormatPr baseColWidth="10" defaultRowHeight="12.75" x14ac:dyDescent="0.2"/>
  <cols>
    <col min="1" max="1" width="14.42578125" style="22" customWidth="1"/>
    <col min="2" max="5" width="11.42578125" style="22"/>
    <col min="6" max="6" width="12.7109375" style="22" bestFit="1" customWidth="1"/>
    <col min="7" max="256" width="11.42578125" style="22"/>
    <col min="257" max="257" width="14.42578125" style="22" customWidth="1"/>
    <col min="258" max="261" width="11.42578125" style="22"/>
    <col min="262" max="262" width="12.7109375" style="22" bestFit="1" customWidth="1"/>
    <col min="263" max="512" width="11.42578125" style="22"/>
    <col min="513" max="513" width="14.42578125" style="22" customWidth="1"/>
    <col min="514" max="517" width="11.42578125" style="22"/>
    <col min="518" max="518" width="12.7109375" style="22" bestFit="1" customWidth="1"/>
    <col min="519" max="768" width="11.42578125" style="22"/>
    <col min="769" max="769" width="14.42578125" style="22" customWidth="1"/>
    <col min="770" max="773" width="11.42578125" style="22"/>
    <col min="774" max="774" width="12.7109375" style="22" bestFit="1" customWidth="1"/>
    <col min="775" max="1024" width="11.42578125" style="22"/>
    <col min="1025" max="1025" width="14.42578125" style="22" customWidth="1"/>
    <col min="1026" max="1029" width="11.42578125" style="22"/>
    <col min="1030" max="1030" width="12.7109375" style="22" bestFit="1" customWidth="1"/>
    <col min="1031" max="1280" width="11.42578125" style="22"/>
    <col min="1281" max="1281" width="14.42578125" style="22" customWidth="1"/>
    <col min="1282" max="1285" width="11.42578125" style="22"/>
    <col min="1286" max="1286" width="12.7109375" style="22" bestFit="1" customWidth="1"/>
    <col min="1287" max="1536" width="11.42578125" style="22"/>
    <col min="1537" max="1537" width="14.42578125" style="22" customWidth="1"/>
    <col min="1538" max="1541" width="11.42578125" style="22"/>
    <col min="1542" max="1542" width="12.7109375" style="22" bestFit="1" customWidth="1"/>
    <col min="1543" max="1792" width="11.42578125" style="22"/>
    <col min="1793" max="1793" width="14.42578125" style="22" customWidth="1"/>
    <col min="1794" max="1797" width="11.42578125" style="22"/>
    <col min="1798" max="1798" width="12.7109375" style="22" bestFit="1" customWidth="1"/>
    <col min="1799" max="2048" width="11.42578125" style="22"/>
    <col min="2049" max="2049" width="14.42578125" style="22" customWidth="1"/>
    <col min="2050" max="2053" width="11.42578125" style="22"/>
    <col min="2054" max="2054" width="12.7109375" style="22" bestFit="1" customWidth="1"/>
    <col min="2055" max="2304" width="11.42578125" style="22"/>
    <col min="2305" max="2305" width="14.42578125" style="22" customWidth="1"/>
    <col min="2306" max="2309" width="11.42578125" style="22"/>
    <col min="2310" max="2310" width="12.7109375" style="22" bestFit="1" customWidth="1"/>
    <col min="2311" max="2560" width="11.42578125" style="22"/>
    <col min="2561" max="2561" width="14.42578125" style="22" customWidth="1"/>
    <col min="2562" max="2565" width="11.42578125" style="22"/>
    <col min="2566" max="2566" width="12.7109375" style="22" bestFit="1" customWidth="1"/>
    <col min="2567" max="2816" width="11.42578125" style="22"/>
    <col min="2817" max="2817" width="14.42578125" style="22" customWidth="1"/>
    <col min="2818" max="2821" width="11.42578125" style="22"/>
    <col min="2822" max="2822" width="12.7109375" style="22" bestFit="1" customWidth="1"/>
    <col min="2823" max="3072" width="11.42578125" style="22"/>
    <col min="3073" max="3073" width="14.42578125" style="22" customWidth="1"/>
    <col min="3074" max="3077" width="11.42578125" style="22"/>
    <col min="3078" max="3078" width="12.7109375" style="22" bestFit="1" customWidth="1"/>
    <col min="3079" max="3328" width="11.42578125" style="22"/>
    <col min="3329" max="3329" width="14.42578125" style="22" customWidth="1"/>
    <col min="3330" max="3333" width="11.42578125" style="22"/>
    <col min="3334" max="3334" width="12.7109375" style="22" bestFit="1" customWidth="1"/>
    <col min="3335" max="3584" width="11.42578125" style="22"/>
    <col min="3585" max="3585" width="14.42578125" style="22" customWidth="1"/>
    <col min="3586" max="3589" width="11.42578125" style="22"/>
    <col min="3590" max="3590" width="12.7109375" style="22" bestFit="1" customWidth="1"/>
    <col min="3591" max="3840" width="11.42578125" style="22"/>
    <col min="3841" max="3841" width="14.42578125" style="22" customWidth="1"/>
    <col min="3842" max="3845" width="11.42578125" style="22"/>
    <col min="3846" max="3846" width="12.7109375" style="22" bestFit="1" customWidth="1"/>
    <col min="3847" max="4096" width="11.42578125" style="22"/>
    <col min="4097" max="4097" width="14.42578125" style="22" customWidth="1"/>
    <col min="4098" max="4101" width="11.42578125" style="22"/>
    <col min="4102" max="4102" width="12.7109375" style="22" bestFit="1" customWidth="1"/>
    <col min="4103" max="4352" width="11.42578125" style="22"/>
    <col min="4353" max="4353" width="14.42578125" style="22" customWidth="1"/>
    <col min="4354" max="4357" width="11.42578125" style="22"/>
    <col min="4358" max="4358" width="12.7109375" style="22" bestFit="1" customWidth="1"/>
    <col min="4359" max="4608" width="11.42578125" style="22"/>
    <col min="4609" max="4609" width="14.42578125" style="22" customWidth="1"/>
    <col min="4610" max="4613" width="11.42578125" style="22"/>
    <col min="4614" max="4614" width="12.7109375" style="22" bestFit="1" customWidth="1"/>
    <col min="4615" max="4864" width="11.42578125" style="22"/>
    <col min="4865" max="4865" width="14.42578125" style="22" customWidth="1"/>
    <col min="4866" max="4869" width="11.42578125" style="22"/>
    <col min="4870" max="4870" width="12.7109375" style="22" bestFit="1" customWidth="1"/>
    <col min="4871" max="5120" width="11.42578125" style="22"/>
    <col min="5121" max="5121" width="14.42578125" style="22" customWidth="1"/>
    <col min="5122" max="5125" width="11.42578125" style="22"/>
    <col min="5126" max="5126" width="12.7109375" style="22" bestFit="1" customWidth="1"/>
    <col min="5127" max="5376" width="11.42578125" style="22"/>
    <col min="5377" max="5377" width="14.42578125" style="22" customWidth="1"/>
    <col min="5378" max="5381" width="11.42578125" style="22"/>
    <col min="5382" max="5382" width="12.7109375" style="22" bestFit="1" customWidth="1"/>
    <col min="5383" max="5632" width="11.42578125" style="22"/>
    <col min="5633" max="5633" width="14.42578125" style="22" customWidth="1"/>
    <col min="5634" max="5637" width="11.42578125" style="22"/>
    <col min="5638" max="5638" width="12.7109375" style="22" bestFit="1" customWidth="1"/>
    <col min="5639" max="5888" width="11.42578125" style="22"/>
    <col min="5889" max="5889" width="14.42578125" style="22" customWidth="1"/>
    <col min="5890" max="5893" width="11.42578125" style="22"/>
    <col min="5894" max="5894" width="12.7109375" style="22" bestFit="1" customWidth="1"/>
    <col min="5895" max="6144" width="11.42578125" style="22"/>
    <col min="6145" max="6145" width="14.42578125" style="22" customWidth="1"/>
    <col min="6146" max="6149" width="11.42578125" style="22"/>
    <col min="6150" max="6150" width="12.7109375" style="22" bestFit="1" customWidth="1"/>
    <col min="6151" max="6400" width="11.42578125" style="22"/>
    <col min="6401" max="6401" width="14.42578125" style="22" customWidth="1"/>
    <col min="6402" max="6405" width="11.42578125" style="22"/>
    <col min="6406" max="6406" width="12.7109375" style="22" bestFit="1" customWidth="1"/>
    <col min="6407" max="6656" width="11.42578125" style="22"/>
    <col min="6657" max="6657" width="14.42578125" style="22" customWidth="1"/>
    <col min="6658" max="6661" width="11.42578125" style="22"/>
    <col min="6662" max="6662" width="12.7109375" style="22" bestFit="1" customWidth="1"/>
    <col min="6663" max="6912" width="11.42578125" style="22"/>
    <col min="6913" max="6913" width="14.42578125" style="22" customWidth="1"/>
    <col min="6914" max="6917" width="11.42578125" style="22"/>
    <col min="6918" max="6918" width="12.7109375" style="22" bestFit="1" customWidth="1"/>
    <col min="6919" max="7168" width="11.42578125" style="22"/>
    <col min="7169" max="7169" width="14.42578125" style="22" customWidth="1"/>
    <col min="7170" max="7173" width="11.42578125" style="22"/>
    <col min="7174" max="7174" width="12.7109375" style="22" bestFit="1" customWidth="1"/>
    <col min="7175" max="7424" width="11.42578125" style="22"/>
    <col min="7425" max="7425" width="14.42578125" style="22" customWidth="1"/>
    <col min="7426" max="7429" width="11.42578125" style="22"/>
    <col min="7430" max="7430" width="12.7109375" style="22" bestFit="1" customWidth="1"/>
    <col min="7431" max="7680" width="11.42578125" style="22"/>
    <col min="7681" max="7681" width="14.42578125" style="22" customWidth="1"/>
    <col min="7682" max="7685" width="11.42578125" style="22"/>
    <col min="7686" max="7686" width="12.7109375" style="22" bestFit="1" customWidth="1"/>
    <col min="7687" max="7936" width="11.42578125" style="22"/>
    <col min="7937" max="7937" width="14.42578125" style="22" customWidth="1"/>
    <col min="7938" max="7941" width="11.42578125" style="22"/>
    <col min="7942" max="7942" width="12.7109375" style="22" bestFit="1" customWidth="1"/>
    <col min="7943" max="8192" width="11.42578125" style="22"/>
    <col min="8193" max="8193" width="14.42578125" style="22" customWidth="1"/>
    <col min="8194" max="8197" width="11.42578125" style="22"/>
    <col min="8198" max="8198" width="12.7109375" style="22" bestFit="1" customWidth="1"/>
    <col min="8199" max="8448" width="11.42578125" style="22"/>
    <col min="8449" max="8449" width="14.42578125" style="22" customWidth="1"/>
    <col min="8450" max="8453" width="11.42578125" style="22"/>
    <col min="8454" max="8454" width="12.7109375" style="22" bestFit="1" customWidth="1"/>
    <col min="8455" max="8704" width="11.42578125" style="22"/>
    <col min="8705" max="8705" width="14.42578125" style="22" customWidth="1"/>
    <col min="8706" max="8709" width="11.42578125" style="22"/>
    <col min="8710" max="8710" width="12.7109375" style="22" bestFit="1" customWidth="1"/>
    <col min="8711" max="8960" width="11.42578125" style="22"/>
    <col min="8961" max="8961" width="14.42578125" style="22" customWidth="1"/>
    <col min="8962" max="8965" width="11.42578125" style="22"/>
    <col min="8966" max="8966" width="12.7109375" style="22" bestFit="1" customWidth="1"/>
    <col min="8967" max="9216" width="11.42578125" style="22"/>
    <col min="9217" max="9217" width="14.42578125" style="22" customWidth="1"/>
    <col min="9218" max="9221" width="11.42578125" style="22"/>
    <col min="9222" max="9222" width="12.7109375" style="22" bestFit="1" customWidth="1"/>
    <col min="9223" max="9472" width="11.42578125" style="22"/>
    <col min="9473" max="9473" width="14.42578125" style="22" customWidth="1"/>
    <col min="9474" max="9477" width="11.42578125" style="22"/>
    <col min="9478" max="9478" width="12.7109375" style="22" bestFit="1" customWidth="1"/>
    <col min="9479" max="9728" width="11.42578125" style="22"/>
    <col min="9729" max="9729" width="14.42578125" style="22" customWidth="1"/>
    <col min="9730" max="9733" width="11.42578125" style="22"/>
    <col min="9734" max="9734" width="12.7109375" style="22" bestFit="1" customWidth="1"/>
    <col min="9735" max="9984" width="11.42578125" style="22"/>
    <col min="9985" max="9985" width="14.42578125" style="22" customWidth="1"/>
    <col min="9986" max="9989" width="11.42578125" style="22"/>
    <col min="9990" max="9990" width="12.7109375" style="22" bestFit="1" customWidth="1"/>
    <col min="9991" max="10240" width="11.42578125" style="22"/>
    <col min="10241" max="10241" width="14.42578125" style="22" customWidth="1"/>
    <col min="10242" max="10245" width="11.42578125" style="22"/>
    <col min="10246" max="10246" width="12.7109375" style="22" bestFit="1" customWidth="1"/>
    <col min="10247" max="10496" width="11.42578125" style="22"/>
    <col min="10497" max="10497" width="14.42578125" style="22" customWidth="1"/>
    <col min="10498" max="10501" width="11.42578125" style="22"/>
    <col min="10502" max="10502" width="12.7109375" style="22" bestFit="1" customWidth="1"/>
    <col min="10503" max="10752" width="11.42578125" style="22"/>
    <col min="10753" max="10753" width="14.42578125" style="22" customWidth="1"/>
    <col min="10754" max="10757" width="11.42578125" style="22"/>
    <col min="10758" max="10758" width="12.7109375" style="22" bestFit="1" customWidth="1"/>
    <col min="10759" max="11008" width="11.42578125" style="22"/>
    <col min="11009" max="11009" width="14.42578125" style="22" customWidth="1"/>
    <col min="11010" max="11013" width="11.42578125" style="22"/>
    <col min="11014" max="11014" width="12.7109375" style="22" bestFit="1" customWidth="1"/>
    <col min="11015" max="11264" width="11.42578125" style="22"/>
    <col min="11265" max="11265" width="14.42578125" style="22" customWidth="1"/>
    <col min="11266" max="11269" width="11.42578125" style="22"/>
    <col min="11270" max="11270" width="12.7109375" style="22" bestFit="1" customWidth="1"/>
    <col min="11271" max="11520" width="11.42578125" style="22"/>
    <col min="11521" max="11521" width="14.42578125" style="22" customWidth="1"/>
    <col min="11522" max="11525" width="11.42578125" style="22"/>
    <col min="11526" max="11526" width="12.7109375" style="22" bestFit="1" customWidth="1"/>
    <col min="11527" max="11776" width="11.42578125" style="22"/>
    <col min="11777" max="11777" width="14.42578125" style="22" customWidth="1"/>
    <col min="11778" max="11781" width="11.42578125" style="22"/>
    <col min="11782" max="11782" width="12.7109375" style="22" bestFit="1" customWidth="1"/>
    <col min="11783" max="12032" width="11.42578125" style="22"/>
    <col min="12033" max="12033" width="14.42578125" style="22" customWidth="1"/>
    <col min="12034" max="12037" width="11.42578125" style="22"/>
    <col min="12038" max="12038" width="12.7109375" style="22" bestFit="1" customWidth="1"/>
    <col min="12039" max="12288" width="11.42578125" style="22"/>
    <col min="12289" max="12289" width="14.42578125" style="22" customWidth="1"/>
    <col min="12290" max="12293" width="11.42578125" style="22"/>
    <col min="12294" max="12294" width="12.7109375" style="22" bestFit="1" customWidth="1"/>
    <col min="12295" max="12544" width="11.42578125" style="22"/>
    <col min="12545" max="12545" width="14.42578125" style="22" customWidth="1"/>
    <col min="12546" max="12549" width="11.42578125" style="22"/>
    <col min="12550" max="12550" width="12.7109375" style="22" bestFit="1" customWidth="1"/>
    <col min="12551" max="12800" width="11.42578125" style="22"/>
    <col min="12801" max="12801" width="14.42578125" style="22" customWidth="1"/>
    <col min="12802" max="12805" width="11.42578125" style="22"/>
    <col min="12806" max="12806" width="12.7109375" style="22" bestFit="1" customWidth="1"/>
    <col min="12807" max="13056" width="11.42578125" style="22"/>
    <col min="13057" max="13057" width="14.42578125" style="22" customWidth="1"/>
    <col min="13058" max="13061" width="11.42578125" style="22"/>
    <col min="13062" max="13062" width="12.7109375" style="22" bestFit="1" customWidth="1"/>
    <col min="13063" max="13312" width="11.42578125" style="22"/>
    <col min="13313" max="13313" width="14.42578125" style="22" customWidth="1"/>
    <col min="13314" max="13317" width="11.42578125" style="22"/>
    <col min="13318" max="13318" width="12.7109375" style="22" bestFit="1" customWidth="1"/>
    <col min="13319" max="13568" width="11.42578125" style="22"/>
    <col min="13569" max="13569" width="14.42578125" style="22" customWidth="1"/>
    <col min="13570" max="13573" width="11.42578125" style="22"/>
    <col min="13574" max="13574" width="12.7109375" style="22" bestFit="1" customWidth="1"/>
    <col min="13575" max="13824" width="11.42578125" style="22"/>
    <col min="13825" max="13825" width="14.42578125" style="22" customWidth="1"/>
    <col min="13826" max="13829" width="11.42578125" style="22"/>
    <col min="13830" max="13830" width="12.7109375" style="22" bestFit="1" customWidth="1"/>
    <col min="13831" max="14080" width="11.42578125" style="22"/>
    <col min="14081" max="14081" width="14.42578125" style="22" customWidth="1"/>
    <col min="14082" max="14085" width="11.42578125" style="22"/>
    <col min="14086" max="14086" width="12.7109375" style="22" bestFit="1" customWidth="1"/>
    <col min="14087" max="14336" width="11.42578125" style="22"/>
    <col min="14337" max="14337" width="14.42578125" style="22" customWidth="1"/>
    <col min="14338" max="14341" width="11.42578125" style="22"/>
    <col min="14342" max="14342" width="12.7109375" style="22" bestFit="1" customWidth="1"/>
    <col min="14343" max="14592" width="11.42578125" style="22"/>
    <col min="14593" max="14593" width="14.42578125" style="22" customWidth="1"/>
    <col min="14594" max="14597" width="11.42578125" style="22"/>
    <col min="14598" max="14598" width="12.7109375" style="22" bestFit="1" customWidth="1"/>
    <col min="14599" max="14848" width="11.42578125" style="22"/>
    <col min="14849" max="14849" width="14.42578125" style="22" customWidth="1"/>
    <col min="14850" max="14853" width="11.42578125" style="22"/>
    <col min="14854" max="14854" width="12.7109375" style="22" bestFit="1" customWidth="1"/>
    <col min="14855" max="15104" width="11.42578125" style="22"/>
    <col min="15105" max="15105" width="14.42578125" style="22" customWidth="1"/>
    <col min="15106" max="15109" width="11.42578125" style="22"/>
    <col min="15110" max="15110" width="12.7109375" style="22" bestFit="1" customWidth="1"/>
    <col min="15111" max="15360" width="11.42578125" style="22"/>
    <col min="15361" max="15361" width="14.42578125" style="22" customWidth="1"/>
    <col min="15362" max="15365" width="11.42578125" style="22"/>
    <col min="15366" max="15366" width="12.7109375" style="22" bestFit="1" customWidth="1"/>
    <col min="15367" max="15616" width="11.42578125" style="22"/>
    <col min="15617" max="15617" width="14.42578125" style="22" customWidth="1"/>
    <col min="15618" max="15621" width="11.42578125" style="22"/>
    <col min="15622" max="15622" width="12.7109375" style="22" bestFit="1" customWidth="1"/>
    <col min="15623" max="15872" width="11.42578125" style="22"/>
    <col min="15873" max="15873" width="14.42578125" style="22" customWidth="1"/>
    <col min="15874" max="15877" width="11.42578125" style="22"/>
    <col min="15878" max="15878" width="12.7109375" style="22" bestFit="1" customWidth="1"/>
    <col min="15879" max="16128" width="11.42578125" style="22"/>
    <col min="16129" max="16129" width="14.42578125" style="22" customWidth="1"/>
    <col min="16130" max="16133" width="11.42578125" style="22"/>
    <col min="16134" max="16134" width="12.7109375" style="22" bestFit="1" customWidth="1"/>
    <col min="16135" max="16384" width="11.42578125" style="22"/>
  </cols>
  <sheetData>
    <row r="4" spans="1:14" ht="12.75" customHeight="1" x14ac:dyDescent="0.2">
      <c r="A4" s="843" t="s">
        <v>246</v>
      </c>
      <c r="B4" s="843"/>
      <c r="C4" s="843"/>
      <c r="D4" s="843"/>
      <c r="E4" s="843"/>
      <c r="F4" s="843"/>
      <c r="G4" s="843"/>
      <c r="H4" s="843"/>
      <c r="I4" s="843"/>
      <c r="J4" s="843"/>
    </row>
    <row r="7" spans="1:14" ht="15.75" x14ac:dyDescent="0.25">
      <c r="A7" s="836" t="s">
        <v>244</v>
      </c>
      <c r="B7" s="836"/>
      <c r="C7" s="836"/>
      <c r="D7" s="836"/>
      <c r="E7" s="836"/>
      <c r="F7" s="836"/>
      <c r="G7" s="110"/>
      <c r="H7" s="110"/>
      <c r="I7" s="110"/>
      <c r="J7" s="110"/>
      <c r="K7" s="110"/>
      <c r="L7" s="110"/>
      <c r="M7" s="110"/>
      <c r="N7" s="110"/>
    </row>
    <row r="8" spans="1:14" ht="16.5" thickBot="1" x14ac:dyDescent="0.3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ht="16.5" thickBot="1" x14ac:dyDescent="0.3">
      <c r="A9" s="176" t="s">
        <v>247</v>
      </c>
      <c r="B9" s="177">
        <v>45627</v>
      </c>
      <c r="C9" s="177">
        <v>45992</v>
      </c>
      <c r="D9" s="177" t="s">
        <v>248</v>
      </c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">
      <c r="A10" s="164" t="s">
        <v>169</v>
      </c>
      <c r="B10" s="39">
        <v>2277</v>
      </c>
      <c r="C10" s="39">
        <v>2357</v>
      </c>
      <c r="D10" s="178">
        <f>(C10-B10)/B10</f>
        <v>3.513394817742644E-2</v>
      </c>
    </row>
    <row r="11" spans="1:14" x14ac:dyDescent="0.2">
      <c r="A11" s="165" t="s">
        <v>6</v>
      </c>
      <c r="B11" s="39">
        <v>1565</v>
      </c>
      <c r="C11" s="39">
        <v>1711</v>
      </c>
      <c r="D11" s="178">
        <f t="shared" ref="D11:D19" si="0">(C11-B11)/B11</f>
        <v>9.3290734824281144E-2</v>
      </c>
      <c r="G11" s="54"/>
    </row>
    <row r="12" spans="1:14" x14ac:dyDescent="0.2">
      <c r="A12" s="165" t="s">
        <v>18</v>
      </c>
      <c r="B12" s="39">
        <v>2125</v>
      </c>
      <c r="C12" s="39">
        <v>2344</v>
      </c>
      <c r="D12" s="178">
        <f t="shared" si="0"/>
        <v>0.10305882352941176</v>
      </c>
    </row>
    <row r="13" spans="1:14" x14ac:dyDescent="0.2">
      <c r="A13" s="165" t="s">
        <v>7</v>
      </c>
      <c r="B13" s="39">
        <v>546</v>
      </c>
      <c r="C13" s="39">
        <v>564</v>
      </c>
      <c r="D13" s="178">
        <f t="shared" si="0"/>
        <v>3.2967032967032968E-2</v>
      </c>
    </row>
    <row r="14" spans="1:14" x14ac:dyDescent="0.2">
      <c r="A14" s="165" t="s">
        <v>8</v>
      </c>
      <c r="B14" s="39">
        <v>1692</v>
      </c>
      <c r="C14" s="39">
        <v>1690</v>
      </c>
      <c r="D14" s="178">
        <f t="shared" si="0"/>
        <v>-1.1820330969267139E-3</v>
      </c>
    </row>
    <row r="15" spans="1:14" x14ac:dyDescent="0.2">
      <c r="A15" s="165" t="s">
        <v>9</v>
      </c>
      <c r="B15" s="39">
        <v>1235</v>
      </c>
      <c r="C15" s="39">
        <v>1298</v>
      </c>
      <c r="D15" s="178">
        <f t="shared" si="0"/>
        <v>5.1012145748987853E-2</v>
      </c>
    </row>
    <row r="16" spans="1:14" x14ac:dyDescent="0.2">
      <c r="A16" s="165" t="s">
        <v>10</v>
      </c>
      <c r="B16" s="39">
        <v>888</v>
      </c>
      <c r="C16" s="39">
        <v>934</v>
      </c>
      <c r="D16" s="178">
        <f t="shared" si="0"/>
        <v>5.18018018018018E-2</v>
      </c>
    </row>
    <row r="17" spans="1:14" x14ac:dyDescent="0.2">
      <c r="A17" s="165" t="s">
        <v>11</v>
      </c>
      <c r="B17" s="39">
        <v>782</v>
      </c>
      <c r="C17" s="39">
        <v>844</v>
      </c>
      <c r="D17" s="178">
        <f t="shared" si="0"/>
        <v>7.9283887468030695E-2</v>
      </c>
    </row>
    <row r="18" spans="1:14" x14ac:dyDescent="0.2">
      <c r="A18" s="179" t="s">
        <v>12</v>
      </c>
      <c r="B18" s="39">
        <v>869</v>
      </c>
      <c r="C18" s="39">
        <v>920</v>
      </c>
      <c r="D18" s="178">
        <f t="shared" si="0"/>
        <v>5.8688147295742232E-2</v>
      </c>
    </row>
    <row r="19" spans="1:14" ht="13.5" thickBot="1" x14ac:dyDescent="0.25">
      <c r="A19" s="176" t="s">
        <v>13</v>
      </c>
      <c r="B19" s="180">
        <f>SUM(B10:B18)</f>
        <v>11979</v>
      </c>
      <c r="C19" s="180">
        <f>SUM(C10:C18)</f>
        <v>12662</v>
      </c>
      <c r="D19" s="181">
        <f t="shared" si="0"/>
        <v>5.7016445446197515E-2</v>
      </c>
    </row>
    <row r="20" spans="1:14" x14ac:dyDescent="0.2">
      <c r="A20" s="845" t="s">
        <v>520</v>
      </c>
      <c r="B20" s="845"/>
      <c r="C20" s="845"/>
      <c r="D20" s="845"/>
      <c r="E20" s="845"/>
      <c r="F20" s="845"/>
      <c r="G20" s="845"/>
      <c r="H20" s="845"/>
      <c r="I20" s="845"/>
      <c r="J20" s="845"/>
      <c r="K20" s="845"/>
      <c r="L20" s="845"/>
      <c r="M20" s="845"/>
      <c r="N20" s="845"/>
    </row>
    <row r="48" spans="1:14" ht="15.75" x14ac:dyDescent="0.25">
      <c r="A48" s="836" t="s">
        <v>249</v>
      </c>
      <c r="B48" s="836"/>
      <c r="C48" s="836"/>
      <c r="D48" s="836"/>
      <c r="E48" s="836"/>
      <c r="F48" s="836"/>
      <c r="G48" s="110"/>
      <c r="H48" s="110"/>
      <c r="I48" s="110"/>
      <c r="J48" s="110"/>
      <c r="K48" s="110"/>
      <c r="L48" s="110"/>
      <c r="M48" s="110"/>
      <c r="N48" s="110"/>
    </row>
    <row r="49" spans="1:14" ht="16.5" thickBot="1" x14ac:dyDescent="0.3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</row>
    <row r="50" spans="1:14" ht="16.5" thickBot="1" x14ac:dyDescent="0.3">
      <c r="A50" s="176" t="s">
        <v>247</v>
      </c>
      <c r="B50" s="177">
        <v>45627</v>
      </c>
      <c r="C50" s="177">
        <v>45992</v>
      </c>
      <c r="D50" s="177" t="s">
        <v>248</v>
      </c>
      <c r="E50" s="110"/>
      <c r="F50" s="110"/>
      <c r="G50" s="110"/>
      <c r="H50" s="110"/>
      <c r="I50" s="110"/>
      <c r="J50" s="110"/>
      <c r="K50" s="110"/>
      <c r="L50" s="110"/>
      <c r="M50" s="110"/>
      <c r="N50" s="110"/>
    </row>
    <row r="51" spans="1:14" x14ac:dyDescent="0.2">
      <c r="A51" s="164" t="s">
        <v>169</v>
      </c>
      <c r="B51" s="39">
        <v>29099</v>
      </c>
      <c r="C51" s="39">
        <v>30043</v>
      </c>
      <c r="D51" s="178">
        <f>(C51-B51)/B51</f>
        <v>3.2440977353173646E-2</v>
      </c>
      <c r="E51" s="28"/>
    </row>
    <row r="52" spans="1:14" x14ac:dyDescent="0.2">
      <c r="A52" s="165" t="s">
        <v>6</v>
      </c>
      <c r="B52" s="39">
        <v>31317</v>
      </c>
      <c r="C52" s="39">
        <v>32539</v>
      </c>
      <c r="D52" s="178">
        <f t="shared" ref="D52:D60" si="1">(C52-B52)/B52</f>
        <v>3.9020340390203405E-2</v>
      </c>
      <c r="E52" s="28"/>
    </row>
    <row r="53" spans="1:14" x14ac:dyDescent="0.2">
      <c r="A53" s="165" t="s">
        <v>18</v>
      </c>
      <c r="B53" s="39">
        <v>37168</v>
      </c>
      <c r="C53" s="39">
        <v>38661</v>
      </c>
      <c r="D53" s="178">
        <f t="shared" si="1"/>
        <v>4.0168962548428756E-2</v>
      </c>
      <c r="E53" s="28"/>
    </row>
    <row r="54" spans="1:14" x14ac:dyDescent="0.2">
      <c r="A54" s="165" t="s">
        <v>7</v>
      </c>
      <c r="B54" s="39">
        <v>9960</v>
      </c>
      <c r="C54" s="39">
        <v>10224</v>
      </c>
      <c r="D54" s="178">
        <f t="shared" si="1"/>
        <v>2.6506024096385541E-2</v>
      </c>
      <c r="E54" s="28"/>
    </row>
    <row r="55" spans="1:14" x14ac:dyDescent="0.2">
      <c r="A55" s="165" t="s">
        <v>8</v>
      </c>
      <c r="B55" s="39">
        <v>28527</v>
      </c>
      <c r="C55" s="39">
        <v>28624</v>
      </c>
      <c r="D55" s="178">
        <f t="shared" si="1"/>
        <v>3.4002874469800542E-3</v>
      </c>
      <c r="E55" s="28"/>
    </row>
    <row r="56" spans="1:14" x14ac:dyDescent="0.2">
      <c r="A56" s="165" t="s">
        <v>9</v>
      </c>
      <c r="B56" s="39">
        <v>20684</v>
      </c>
      <c r="C56" s="39">
        <v>21100</v>
      </c>
      <c r="D56" s="178">
        <f t="shared" si="1"/>
        <v>2.0112163991491006E-2</v>
      </c>
      <c r="E56" s="28"/>
    </row>
    <row r="57" spans="1:14" x14ac:dyDescent="0.2">
      <c r="A57" s="165" t="s">
        <v>10</v>
      </c>
      <c r="B57" s="39">
        <v>17508</v>
      </c>
      <c r="C57" s="39">
        <v>18237</v>
      </c>
      <c r="D57" s="178">
        <f t="shared" si="1"/>
        <v>4.1638108293351614E-2</v>
      </c>
      <c r="E57" s="28"/>
    </row>
    <row r="58" spans="1:14" x14ac:dyDescent="0.2">
      <c r="A58" s="165" t="s">
        <v>11</v>
      </c>
      <c r="B58" s="39">
        <v>17238</v>
      </c>
      <c r="C58" s="39">
        <v>17869</v>
      </c>
      <c r="D58" s="178">
        <f t="shared" si="1"/>
        <v>3.6605174614224391E-2</v>
      </c>
      <c r="E58" s="28"/>
    </row>
    <row r="59" spans="1:14" x14ac:dyDescent="0.2">
      <c r="A59" s="179" t="s">
        <v>12</v>
      </c>
      <c r="B59" s="39">
        <v>10714</v>
      </c>
      <c r="C59" s="39">
        <v>11044</v>
      </c>
      <c r="D59" s="178">
        <f t="shared" si="1"/>
        <v>3.0800821355236138E-2</v>
      </c>
      <c r="E59" s="28"/>
    </row>
    <row r="60" spans="1:14" ht="13.5" thickBot="1" x14ac:dyDescent="0.25">
      <c r="A60" s="176" t="s">
        <v>13</v>
      </c>
      <c r="B60" s="182">
        <f>SUM(B51:B59)</f>
        <v>202215</v>
      </c>
      <c r="C60" s="182">
        <f>SUM(C51:C59)</f>
        <v>208341</v>
      </c>
      <c r="D60" s="181">
        <f t="shared" si="1"/>
        <v>3.029448853942586E-2</v>
      </c>
      <c r="E60" s="28"/>
    </row>
    <row r="61" spans="1:14" x14ac:dyDescent="0.2">
      <c r="A61" s="845" t="s">
        <v>520</v>
      </c>
      <c r="B61" s="845"/>
      <c r="C61" s="845"/>
      <c r="D61" s="845"/>
      <c r="E61" s="845"/>
      <c r="F61" s="845"/>
      <c r="G61" s="845"/>
      <c r="H61" s="845"/>
      <c r="I61" s="845"/>
      <c r="J61" s="845"/>
      <c r="K61" s="845"/>
      <c r="L61" s="845"/>
      <c r="M61" s="845"/>
      <c r="N61" s="845"/>
    </row>
  </sheetData>
  <mergeCells count="5">
    <mergeCell ref="A4:J4"/>
    <mergeCell ref="A7:F7"/>
    <mergeCell ref="A48:F48"/>
    <mergeCell ref="A20:N20"/>
    <mergeCell ref="A61:N61"/>
  </mergeCells>
  <pageMargins left="0.75" right="0.75" top="1" bottom="1" header="0" footer="0"/>
  <pageSetup paperSize="9" scale="8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2E56-A7CA-403E-98F5-8F572617818B}">
  <dimension ref="A4:P545"/>
  <sheetViews>
    <sheetView zoomScaleNormal="100" workbookViewId="0">
      <selection activeCell="A427" sqref="A427"/>
    </sheetView>
  </sheetViews>
  <sheetFormatPr baseColWidth="10" defaultRowHeight="12.75" x14ac:dyDescent="0.2"/>
  <cols>
    <col min="1" max="1" width="19.5703125" style="22" customWidth="1"/>
    <col min="2" max="7" width="11.42578125" style="22"/>
    <col min="8" max="8" width="12.7109375" style="22" bestFit="1" customWidth="1"/>
    <col min="9" max="256" width="11.42578125" style="22"/>
    <col min="257" max="257" width="19.5703125" style="22" customWidth="1"/>
    <col min="258" max="263" width="11.42578125" style="22"/>
    <col min="264" max="264" width="12.7109375" style="22" bestFit="1" customWidth="1"/>
    <col min="265" max="512" width="11.42578125" style="22"/>
    <col min="513" max="513" width="19.5703125" style="22" customWidth="1"/>
    <col min="514" max="519" width="11.42578125" style="22"/>
    <col min="520" max="520" width="12.7109375" style="22" bestFit="1" customWidth="1"/>
    <col min="521" max="768" width="11.42578125" style="22"/>
    <col min="769" max="769" width="19.5703125" style="22" customWidth="1"/>
    <col min="770" max="775" width="11.42578125" style="22"/>
    <col min="776" max="776" width="12.7109375" style="22" bestFit="1" customWidth="1"/>
    <col min="777" max="1024" width="11.42578125" style="22"/>
    <col min="1025" max="1025" width="19.5703125" style="22" customWidth="1"/>
    <col min="1026" max="1031" width="11.42578125" style="22"/>
    <col min="1032" max="1032" width="12.7109375" style="22" bestFit="1" customWidth="1"/>
    <col min="1033" max="1280" width="11.42578125" style="22"/>
    <col min="1281" max="1281" width="19.5703125" style="22" customWidth="1"/>
    <col min="1282" max="1287" width="11.42578125" style="22"/>
    <col min="1288" max="1288" width="12.7109375" style="22" bestFit="1" customWidth="1"/>
    <col min="1289" max="1536" width="11.42578125" style="22"/>
    <col min="1537" max="1537" width="19.5703125" style="22" customWidth="1"/>
    <col min="1538" max="1543" width="11.42578125" style="22"/>
    <col min="1544" max="1544" width="12.7109375" style="22" bestFit="1" customWidth="1"/>
    <col min="1545" max="1792" width="11.42578125" style="22"/>
    <col min="1793" max="1793" width="19.5703125" style="22" customWidth="1"/>
    <col min="1794" max="1799" width="11.42578125" style="22"/>
    <col min="1800" max="1800" width="12.7109375" style="22" bestFit="1" customWidth="1"/>
    <col min="1801" max="2048" width="11.42578125" style="22"/>
    <col min="2049" max="2049" width="19.5703125" style="22" customWidth="1"/>
    <col min="2050" max="2055" width="11.42578125" style="22"/>
    <col min="2056" max="2056" width="12.7109375" style="22" bestFit="1" customWidth="1"/>
    <col min="2057" max="2304" width="11.42578125" style="22"/>
    <col min="2305" max="2305" width="19.5703125" style="22" customWidth="1"/>
    <col min="2306" max="2311" width="11.42578125" style="22"/>
    <col min="2312" max="2312" width="12.7109375" style="22" bestFit="1" customWidth="1"/>
    <col min="2313" max="2560" width="11.42578125" style="22"/>
    <col min="2561" max="2561" width="19.5703125" style="22" customWidth="1"/>
    <col min="2562" max="2567" width="11.42578125" style="22"/>
    <col min="2568" max="2568" width="12.7109375" style="22" bestFit="1" customWidth="1"/>
    <col min="2569" max="2816" width="11.42578125" style="22"/>
    <col min="2817" max="2817" width="19.5703125" style="22" customWidth="1"/>
    <col min="2818" max="2823" width="11.42578125" style="22"/>
    <col min="2824" max="2824" width="12.7109375" style="22" bestFit="1" customWidth="1"/>
    <col min="2825" max="3072" width="11.42578125" style="22"/>
    <col min="3073" max="3073" width="19.5703125" style="22" customWidth="1"/>
    <col min="3074" max="3079" width="11.42578125" style="22"/>
    <col min="3080" max="3080" width="12.7109375" style="22" bestFit="1" customWidth="1"/>
    <col min="3081" max="3328" width="11.42578125" style="22"/>
    <col min="3329" max="3329" width="19.5703125" style="22" customWidth="1"/>
    <col min="3330" max="3335" width="11.42578125" style="22"/>
    <col min="3336" max="3336" width="12.7109375" style="22" bestFit="1" customWidth="1"/>
    <col min="3337" max="3584" width="11.42578125" style="22"/>
    <col min="3585" max="3585" width="19.5703125" style="22" customWidth="1"/>
    <col min="3586" max="3591" width="11.42578125" style="22"/>
    <col min="3592" max="3592" width="12.7109375" style="22" bestFit="1" customWidth="1"/>
    <col min="3593" max="3840" width="11.42578125" style="22"/>
    <col min="3841" max="3841" width="19.5703125" style="22" customWidth="1"/>
    <col min="3842" max="3847" width="11.42578125" style="22"/>
    <col min="3848" max="3848" width="12.7109375" style="22" bestFit="1" customWidth="1"/>
    <col min="3849" max="4096" width="11.42578125" style="22"/>
    <col min="4097" max="4097" width="19.5703125" style="22" customWidth="1"/>
    <col min="4098" max="4103" width="11.42578125" style="22"/>
    <col min="4104" max="4104" width="12.7109375" style="22" bestFit="1" customWidth="1"/>
    <col min="4105" max="4352" width="11.42578125" style="22"/>
    <col min="4353" max="4353" width="19.5703125" style="22" customWidth="1"/>
    <col min="4354" max="4359" width="11.42578125" style="22"/>
    <col min="4360" max="4360" width="12.7109375" style="22" bestFit="1" customWidth="1"/>
    <col min="4361" max="4608" width="11.42578125" style="22"/>
    <col min="4609" max="4609" width="19.5703125" style="22" customWidth="1"/>
    <col min="4610" max="4615" width="11.42578125" style="22"/>
    <col min="4616" max="4616" width="12.7109375" style="22" bestFit="1" customWidth="1"/>
    <col min="4617" max="4864" width="11.42578125" style="22"/>
    <col min="4865" max="4865" width="19.5703125" style="22" customWidth="1"/>
    <col min="4866" max="4871" width="11.42578125" style="22"/>
    <col min="4872" max="4872" width="12.7109375" style="22" bestFit="1" customWidth="1"/>
    <col min="4873" max="5120" width="11.42578125" style="22"/>
    <col min="5121" max="5121" width="19.5703125" style="22" customWidth="1"/>
    <col min="5122" max="5127" width="11.42578125" style="22"/>
    <col min="5128" max="5128" width="12.7109375" style="22" bestFit="1" customWidth="1"/>
    <col min="5129" max="5376" width="11.42578125" style="22"/>
    <col min="5377" max="5377" width="19.5703125" style="22" customWidth="1"/>
    <col min="5378" max="5383" width="11.42578125" style="22"/>
    <col min="5384" max="5384" width="12.7109375" style="22" bestFit="1" customWidth="1"/>
    <col min="5385" max="5632" width="11.42578125" style="22"/>
    <col min="5633" max="5633" width="19.5703125" style="22" customWidth="1"/>
    <col min="5634" max="5639" width="11.42578125" style="22"/>
    <col min="5640" max="5640" width="12.7109375" style="22" bestFit="1" customWidth="1"/>
    <col min="5641" max="5888" width="11.42578125" style="22"/>
    <col min="5889" max="5889" width="19.5703125" style="22" customWidth="1"/>
    <col min="5890" max="5895" width="11.42578125" style="22"/>
    <col min="5896" max="5896" width="12.7109375" style="22" bestFit="1" customWidth="1"/>
    <col min="5897" max="6144" width="11.42578125" style="22"/>
    <col min="6145" max="6145" width="19.5703125" style="22" customWidth="1"/>
    <col min="6146" max="6151" width="11.42578125" style="22"/>
    <col min="6152" max="6152" width="12.7109375" style="22" bestFit="1" customWidth="1"/>
    <col min="6153" max="6400" width="11.42578125" style="22"/>
    <col min="6401" max="6401" width="19.5703125" style="22" customWidth="1"/>
    <col min="6402" max="6407" width="11.42578125" style="22"/>
    <col min="6408" max="6408" width="12.7109375" style="22" bestFit="1" customWidth="1"/>
    <col min="6409" max="6656" width="11.42578125" style="22"/>
    <col min="6657" max="6657" width="19.5703125" style="22" customWidth="1"/>
    <col min="6658" max="6663" width="11.42578125" style="22"/>
    <col min="6664" max="6664" width="12.7109375" style="22" bestFit="1" customWidth="1"/>
    <col min="6665" max="6912" width="11.42578125" style="22"/>
    <col min="6913" max="6913" width="19.5703125" style="22" customWidth="1"/>
    <col min="6914" max="6919" width="11.42578125" style="22"/>
    <col min="6920" max="6920" width="12.7109375" style="22" bestFit="1" customWidth="1"/>
    <col min="6921" max="7168" width="11.42578125" style="22"/>
    <col min="7169" max="7169" width="19.5703125" style="22" customWidth="1"/>
    <col min="7170" max="7175" width="11.42578125" style="22"/>
    <col min="7176" max="7176" width="12.7109375" style="22" bestFit="1" customWidth="1"/>
    <col min="7177" max="7424" width="11.42578125" style="22"/>
    <col min="7425" max="7425" width="19.5703125" style="22" customWidth="1"/>
    <col min="7426" max="7431" width="11.42578125" style="22"/>
    <col min="7432" max="7432" width="12.7109375" style="22" bestFit="1" customWidth="1"/>
    <col min="7433" max="7680" width="11.42578125" style="22"/>
    <col min="7681" max="7681" width="19.5703125" style="22" customWidth="1"/>
    <col min="7682" max="7687" width="11.42578125" style="22"/>
    <col min="7688" max="7688" width="12.7109375" style="22" bestFit="1" customWidth="1"/>
    <col min="7689" max="7936" width="11.42578125" style="22"/>
    <col min="7937" max="7937" width="19.5703125" style="22" customWidth="1"/>
    <col min="7938" max="7943" width="11.42578125" style="22"/>
    <col min="7944" max="7944" width="12.7109375" style="22" bestFit="1" customWidth="1"/>
    <col min="7945" max="8192" width="11.42578125" style="22"/>
    <col min="8193" max="8193" width="19.5703125" style="22" customWidth="1"/>
    <col min="8194" max="8199" width="11.42578125" style="22"/>
    <col min="8200" max="8200" width="12.7109375" style="22" bestFit="1" customWidth="1"/>
    <col min="8201" max="8448" width="11.42578125" style="22"/>
    <col min="8449" max="8449" width="19.5703125" style="22" customWidth="1"/>
    <col min="8450" max="8455" width="11.42578125" style="22"/>
    <col min="8456" max="8456" width="12.7109375" style="22" bestFit="1" customWidth="1"/>
    <col min="8457" max="8704" width="11.42578125" style="22"/>
    <col min="8705" max="8705" width="19.5703125" style="22" customWidth="1"/>
    <col min="8706" max="8711" width="11.42578125" style="22"/>
    <col min="8712" max="8712" width="12.7109375" style="22" bestFit="1" customWidth="1"/>
    <col min="8713" max="8960" width="11.42578125" style="22"/>
    <col min="8961" max="8961" width="19.5703125" style="22" customWidth="1"/>
    <col min="8962" max="8967" width="11.42578125" style="22"/>
    <col min="8968" max="8968" width="12.7109375" style="22" bestFit="1" customWidth="1"/>
    <col min="8969" max="9216" width="11.42578125" style="22"/>
    <col min="9217" max="9217" width="19.5703125" style="22" customWidth="1"/>
    <col min="9218" max="9223" width="11.42578125" style="22"/>
    <col min="9224" max="9224" width="12.7109375" style="22" bestFit="1" customWidth="1"/>
    <col min="9225" max="9472" width="11.42578125" style="22"/>
    <col min="9473" max="9473" width="19.5703125" style="22" customWidth="1"/>
    <col min="9474" max="9479" width="11.42578125" style="22"/>
    <col min="9480" max="9480" width="12.7109375" style="22" bestFit="1" customWidth="1"/>
    <col min="9481" max="9728" width="11.42578125" style="22"/>
    <col min="9729" max="9729" width="19.5703125" style="22" customWidth="1"/>
    <col min="9730" max="9735" width="11.42578125" style="22"/>
    <col min="9736" max="9736" width="12.7109375" style="22" bestFit="1" customWidth="1"/>
    <col min="9737" max="9984" width="11.42578125" style="22"/>
    <col min="9985" max="9985" width="19.5703125" style="22" customWidth="1"/>
    <col min="9986" max="9991" width="11.42578125" style="22"/>
    <col min="9992" max="9992" width="12.7109375" style="22" bestFit="1" customWidth="1"/>
    <col min="9993" max="10240" width="11.42578125" style="22"/>
    <col min="10241" max="10241" width="19.5703125" style="22" customWidth="1"/>
    <col min="10242" max="10247" width="11.42578125" style="22"/>
    <col min="10248" max="10248" width="12.7109375" style="22" bestFit="1" customWidth="1"/>
    <col min="10249" max="10496" width="11.42578125" style="22"/>
    <col min="10497" max="10497" width="19.5703125" style="22" customWidth="1"/>
    <col min="10498" max="10503" width="11.42578125" style="22"/>
    <col min="10504" max="10504" width="12.7109375" style="22" bestFit="1" customWidth="1"/>
    <col min="10505" max="10752" width="11.42578125" style="22"/>
    <col min="10753" max="10753" width="19.5703125" style="22" customWidth="1"/>
    <col min="10754" max="10759" width="11.42578125" style="22"/>
    <col min="10760" max="10760" width="12.7109375" style="22" bestFit="1" customWidth="1"/>
    <col min="10761" max="11008" width="11.42578125" style="22"/>
    <col min="11009" max="11009" width="19.5703125" style="22" customWidth="1"/>
    <col min="11010" max="11015" width="11.42578125" style="22"/>
    <col min="11016" max="11016" width="12.7109375" style="22" bestFit="1" customWidth="1"/>
    <col min="11017" max="11264" width="11.42578125" style="22"/>
    <col min="11265" max="11265" width="19.5703125" style="22" customWidth="1"/>
    <col min="11266" max="11271" width="11.42578125" style="22"/>
    <col min="11272" max="11272" width="12.7109375" style="22" bestFit="1" customWidth="1"/>
    <col min="11273" max="11520" width="11.42578125" style="22"/>
    <col min="11521" max="11521" width="19.5703125" style="22" customWidth="1"/>
    <col min="11522" max="11527" width="11.42578125" style="22"/>
    <col min="11528" max="11528" width="12.7109375" style="22" bestFit="1" customWidth="1"/>
    <col min="11529" max="11776" width="11.42578125" style="22"/>
    <col min="11777" max="11777" width="19.5703125" style="22" customWidth="1"/>
    <col min="11778" max="11783" width="11.42578125" style="22"/>
    <col min="11784" max="11784" width="12.7109375" style="22" bestFit="1" customWidth="1"/>
    <col min="11785" max="12032" width="11.42578125" style="22"/>
    <col min="12033" max="12033" width="19.5703125" style="22" customWidth="1"/>
    <col min="12034" max="12039" width="11.42578125" style="22"/>
    <col min="12040" max="12040" width="12.7109375" style="22" bestFit="1" customWidth="1"/>
    <col min="12041" max="12288" width="11.42578125" style="22"/>
    <col min="12289" max="12289" width="19.5703125" style="22" customWidth="1"/>
    <col min="12290" max="12295" width="11.42578125" style="22"/>
    <col min="12296" max="12296" width="12.7109375" style="22" bestFit="1" customWidth="1"/>
    <col min="12297" max="12544" width="11.42578125" style="22"/>
    <col min="12545" max="12545" width="19.5703125" style="22" customWidth="1"/>
    <col min="12546" max="12551" width="11.42578125" style="22"/>
    <col min="12552" max="12552" width="12.7109375" style="22" bestFit="1" customWidth="1"/>
    <col min="12553" max="12800" width="11.42578125" style="22"/>
    <col min="12801" max="12801" width="19.5703125" style="22" customWidth="1"/>
    <col min="12802" max="12807" width="11.42578125" style="22"/>
    <col min="12808" max="12808" width="12.7109375" style="22" bestFit="1" customWidth="1"/>
    <col min="12809" max="13056" width="11.42578125" style="22"/>
    <col min="13057" max="13057" width="19.5703125" style="22" customWidth="1"/>
    <col min="13058" max="13063" width="11.42578125" style="22"/>
    <col min="13064" max="13064" width="12.7109375" style="22" bestFit="1" customWidth="1"/>
    <col min="13065" max="13312" width="11.42578125" style="22"/>
    <col min="13313" max="13313" width="19.5703125" style="22" customWidth="1"/>
    <col min="13314" max="13319" width="11.42578125" style="22"/>
    <col min="13320" max="13320" width="12.7109375" style="22" bestFit="1" customWidth="1"/>
    <col min="13321" max="13568" width="11.42578125" style="22"/>
    <col min="13569" max="13569" width="19.5703125" style="22" customWidth="1"/>
    <col min="13570" max="13575" width="11.42578125" style="22"/>
    <col min="13576" max="13576" width="12.7109375" style="22" bestFit="1" customWidth="1"/>
    <col min="13577" max="13824" width="11.42578125" style="22"/>
    <col min="13825" max="13825" width="19.5703125" style="22" customWidth="1"/>
    <col min="13826" max="13831" width="11.42578125" style="22"/>
    <col min="13832" max="13832" width="12.7109375" style="22" bestFit="1" customWidth="1"/>
    <col min="13833" max="14080" width="11.42578125" style="22"/>
    <col min="14081" max="14081" width="19.5703125" style="22" customWidth="1"/>
    <col min="14082" max="14087" width="11.42578125" style="22"/>
    <col min="14088" max="14088" width="12.7109375" style="22" bestFit="1" customWidth="1"/>
    <col min="14089" max="14336" width="11.42578125" style="22"/>
    <col min="14337" max="14337" width="19.5703125" style="22" customWidth="1"/>
    <col min="14338" max="14343" width="11.42578125" style="22"/>
    <col min="14344" max="14344" width="12.7109375" style="22" bestFit="1" customWidth="1"/>
    <col min="14345" max="14592" width="11.42578125" style="22"/>
    <col min="14593" max="14593" width="19.5703125" style="22" customWidth="1"/>
    <col min="14594" max="14599" width="11.42578125" style="22"/>
    <col min="14600" max="14600" width="12.7109375" style="22" bestFit="1" customWidth="1"/>
    <col min="14601" max="14848" width="11.42578125" style="22"/>
    <col min="14849" max="14849" width="19.5703125" style="22" customWidth="1"/>
    <col min="14850" max="14855" width="11.42578125" style="22"/>
    <col min="14856" max="14856" width="12.7109375" style="22" bestFit="1" customWidth="1"/>
    <col min="14857" max="15104" width="11.42578125" style="22"/>
    <col min="15105" max="15105" width="19.5703125" style="22" customWidth="1"/>
    <col min="15106" max="15111" width="11.42578125" style="22"/>
    <col min="15112" max="15112" width="12.7109375" style="22" bestFit="1" customWidth="1"/>
    <col min="15113" max="15360" width="11.42578125" style="22"/>
    <col min="15361" max="15361" width="19.5703125" style="22" customWidth="1"/>
    <col min="15362" max="15367" width="11.42578125" style="22"/>
    <col min="15368" max="15368" width="12.7109375" style="22" bestFit="1" customWidth="1"/>
    <col min="15369" max="15616" width="11.42578125" style="22"/>
    <col min="15617" max="15617" width="19.5703125" style="22" customWidth="1"/>
    <col min="15618" max="15623" width="11.42578125" style="22"/>
    <col min="15624" max="15624" width="12.7109375" style="22" bestFit="1" customWidth="1"/>
    <col min="15625" max="15872" width="11.42578125" style="22"/>
    <col min="15873" max="15873" width="19.5703125" style="22" customWidth="1"/>
    <col min="15874" max="15879" width="11.42578125" style="22"/>
    <col min="15880" max="15880" width="12.7109375" style="22" bestFit="1" customWidth="1"/>
    <col min="15881" max="16128" width="11.42578125" style="22"/>
    <col min="16129" max="16129" width="19.5703125" style="22" customWidth="1"/>
    <col min="16130" max="16135" width="11.42578125" style="22"/>
    <col min="16136" max="16136" width="12.7109375" style="22" bestFit="1" customWidth="1"/>
    <col min="16137" max="16384" width="11.42578125" style="22"/>
  </cols>
  <sheetData>
    <row r="4" spans="1:14" ht="15" x14ac:dyDescent="0.2">
      <c r="A4" s="843" t="s">
        <v>250</v>
      </c>
      <c r="B4" s="843"/>
      <c r="C4" s="843"/>
      <c r="D4" s="843"/>
      <c r="E4" s="843"/>
      <c r="F4" s="843"/>
      <c r="G4" s="843"/>
      <c r="H4" s="843"/>
      <c r="I4" s="843"/>
      <c r="J4" s="843"/>
    </row>
    <row r="7" spans="1:14" x14ac:dyDescent="0.2">
      <c r="A7" s="837" t="s">
        <v>533</v>
      </c>
      <c r="B7" s="838"/>
      <c r="C7" s="838"/>
      <c r="D7" s="838"/>
      <c r="E7" s="838"/>
      <c r="F7" s="838"/>
      <c r="G7" s="838"/>
    </row>
    <row r="10" spans="1:14" ht="15.75" x14ac:dyDescent="0.25">
      <c r="A10" s="836" t="s">
        <v>244</v>
      </c>
      <c r="B10" s="836"/>
      <c r="C10" s="836"/>
      <c r="D10" s="836"/>
      <c r="E10" s="836"/>
      <c r="F10" s="836"/>
      <c r="G10" s="836"/>
      <c r="H10" s="836"/>
      <c r="I10" s="836"/>
      <c r="J10" s="836"/>
      <c r="K10" s="836"/>
      <c r="L10" s="836"/>
      <c r="M10" s="836"/>
      <c r="N10" s="110"/>
    </row>
    <row r="11" spans="1:14" ht="16.5" thickBot="1" x14ac:dyDescent="0.3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ht="16.5" thickBot="1" x14ac:dyDescent="0.3">
      <c r="A12" s="110"/>
      <c r="B12" s="110"/>
      <c r="C12" s="110"/>
      <c r="D12" s="110"/>
      <c r="E12" s="183" t="s">
        <v>180</v>
      </c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6.5" thickBot="1" x14ac:dyDescent="0.3">
      <c r="A13" s="176" t="s">
        <v>247</v>
      </c>
      <c r="B13" s="177">
        <v>45627</v>
      </c>
      <c r="C13" s="177">
        <v>45992</v>
      </c>
      <c r="D13" s="177" t="s">
        <v>248</v>
      </c>
      <c r="E13" s="184" t="s">
        <v>251</v>
      </c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x14ac:dyDescent="0.2">
      <c r="A14" s="164" t="s">
        <v>169</v>
      </c>
      <c r="B14" s="39">
        <v>151</v>
      </c>
      <c r="C14" s="39">
        <v>150</v>
      </c>
      <c r="D14" s="178">
        <f>(C14-B14)/B14</f>
        <v>-6.6225165562913907E-3</v>
      </c>
      <c r="E14" s="185">
        <f>C14/$C$23</f>
        <v>8.3102493074792241E-2</v>
      </c>
    </row>
    <row r="15" spans="1:14" x14ac:dyDescent="0.2">
      <c r="A15" s="165" t="s">
        <v>6</v>
      </c>
      <c r="B15" s="39">
        <v>292</v>
      </c>
      <c r="C15" s="39">
        <v>298</v>
      </c>
      <c r="D15" s="178">
        <f t="shared" ref="D15:D23" si="0">(C15-B15)/B15</f>
        <v>2.0547945205479451E-2</v>
      </c>
      <c r="E15" s="185">
        <f t="shared" ref="E15:E22" si="1">C15/$C$23</f>
        <v>0.16509695290858725</v>
      </c>
    </row>
    <row r="16" spans="1:14" x14ac:dyDescent="0.2">
      <c r="A16" s="165" t="s">
        <v>18</v>
      </c>
      <c r="B16" s="39">
        <v>407</v>
      </c>
      <c r="C16" s="39">
        <v>398</v>
      </c>
      <c r="D16" s="178">
        <f t="shared" si="0"/>
        <v>-2.2113022113022112E-2</v>
      </c>
      <c r="E16" s="185">
        <f t="shared" si="1"/>
        <v>0.22049861495844875</v>
      </c>
    </row>
    <row r="17" spans="1:14" x14ac:dyDescent="0.2">
      <c r="A17" s="165" t="s">
        <v>7</v>
      </c>
      <c r="B17" s="39">
        <v>117</v>
      </c>
      <c r="C17" s="39">
        <v>116</v>
      </c>
      <c r="D17" s="178">
        <f t="shared" si="0"/>
        <v>-8.5470085470085479E-3</v>
      </c>
      <c r="E17" s="185">
        <f t="shared" si="1"/>
        <v>6.4265927977839338E-2</v>
      </c>
    </row>
    <row r="18" spans="1:14" x14ac:dyDescent="0.2">
      <c r="A18" s="165" t="s">
        <v>8</v>
      </c>
      <c r="B18" s="39">
        <v>256</v>
      </c>
      <c r="C18" s="39">
        <v>256</v>
      </c>
      <c r="D18" s="178">
        <f t="shared" si="0"/>
        <v>0</v>
      </c>
      <c r="E18" s="185">
        <f t="shared" si="1"/>
        <v>0.14182825484764544</v>
      </c>
    </row>
    <row r="19" spans="1:14" x14ac:dyDescent="0.2">
      <c r="A19" s="165" t="s">
        <v>9</v>
      </c>
      <c r="B19" s="39">
        <v>167</v>
      </c>
      <c r="C19" s="39">
        <v>169</v>
      </c>
      <c r="D19" s="178">
        <f t="shared" si="0"/>
        <v>1.1976047904191617E-2</v>
      </c>
      <c r="E19" s="185">
        <f t="shared" si="1"/>
        <v>9.3628808864265931E-2</v>
      </c>
    </row>
    <row r="20" spans="1:14" x14ac:dyDescent="0.2">
      <c r="A20" s="165" t="s">
        <v>10</v>
      </c>
      <c r="B20" s="39">
        <v>141</v>
      </c>
      <c r="C20" s="39">
        <v>141</v>
      </c>
      <c r="D20" s="178">
        <f t="shared" si="0"/>
        <v>0</v>
      </c>
      <c r="E20" s="185">
        <f t="shared" si="1"/>
        <v>7.8116343490304704E-2</v>
      </c>
    </row>
    <row r="21" spans="1:14" x14ac:dyDescent="0.2">
      <c r="A21" s="165" t="s">
        <v>11</v>
      </c>
      <c r="B21" s="39">
        <v>170</v>
      </c>
      <c r="C21" s="39">
        <v>171</v>
      </c>
      <c r="D21" s="178">
        <f t="shared" si="0"/>
        <v>5.8823529411764705E-3</v>
      </c>
      <c r="E21" s="185">
        <f t="shared" si="1"/>
        <v>9.4736842105263161E-2</v>
      </c>
    </row>
    <row r="22" spans="1:14" x14ac:dyDescent="0.2">
      <c r="A22" s="179" t="s">
        <v>12</v>
      </c>
      <c r="B22" s="39">
        <v>103</v>
      </c>
      <c r="C22" s="39">
        <v>106</v>
      </c>
      <c r="D22" s="178">
        <f t="shared" si="0"/>
        <v>2.9126213592233011E-2</v>
      </c>
      <c r="E22" s="185">
        <f t="shared" si="1"/>
        <v>5.8725761772853186E-2</v>
      </c>
    </row>
    <row r="23" spans="1:14" ht="13.5" thickBot="1" x14ac:dyDescent="0.25">
      <c r="A23" s="176" t="s">
        <v>13</v>
      </c>
      <c r="B23" s="182">
        <f>SUM(B14:B22)</f>
        <v>1804</v>
      </c>
      <c r="C23" s="182">
        <f>SUM(C14:C22)</f>
        <v>1805</v>
      </c>
      <c r="D23" s="181">
        <f t="shared" si="0"/>
        <v>5.5432372505543237E-4</v>
      </c>
      <c r="E23" s="186">
        <f>SUM(E14:E22)</f>
        <v>1</v>
      </c>
    </row>
    <row r="32" spans="1:14" ht="15.75" x14ac:dyDescent="0.25">
      <c r="A32" s="836" t="s">
        <v>249</v>
      </c>
      <c r="B32" s="836"/>
      <c r="C32" s="836"/>
      <c r="D32" s="836"/>
      <c r="E32" s="836"/>
      <c r="F32" s="836"/>
      <c r="G32" s="836"/>
      <c r="H32" s="836"/>
      <c r="I32" s="836"/>
      <c r="J32" s="836"/>
      <c r="K32" s="836"/>
      <c r="L32" s="836"/>
      <c r="M32" s="836"/>
      <c r="N32" s="110"/>
    </row>
    <row r="33" spans="1:14" ht="16.5" thickBot="1" x14ac:dyDescent="0.3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</row>
    <row r="34" spans="1:14" ht="16.5" thickBot="1" x14ac:dyDescent="0.3">
      <c r="A34" s="110"/>
      <c r="B34" s="110"/>
      <c r="D34" s="110"/>
      <c r="E34" s="183" t="s">
        <v>180</v>
      </c>
      <c r="F34" s="110"/>
      <c r="G34" s="110"/>
      <c r="H34" s="110"/>
      <c r="I34" s="110"/>
      <c r="J34" s="110"/>
      <c r="K34" s="110"/>
      <c r="L34" s="110"/>
      <c r="M34" s="110"/>
      <c r="N34" s="110"/>
    </row>
    <row r="35" spans="1:14" ht="16.5" thickBot="1" x14ac:dyDescent="0.3">
      <c r="A35" s="176" t="s">
        <v>247</v>
      </c>
      <c r="B35" s="177">
        <v>45627</v>
      </c>
      <c r="C35" s="177">
        <v>45992</v>
      </c>
      <c r="D35" s="177" t="s">
        <v>248</v>
      </c>
      <c r="E35" s="184" t="s">
        <v>251</v>
      </c>
      <c r="F35" s="110"/>
      <c r="G35" s="110"/>
      <c r="H35" s="110"/>
      <c r="I35" s="110"/>
      <c r="J35" s="110"/>
      <c r="K35" s="110"/>
      <c r="L35" s="110"/>
      <c r="M35" s="110"/>
      <c r="N35" s="110"/>
    </row>
    <row r="36" spans="1:14" x14ac:dyDescent="0.2">
      <c r="A36" s="164" t="s">
        <v>169</v>
      </c>
      <c r="B36" s="39">
        <v>6109</v>
      </c>
      <c r="C36" s="39">
        <v>6078</v>
      </c>
      <c r="D36" s="178">
        <f>(C36-B36)/B36</f>
        <v>-5.0744802750040926E-3</v>
      </c>
      <c r="E36" s="185">
        <f>C36/$C$45</f>
        <v>8.6915486915486909E-2</v>
      </c>
    </row>
    <row r="37" spans="1:14" x14ac:dyDescent="0.2">
      <c r="A37" s="165" t="s">
        <v>6</v>
      </c>
      <c r="B37" s="39">
        <v>10977</v>
      </c>
      <c r="C37" s="39">
        <v>11126</v>
      </c>
      <c r="D37" s="178">
        <f t="shared" ref="D37:D45" si="2">(C37-B37)/B37</f>
        <v>1.3573836202969846E-2</v>
      </c>
      <c r="E37" s="185">
        <f t="shared" ref="E37:E45" si="3">C37/$C$45</f>
        <v>0.1591019591019591</v>
      </c>
    </row>
    <row r="38" spans="1:14" x14ac:dyDescent="0.2">
      <c r="A38" s="165" t="s">
        <v>18</v>
      </c>
      <c r="B38" s="39">
        <v>12550</v>
      </c>
      <c r="C38" s="39">
        <v>12405</v>
      </c>
      <c r="D38" s="178">
        <f t="shared" si="2"/>
        <v>-1.1553784860557768E-2</v>
      </c>
      <c r="E38" s="185">
        <f t="shared" si="3"/>
        <v>0.17739167739167738</v>
      </c>
    </row>
    <row r="39" spans="1:14" x14ac:dyDescent="0.2">
      <c r="A39" s="165" t="s">
        <v>7</v>
      </c>
      <c r="B39" s="39">
        <v>3826</v>
      </c>
      <c r="C39" s="39">
        <v>3851</v>
      </c>
      <c r="D39" s="178">
        <f t="shared" si="2"/>
        <v>6.534239414532148E-3</v>
      </c>
      <c r="E39" s="185">
        <f t="shared" si="3"/>
        <v>5.5069355069355071E-2</v>
      </c>
    </row>
    <row r="40" spans="1:14" x14ac:dyDescent="0.2">
      <c r="A40" s="165" t="s">
        <v>8</v>
      </c>
      <c r="B40" s="39">
        <v>12031</v>
      </c>
      <c r="C40" s="39">
        <v>11975</v>
      </c>
      <c r="D40" s="178">
        <f t="shared" si="2"/>
        <v>-4.6546421743828446E-3</v>
      </c>
      <c r="E40" s="185">
        <f t="shared" si="3"/>
        <v>0.17124267124267123</v>
      </c>
    </row>
    <row r="41" spans="1:14" x14ac:dyDescent="0.2">
      <c r="A41" s="165" t="s">
        <v>9</v>
      </c>
      <c r="B41" s="39">
        <v>6773</v>
      </c>
      <c r="C41" s="39">
        <v>6805</v>
      </c>
      <c r="D41" s="178">
        <f t="shared" si="2"/>
        <v>4.7246419607264141E-3</v>
      </c>
      <c r="E41" s="185">
        <f t="shared" si="3"/>
        <v>9.7311597311597317E-2</v>
      </c>
    </row>
    <row r="42" spans="1:14" x14ac:dyDescent="0.2">
      <c r="A42" s="165" t="s">
        <v>10</v>
      </c>
      <c r="B42" s="39">
        <v>4345</v>
      </c>
      <c r="C42" s="39">
        <v>4447</v>
      </c>
      <c r="D42" s="178">
        <f t="shared" si="2"/>
        <v>2.3475258918296892E-2</v>
      </c>
      <c r="E42" s="185">
        <f t="shared" si="3"/>
        <v>6.3592163592163589E-2</v>
      </c>
    </row>
    <row r="43" spans="1:14" x14ac:dyDescent="0.2">
      <c r="A43" s="165" t="s">
        <v>11</v>
      </c>
      <c r="B43" s="39">
        <v>9434</v>
      </c>
      <c r="C43" s="39">
        <v>9528</v>
      </c>
      <c r="D43" s="178">
        <f t="shared" si="2"/>
        <v>9.9639601441594231E-3</v>
      </c>
      <c r="E43" s="185">
        <f t="shared" si="3"/>
        <v>0.13625053625053626</v>
      </c>
    </row>
    <row r="44" spans="1:14" x14ac:dyDescent="0.2">
      <c r="A44" s="179" t="s">
        <v>12</v>
      </c>
      <c r="B44" s="39">
        <v>3748</v>
      </c>
      <c r="C44" s="39">
        <v>3715</v>
      </c>
      <c r="D44" s="178">
        <f t="shared" si="2"/>
        <v>-8.8046958377801486E-3</v>
      </c>
      <c r="E44" s="185">
        <f t="shared" si="3"/>
        <v>5.3124553124553123E-2</v>
      </c>
    </row>
    <row r="45" spans="1:14" ht="13.5" thickBot="1" x14ac:dyDescent="0.25">
      <c r="A45" s="176" t="s">
        <v>13</v>
      </c>
      <c r="B45" s="180">
        <f>SUM(B36:B44)</f>
        <v>69793</v>
      </c>
      <c r="C45" s="180">
        <f>SUM(C36:C44)</f>
        <v>69930</v>
      </c>
      <c r="D45" s="181">
        <f t="shared" si="2"/>
        <v>1.9629475735388935E-3</v>
      </c>
      <c r="E45" s="119">
        <f t="shared" si="3"/>
        <v>1</v>
      </c>
    </row>
    <row r="54" spans="1:14" ht="15.75" x14ac:dyDescent="0.25">
      <c r="A54" s="836" t="s">
        <v>252</v>
      </c>
      <c r="B54" s="836"/>
      <c r="C54" s="836"/>
      <c r="D54" s="836"/>
      <c r="E54" s="836"/>
      <c r="F54" s="836"/>
      <c r="G54" s="836"/>
      <c r="H54" s="836"/>
      <c r="I54" s="836"/>
      <c r="J54" s="836"/>
      <c r="K54" s="836"/>
      <c r="L54" s="836"/>
      <c r="M54" s="836"/>
      <c r="N54" s="110"/>
    </row>
    <row r="55" spans="1:14" ht="16.5" thickBot="1" x14ac:dyDescent="0.3">
      <c r="A55" s="110"/>
      <c r="B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</row>
    <row r="56" spans="1:14" ht="16.5" thickBot="1" x14ac:dyDescent="0.3">
      <c r="A56" s="176"/>
      <c r="B56" s="177">
        <v>45627</v>
      </c>
      <c r="C56" s="177">
        <v>45992</v>
      </c>
      <c r="D56" s="177" t="s">
        <v>248</v>
      </c>
      <c r="F56" s="110"/>
      <c r="G56" s="110"/>
      <c r="H56" s="110"/>
      <c r="I56" s="110"/>
      <c r="J56" s="110"/>
      <c r="K56" s="110"/>
      <c r="L56" s="110"/>
      <c r="M56" s="110"/>
      <c r="N56" s="110"/>
    </row>
    <row r="57" spans="1:14" x14ac:dyDescent="0.2">
      <c r="A57" s="164" t="s">
        <v>95</v>
      </c>
      <c r="B57" s="187">
        <v>16</v>
      </c>
      <c r="C57" s="187">
        <v>17</v>
      </c>
      <c r="D57" s="178">
        <f t="shared" ref="D57:D66" si="4">(C57-B57)/B57</f>
        <v>6.25E-2</v>
      </c>
      <c r="F57" s="22">
        <v>205</v>
      </c>
    </row>
    <row r="58" spans="1:14" x14ac:dyDescent="0.2">
      <c r="A58" s="165" t="s">
        <v>96</v>
      </c>
      <c r="B58" s="187">
        <v>152</v>
      </c>
      <c r="C58" s="187">
        <v>150</v>
      </c>
      <c r="D58" s="178">
        <f t="shared" si="4"/>
        <v>-1.3157894736842105E-2</v>
      </c>
    </row>
    <row r="59" spans="1:14" x14ac:dyDescent="0.2">
      <c r="A59" s="165" t="s">
        <v>97</v>
      </c>
      <c r="B59" s="187">
        <v>220</v>
      </c>
      <c r="C59" s="187">
        <v>220</v>
      </c>
      <c r="D59" s="178">
        <f t="shared" si="4"/>
        <v>0</v>
      </c>
    </row>
    <row r="60" spans="1:14" x14ac:dyDescent="0.2">
      <c r="A60" s="165" t="s">
        <v>98</v>
      </c>
      <c r="B60" s="187">
        <v>190</v>
      </c>
      <c r="C60" s="187">
        <v>197</v>
      </c>
      <c r="D60" s="178">
        <f t="shared" si="4"/>
        <v>3.6842105263157891E-2</v>
      </c>
    </row>
    <row r="61" spans="1:14" x14ac:dyDescent="0.2">
      <c r="A61" s="165" t="s">
        <v>99</v>
      </c>
      <c r="B61" s="187">
        <v>57</v>
      </c>
      <c r="C61" s="187">
        <v>57</v>
      </c>
      <c r="D61" s="178">
        <f t="shared" si="4"/>
        <v>0</v>
      </c>
    </row>
    <row r="62" spans="1:14" x14ac:dyDescent="0.2">
      <c r="A62" s="188" t="s">
        <v>100</v>
      </c>
      <c r="B62" s="189">
        <v>635</v>
      </c>
      <c r="C62" s="189">
        <f>SUM(C57:C61)</f>
        <v>641</v>
      </c>
      <c r="D62" s="114">
        <f t="shared" si="4"/>
        <v>9.4488188976377951E-3</v>
      </c>
    </row>
    <row r="63" spans="1:14" x14ac:dyDescent="0.2">
      <c r="A63" s="165" t="s">
        <v>101</v>
      </c>
      <c r="B63" s="187">
        <v>404</v>
      </c>
      <c r="C63" s="187">
        <v>404</v>
      </c>
      <c r="D63" s="178">
        <f t="shared" si="4"/>
        <v>0</v>
      </c>
    </row>
    <row r="64" spans="1:14" x14ac:dyDescent="0.2">
      <c r="A64" s="165" t="s">
        <v>102</v>
      </c>
      <c r="B64" s="187">
        <v>411</v>
      </c>
      <c r="C64" s="187">
        <v>409</v>
      </c>
      <c r="D64" s="178">
        <f t="shared" si="4"/>
        <v>-4.8661800486618006E-3</v>
      </c>
    </row>
    <row r="65" spans="1:16" x14ac:dyDescent="0.2">
      <c r="A65" s="619" t="s">
        <v>103</v>
      </c>
      <c r="B65" s="189">
        <v>815</v>
      </c>
      <c r="C65" s="189">
        <f>SUM(C63:C64)</f>
        <v>813</v>
      </c>
      <c r="D65" s="114">
        <f t="shared" si="4"/>
        <v>-2.4539877300613498E-3</v>
      </c>
    </row>
    <row r="66" spans="1:16" ht="13.5" thickBot="1" x14ac:dyDescent="0.25">
      <c r="A66" s="226" t="s">
        <v>104</v>
      </c>
      <c r="B66" s="180">
        <v>353</v>
      </c>
      <c r="C66" s="180">
        <v>351</v>
      </c>
      <c r="D66" s="181">
        <f t="shared" si="4"/>
        <v>-5.6657223796033997E-3</v>
      </c>
    </row>
    <row r="76" spans="1:16" ht="15.75" x14ac:dyDescent="0.25">
      <c r="A76" s="836" t="s">
        <v>253</v>
      </c>
      <c r="B76" s="836"/>
      <c r="C76" s="836"/>
      <c r="D76" s="836"/>
      <c r="E76" s="836"/>
      <c r="F76" s="836"/>
      <c r="G76" s="836"/>
      <c r="H76" s="836"/>
      <c r="I76" s="836"/>
      <c r="J76" s="836"/>
      <c r="K76" s="836"/>
      <c r="L76" s="836"/>
      <c r="M76" s="836"/>
      <c r="N76" s="110"/>
    </row>
    <row r="77" spans="1:16" ht="16.5" thickBot="1" x14ac:dyDescent="0.3">
      <c r="A77" s="110"/>
      <c r="B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1:16" ht="16.5" thickBot="1" x14ac:dyDescent="0.3">
      <c r="A78" s="176"/>
      <c r="B78" s="177">
        <v>45627</v>
      </c>
      <c r="C78" s="177">
        <v>45992</v>
      </c>
      <c r="D78" s="177" t="s">
        <v>248</v>
      </c>
      <c r="F78" s="110"/>
      <c r="G78" s="110"/>
      <c r="H78" s="110"/>
      <c r="I78" s="110"/>
      <c r="J78" s="110"/>
      <c r="K78" s="110"/>
      <c r="L78" s="110"/>
      <c r="M78" s="110"/>
      <c r="N78" s="110"/>
    </row>
    <row r="79" spans="1:16" x14ac:dyDescent="0.2">
      <c r="A79" s="164" t="s">
        <v>95</v>
      </c>
      <c r="B79" s="187">
        <v>1506</v>
      </c>
      <c r="C79" s="187">
        <v>1508</v>
      </c>
      <c r="D79" s="178">
        <f>(C79-B79)/B79</f>
        <v>1.3280212483399733E-3</v>
      </c>
      <c r="P79" s="28"/>
    </row>
    <row r="80" spans="1:16" x14ac:dyDescent="0.2">
      <c r="A80" s="165" t="s">
        <v>96</v>
      </c>
      <c r="B80" s="187">
        <v>19113</v>
      </c>
      <c r="C80" s="187">
        <v>19171</v>
      </c>
      <c r="D80" s="178">
        <f t="shared" ref="D80:D88" si="5">(C80-B80)/B80</f>
        <v>3.0345837911369225E-3</v>
      </c>
    </row>
    <row r="81" spans="1:4" x14ac:dyDescent="0.2">
      <c r="A81" s="165" t="s">
        <v>97</v>
      </c>
      <c r="B81" s="187">
        <v>14921</v>
      </c>
      <c r="C81" s="187">
        <v>14895</v>
      </c>
      <c r="D81" s="178">
        <f t="shared" si="5"/>
        <v>-1.7425105555927886E-3</v>
      </c>
    </row>
    <row r="82" spans="1:4" x14ac:dyDescent="0.2">
      <c r="A82" s="165" t="s">
        <v>98</v>
      </c>
      <c r="B82" s="187">
        <v>7994</v>
      </c>
      <c r="C82" s="187">
        <v>8054</v>
      </c>
      <c r="D82" s="178">
        <f t="shared" si="5"/>
        <v>7.5056292219164373E-3</v>
      </c>
    </row>
    <row r="83" spans="1:4" x14ac:dyDescent="0.2">
      <c r="A83" s="165" t="s">
        <v>99</v>
      </c>
      <c r="B83" s="187">
        <v>2036</v>
      </c>
      <c r="C83" s="187">
        <v>2047</v>
      </c>
      <c r="D83" s="178">
        <f t="shared" si="5"/>
        <v>5.4027504911591355E-3</v>
      </c>
    </row>
    <row r="84" spans="1:4" x14ac:dyDescent="0.2">
      <c r="A84" s="188" t="s">
        <v>100</v>
      </c>
      <c r="B84" s="189">
        <v>45570</v>
      </c>
      <c r="C84" s="189">
        <f>SUM(C79:C83)</f>
        <v>45675</v>
      </c>
      <c r="D84" s="114">
        <f t="shared" si="5"/>
        <v>2.304147465437788E-3</v>
      </c>
    </row>
    <row r="85" spans="1:4" x14ac:dyDescent="0.2">
      <c r="A85" s="165" t="s">
        <v>101</v>
      </c>
      <c r="B85" s="187">
        <v>10932</v>
      </c>
      <c r="C85" s="187">
        <v>10902</v>
      </c>
      <c r="D85" s="178">
        <f t="shared" si="5"/>
        <v>-2.7442371020856204E-3</v>
      </c>
    </row>
    <row r="86" spans="1:4" x14ac:dyDescent="0.2">
      <c r="A86" s="165" t="s">
        <v>102</v>
      </c>
      <c r="B86" s="187">
        <v>8481</v>
      </c>
      <c r="C86" s="187">
        <v>8461</v>
      </c>
      <c r="D86" s="178">
        <f t="shared" si="5"/>
        <v>-2.3582124749439923E-3</v>
      </c>
    </row>
    <row r="87" spans="1:4" x14ac:dyDescent="0.2">
      <c r="A87" s="190" t="s">
        <v>103</v>
      </c>
      <c r="B87" s="189">
        <v>19413</v>
      </c>
      <c r="C87" s="189">
        <f>SUM(C85:C86)</f>
        <v>19363</v>
      </c>
      <c r="D87" s="114">
        <f t="shared" si="5"/>
        <v>-2.5755936743419357E-3</v>
      </c>
    </row>
    <row r="88" spans="1:4" ht="13.5" thickBot="1" x14ac:dyDescent="0.25">
      <c r="A88" s="176" t="s">
        <v>104</v>
      </c>
      <c r="B88" s="180">
        <v>4810</v>
      </c>
      <c r="C88" s="180">
        <v>4892</v>
      </c>
      <c r="D88" s="181">
        <f t="shared" si="5"/>
        <v>1.7047817047817049E-2</v>
      </c>
    </row>
    <row r="97" spans="1:14" x14ac:dyDescent="0.2">
      <c r="A97" s="837" t="s">
        <v>532</v>
      </c>
      <c r="B97" s="838"/>
      <c r="C97" s="838"/>
      <c r="D97" s="838"/>
      <c r="E97" s="838"/>
      <c r="F97" s="838"/>
      <c r="G97" s="838"/>
    </row>
    <row r="100" spans="1:14" ht="15.75" x14ac:dyDescent="0.25">
      <c r="A100" s="836" t="s">
        <v>244</v>
      </c>
      <c r="B100" s="836"/>
      <c r="C100" s="836"/>
      <c r="D100" s="836"/>
      <c r="E100" s="836"/>
      <c r="F100" s="836"/>
      <c r="G100" s="836"/>
      <c r="H100" s="836"/>
      <c r="I100" s="836"/>
      <c r="J100" s="836"/>
      <c r="K100" s="836"/>
      <c r="L100" s="836"/>
      <c r="M100" s="836"/>
      <c r="N100" s="110"/>
    </row>
    <row r="101" spans="1:14" ht="16.5" thickBot="1" x14ac:dyDescent="0.3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</row>
    <row r="102" spans="1:14" ht="16.5" thickBot="1" x14ac:dyDescent="0.3">
      <c r="A102" s="110"/>
      <c r="B102" s="110"/>
      <c r="C102" s="110"/>
      <c r="D102" s="110"/>
      <c r="E102" s="183" t="s">
        <v>180</v>
      </c>
      <c r="F102" s="110"/>
      <c r="G102" s="110"/>
      <c r="H102" s="110"/>
      <c r="I102" s="110"/>
      <c r="J102" s="110"/>
      <c r="K102" s="110"/>
      <c r="L102" s="110"/>
      <c r="M102" s="110"/>
      <c r="N102" s="110"/>
    </row>
    <row r="103" spans="1:14" ht="16.5" thickBot="1" x14ac:dyDescent="0.3">
      <c r="A103" s="176" t="s">
        <v>247</v>
      </c>
      <c r="B103" s="177">
        <v>45627</v>
      </c>
      <c r="C103" s="177">
        <v>45992</v>
      </c>
      <c r="D103" s="177" t="s">
        <v>248</v>
      </c>
      <c r="E103" s="184" t="s">
        <v>251</v>
      </c>
      <c r="F103" s="110"/>
      <c r="G103" s="110"/>
      <c r="H103" s="110"/>
      <c r="I103" s="110"/>
      <c r="J103" s="110"/>
      <c r="K103" s="110"/>
      <c r="L103" s="110"/>
      <c r="M103" s="110"/>
      <c r="N103" s="110"/>
    </row>
    <row r="104" spans="1:14" x14ac:dyDescent="0.2">
      <c r="A104" s="164" t="s">
        <v>169</v>
      </c>
      <c r="B104" s="39">
        <v>15</v>
      </c>
      <c r="C104" s="39">
        <v>15</v>
      </c>
      <c r="D104" s="178">
        <f>(C104-B104)/B104</f>
        <v>0</v>
      </c>
      <c r="E104" s="185">
        <f>C104/$C$113</f>
        <v>0.125</v>
      </c>
    </row>
    <row r="105" spans="1:14" x14ac:dyDescent="0.2">
      <c r="A105" s="165" t="s">
        <v>6</v>
      </c>
      <c r="B105" s="39">
        <v>19</v>
      </c>
      <c r="C105" s="39">
        <v>19</v>
      </c>
      <c r="D105" s="178">
        <f t="shared" ref="D105:D113" si="6">(C105-B105)/B105</f>
        <v>0</v>
      </c>
      <c r="E105" s="185">
        <f t="shared" ref="E105:E112" si="7">C105/$C$113</f>
        <v>0.15833333333333333</v>
      </c>
    </row>
    <row r="106" spans="1:14" x14ac:dyDescent="0.2">
      <c r="A106" s="165" t="s">
        <v>18</v>
      </c>
      <c r="B106" s="39">
        <v>38</v>
      </c>
      <c r="C106" s="39">
        <v>38</v>
      </c>
      <c r="D106" s="178">
        <f t="shared" si="6"/>
        <v>0</v>
      </c>
      <c r="E106" s="185">
        <f t="shared" si="7"/>
        <v>0.31666666666666665</v>
      </c>
    </row>
    <row r="107" spans="1:14" x14ac:dyDescent="0.2">
      <c r="A107" s="165" t="s">
        <v>7</v>
      </c>
      <c r="B107" s="39">
        <v>4</v>
      </c>
      <c r="C107" s="39">
        <v>4</v>
      </c>
      <c r="D107" s="178">
        <f t="shared" si="6"/>
        <v>0</v>
      </c>
      <c r="E107" s="185">
        <f t="shared" si="7"/>
        <v>3.3333333333333333E-2</v>
      </c>
    </row>
    <row r="108" spans="1:14" x14ac:dyDescent="0.2">
      <c r="A108" s="165" t="s">
        <v>8</v>
      </c>
      <c r="B108" s="39">
        <v>19</v>
      </c>
      <c r="C108" s="39">
        <v>20</v>
      </c>
      <c r="D108" s="178">
        <f t="shared" si="6"/>
        <v>5.2631578947368418E-2</v>
      </c>
      <c r="E108" s="185">
        <f t="shared" si="7"/>
        <v>0.16666666666666666</v>
      </c>
    </row>
    <row r="109" spans="1:14" x14ac:dyDescent="0.2">
      <c r="A109" s="165" t="s">
        <v>9</v>
      </c>
      <c r="B109" s="39">
        <v>7</v>
      </c>
      <c r="C109" s="39">
        <v>7</v>
      </c>
      <c r="D109" s="178">
        <f t="shared" si="6"/>
        <v>0</v>
      </c>
      <c r="E109" s="185">
        <f t="shared" si="7"/>
        <v>5.8333333333333334E-2</v>
      </c>
    </row>
    <row r="110" spans="1:14" x14ac:dyDescent="0.2">
      <c r="A110" s="165" t="s">
        <v>10</v>
      </c>
      <c r="B110" s="39">
        <v>8</v>
      </c>
      <c r="C110" s="39">
        <v>8</v>
      </c>
      <c r="D110" s="178">
        <f t="shared" si="6"/>
        <v>0</v>
      </c>
      <c r="E110" s="185">
        <f t="shared" si="7"/>
        <v>6.6666666666666666E-2</v>
      </c>
    </row>
    <row r="111" spans="1:14" x14ac:dyDescent="0.2">
      <c r="A111" s="165" t="s">
        <v>11</v>
      </c>
      <c r="B111" s="39">
        <v>4</v>
      </c>
      <c r="C111" s="39">
        <v>5</v>
      </c>
      <c r="D111" s="178">
        <f t="shared" si="6"/>
        <v>0.25</v>
      </c>
      <c r="E111" s="185">
        <f t="shared" si="7"/>
        <v>4.1666666666666664E-2</v>
      </c>
    </row>
    <row r="112" spans="1:14" x14ac:dyDescent="0.2">
      <c r="A112" s="179" t="s">
        <v>12</v>
      </c>
      <c r="B112" s="39">
        <v>4</v>
      </c>
      <c r="C112" s="39">
        <v>4</v>
      </c>
      <c r="D112" s="178">
        <f t="shared" si="6"/>
        <v>0</v>
      </c>
      <c r="E112" s="185">
        <f t="shared" si="7"/>
        <v>3.3333333333333333E-2</v>
      </c>
    </row>
    <row r="113" spans="1:14" ht="13.5" thickBot="1" x14ac:dyDescent="0.25">
      <c r="A113" s="176" t="s">
        <v>13</v>
      </c>
      <c r="B113" s="180">
        <f>SUM(B104:B112)</f>
        <v>118</v>
      </c>
      <c r="C113" s="180">
        <f>SUM(C104:C112)</f>
        <v>120</v>
      </c>
      <c r="D113" s="181">
        <f t="shared" si="6"/>
        <v>1.6949152542372881E-2</v>
      </c>
      <c r="E113" s="186">
        <f>SUM(E104:E112)</f>
        <v>0.99999999999999989</v>
      </c>
    </row>
    <row r="122" spans="1:14" ht="15.75" x14ac:dyDescent="0.25">
      <c r="A122" s="836" t="s">
        <v>249</v>
      </c>
      <c r="B122" s="836"/>
      <c r="C122" s="836"/>
      <c r="D122" s="836"/>
      <c r="E122" s="836"/>
      <c r="F122" s="836"/>
      <c r="G122" s="836"/>
      <c r="H122" s="836"/>
      <c r="I122" s="836"/>
      <c r="J122" s="836"/>
      <c r="K122" s="836"/>
      <c r="L122" s="836"/>
      <c r="M122" s="836"/>
      <c r="N122" s="110"/>
    </row>
    <row r="123" spans="1:14" ht="16.5" thickBot="1" x14ac:dyDescent="0.3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</row>
    <row r="124" spans="1:14" ht="16.5" thickBot="1" x14ac:dyDescent="0.3">
      <c r="A124" s="110"/>
      <c r="B124" s="110"/>
      <c r="D124" s="110"/>
      <c r="E124" s="183" t="s">
        <v>180</v>
      </c>
      <c r="F124" s="110"/>
      <c r="G124" s="110"/>
      <c r="H124" s="110"/>
      <c r="I124" s="110"/>
      <c r="J124" s="110"/>
      <c r="K124" s="110"/>
      <c r="L124" s="110"/>
      <c r="M124" s="110"/>
      <c r="N124" s="110"/>
    </row>
    <row r="125" spans="1:14" ht="16.5" thickBot="1" x14ac:dyDescent="0.3">
      <c r="A125" s="176" t="s">
        <v>247</v>
      </c>
      <c r="B125" s="177">
        <v>45627</v>
      </c>
      <c r="C125" s="177">
        <v>45992</v>
      </c>
      <c r="D125" s="177" t="s">
        <v>248</v>
      </c>
      <c r="E125" s="184" t="s">
        <v>251</v>
      </c>
      <c r="F125" s="110"/>
      <c r="G125" s="110"/>
      <c r="H125" s="110"/>
      <c r="I125" s="110"/>
      <c r="J125" s="110"/>
      <c r="K125" s="110"/>
      <c r="L125" s="110"/>
      <c r="M125" s="110"/>
      <c r="N125" s="110"/>
    </row>
    <row r="126" spans="1:14" x14ac:dyDescent="0.2">
      <c r="A126" s="164" t="s">
        <v>169</v>
      </c>
      <c r="B126" s="39">
        <v>5601</v>
      </c>
      <c r="C126" s="39">
        <v>5601</v>
      </c>
      <c r="D126" s="178">
        <f>(C126-B126)/B126</f>
        <v>0</v>
      </c>
      <c r="E126" s="185">
        <f>C126/$C$135</f>
        <v>0.14787337962351824</v>
      </c>
    </row>
    <row r="127" spans="1:14" x14ac:dyDescent="0.2">
      <c r="A127" s="165" t="s">
        <v>6</v>
      </c>
      <c r="B127" s="39">
        <v>6609</v>
      </c>
      <c r="C127" s="39">
        <v>6615</v>
      </c>
      <c r="D127" s="178">
        <f t="shared" ref="D127:D135" si="8">(C127-B127)/B127</f>
        <v>9.0785292782569226E-4</v>
      </c>
      <c r="E127" s="185">
        <f t="shared" ref="E127:E134" si="9">C127/$C$135</f>
        <v>0.17464424320827943</v>
      </c>
    </row>
    <row r="128" spans="1:14" x14ac:dyDescent="0.2">
      <c r="A128" s="165" t="s">
        <v>18</v>
      </c>
      <c r="B128" s="39">
        <v>8600</v>
      </c>
      <c r="C128" s="39">
        <v>8600</v>
      </c>
      <c r="D128" s="178">
        <f t="shared" si="8"/>
        <v>0</v>
      </c>
      <c r="E128" s="185">
        <f t="shared" si="9"/>
        <v>0.22705071679383268</v>
      </c>
    </row>
    <row r="129" spans="1:5" x14ac:dyDescent="0.2">
      <c r="A129" s="165" t="s">
        <v>7</v>
      </c>
      <c r="B129" s="39">
        <v>1283</v>
      </c>
      <c r="C129" s="39">
        <v>1283</v>
      </c>
      <c r="D129" s="178">
        <f t="shared" si="8"/>
        <v>0</v>
      </c>
      <c r="E129" s="185">
        <f t="shared" si="9"/>
        <v>3.3872798796103179E-2</v>
      </c>
    </row>
    <row r="130" spans="1:5" x14ac:dyDescent="0.2">
      <c r="A130" s="165" t="s">
        <v>8</v>
      </c>
      <c r="B130" s="39">
        <v>5374</v>
      </c>
      <c r="C130" s="39">
        <v>5374</v>
      </c>
      <c r="D130" s="178">
        <f t="shared" si="8"/>
        <v>0</v>
      </c>
      <c r="E130" s="185">
        <f t="shared" si="9"/>
        <v>0.1418802967500066</v>
      </c>
    </row>
    <row r="131" spans="1:5" x14ac:dyDescent="0.2">
      <c r="A131" s="165" t="s">
        <v>9</v>
      </c>
      <c r="B131" s="39">
        <v>1956</v>
      </c>
      <c r="C131" s="39">
        <v>1960</v>
      </c>
      <c r="D131" s="178">
        <f t="shared" si="8"/>
        <v>2.0449897750511249E-3</v>
      </c>
      <c r="E131" s="185">
        <f t="shared" si="9"/>
        <v>5.1746442432082797E-2</v>
      </c>
    </row>
    <row r="132" spans="1:5" x14ac:dyDescent="0.2">
      <c r="A132" s="165" t="s">
        <v>10</v>
      </c>
      <c r="B132" s="39">
        <v>5898</v>
      </c>
      <c r="C132" s="39">
        <v>6118</v>
      </c>
      <c r="D132" s="178">
        <f t="shared" si="8"/>
        <v>3.7300779925398438E-2</v>
      </c>
      <c r="E132" s="185">
        <f t="shared" si="9"/>
        <v>0.161522823877287</v>
      </c>
    </row>
    <row r="133" spans="1:5" x14ac:dyDescent="0.2">
      <c r="A133" s="165" t="s">
        <v>11</v>
      </c>
      <c r="B133" s="39">
        <v>1286</v>
      </c>
      <c r="C133" s="39">
        <v>1286</v>
      </c>
      <c r="D133" s="178">
        <f t="shared" si="8"/>
        <v>0</v>
      </c>
      <c r="E133" s="185">
        <f t="shared" si="9"/>
        <v>3.3952002534519632E-2</v>
      </c>
    </row>
    <row r="134" spans="1:5" x14ac:dyDescent="0.2">
      <c r="A134" s="179" t="s">
        <v>12</v>
      </c>
      <c r="B134" s="39">
        <v>1040</v>
      </c>
      <c r="C134" s="39">
        <v>1040</v>
      </c>
      <c r="D134" s="178">
        <f t="shared" si="8"/>
        <v>0</v>
      </c>
      <c r="E134" s="185">
        <f t="shared" si="9"/>
        <v>2.7457295984370463E-2</v>
      </c>
    </row>
    <row r="135" spans="1:5" ht="13.5" thickBot="1" x14ac:dyDescent="0.25">
      <c r="A135" s="176" t="s">
        <v>13</v>
      </c>
      <c r="B135" s="180">
        <f>SUM(B126:B134)</f>
        <v>37647</v>
      </c>
      <c r="C135" s="180">
        <f>SUM(C126:C134)</f>
        <v>37877</v>
      </c>
      <c r="D135" s="181">
        <f t="shared" si="8"/>
        <v>6.1093845459133534E-3</v>
      </c>
      <c r="E135" s="186">
        <f>SUM(E126:E134)</f>
        <v>1</v>
      </c>
    </row>
    <row r="146" spans="1:13" ht="18.75" x14ac:dyDescent="0.3">
      <c r="A146" s="191" t="s">
        <v>254</v>
      </c>
      <c r="B146" s="192"/>
      <c r="C146" s="192"/>
      <c r="D146" s="192"/>
      <c r="E146" s="192"/>
    </row>
    <row r="149" spans="1:13" ht="15.75" x14ac:dyDescent="0.25">
      <c r="A149" s="836" t="s">
        <v>244</v>
      </c>
      <c r="B149" s="836"/>
      <c r="C149" s="836"/>
      <c r="D149" s="836"/>
      <c r="E149" s="836"/>
      <c r="F149" s="110"/>
      <c r="G149" s="110"/>
      <c r="H149" s="110"/>
      <c r="I149" s="110"/>
      <c r="J149" s="110"/>
      <c r="K149" s="110"/>
      <c r="L149" s="110"/>
      <c r="M149" s="110"/>
    </row>
    <row r="151" spans="1:13" ht="13.5" thickBot="1" x14ac:dyDescent="0.25"/>
    <row r="152" spans="1:13" ht="16.5" thickBot="1" x14ac:dyDescent="0.3">
      <c r="E152" s="183" t="s">
        <v>180</v>
      </c>
    </row>
    <row r="153" spans="1:13" ht="13.5" thickBot="1" x14ac:dyDescent="0.25">
      <c r="A153" s="176" t="s">
        <v>255</v>
      </c>
      <c r="B153" s="177">
        <v>45627</v>
      </c>
      <c r="C153" s="177">
        <v>45992</v>
      </c>
      <c r="D153" s="177" t="s">
        <v>248</v>
      </c>
      <c r="E153" s="184" t="s">
        <v>251</v>
      </c>
    </row>
    <row r="154" spans="1:13" x14ac:dyDescent="0.2">
      <c r="A154" s="164" t="s">
        <v>256</v>
      </c>
      <c r="B154" s="187">
        <v>21</v>
      </c>
      <c r="C154" s="187">
        <v>21</v>
      </c>
      <c r="D154" s="178">
        <f>(C154-B154)/B154</f>
        <v>0</v>
      </c>
      <c r="E154" s="185">
        <f>C154/$C$157</f>
        <v>0.17499999999999999</v>
      </c>
    </row>
    <row r="155" spans="1:13" x14ac:dyDescent="0.2">
      <c r="A155" s="165" t="s">
        <v>257</v>
      </c>
      <c r="B155" s="187">
        <v>97</v>
      </c>
      <c r="C155" s="187">
        <v>99</v>
      </c>
      <c r="D155" s="178">
        <f>(C155-B155)/B155</f>
        <v>2.0618556701030927E-2</v>
      </c>
      <c r="E155" s="185">
        <f>C155/$C$157</f>
        <v>0.82499999999999996</v>
      </c>
    </row>
    <row r="156" spans="1:13" x14ac:dyDescent="0.2">
      <c r="A156" s="165" t="s">
        <v>22</v>
      </c>
      <c r="B156" s="187">
        <v>0</v>
      </c>
      <c r="C156" s="187">
        <v>0</v>
      </c>
      <c r="D156" s="178">
        <v>0</v>
      </c>
      <c r="E156" s="185">
        <f>C156/$C$157</f>
        <v>0</v>
      </c>
    </row>
    <row r="157" spans="1:13" ht="13.5" thickBot="1" x14ac:dyDescent="0.25">
      <c r="A157" s="176" t="s">
        <v>13</v>
      </c>
      <c r="B157" s="180">
        <f>SUM(B154:B156)</f>
        <v>118</v>
      </c>
      <c r="C157" s="180">
        <f>SUM(C154:C156)</f>
        <v>120</v>
      </c>
      <c r="D157" s="181">
        <f>(C157-B157)/B157</f>
        <v>1.6949152542372881E-2</v>
      </c>
      <c r="E157" s="119">
        <f>SUM(E154:E156)</f>
        <v>1</v>
      </c>
    </row>
    <row r="172" spans="1:13" ht="15.75" x14ac:dyDescent="0.25">
      <c r="A172" s="836" t="s">
        <v>249</v>
      </c>
      <c r="B172" s="836"/>
      <c r="C172" s="836"/>
      <c r="D172" s="836"/>
      <c r="E172" s="836"/>
      <c r="F172" s="110"/>
      <c r="G172" s="110"/>
      <c r="H172" s="110"/>
      <c r="I172" s="110"/>
      <c r="J172" s="110"/>
      <c r="K172" s="110"/>
      <c r="L172" s="110"/>
      <c r="M172" s="110"/>
    </row>
    <row r="173" spans="1:13" ht="13.5" thickBot="1" x14ac:dyDescent="0.25"/>
    <row r="174" spans="1:13" ht="16.5" thickBot="1" x14ac:dyDescent="0.3">
      <c r="E174" s="183" t="s">
        <v>180</v>
      </c>
    </row>
    <row r="175" spans="1:13" ht="13.5" thickBot="1" x14ac:dyDescent="0.25">
      <c r="A175" s="176" t="s">
        <v>255</v>
      </c>
      <c r="B175" s="177">
        <v>45627</v>
      </c>
      <c r="C175" s="177">
        <v>45992</v>
      </c>
      <c r="D175" s="177" t="s">
        <v>248</v>
      </c>
      <c r="E175" s="184" t="s">
        <v>251</v>
      </c>
    </row>
    <row r="176" spans="1:13" x14ac:dyDescent="0.2">
      <c r="A176" s="164" t="s">
        <v>256</v>
      </c>
      <c r="B176" s="187">
        <v>12572</v>
      </c>
      <c r="C176" s="620">
        <v>12792</v>
      </c>
      <c r="D176" s="178">
        <f>(C176-B176)/B176</f>
        <v>1.7499204581609928E-2</v>
      </c>
      <c r="E176" s="185">
        <f>C176/$C$179</f>
        <v>0.3377247406077567</v>
      </c>
    </row>
    <row r="177" spans="1:5" x14ac:dyDescent="0.2">
      <c r="A177" s="165" t="s">
        <v>257</v>
      </c>
      <c r="B177" s="187">
        <v>25075</v>
      </c>
      <c r="C177" s="620">
        <v>25085</v>
      </c>
      <c r="D177" s="178">
        <f>(C177-B177)/B177</f>
        <v>3.9880358923230307E-4</v>
      </c>
      <c r="E177" s="185">
        <f>C177/$C$179</f>
        <v>0.6622752593922433</v>
      </c>
    </row>
    <row r="178" spans="1:5" x14ac:dyDescent="0.2">
      <c r="A178" s="165" t="s">
        <v>22</v>
      </c>
      <c r="B178" s="187">
        <v>0</v>
      </c>
      <c r="C178" s="187">
        <v>0</v>
      </c>
      <c r="D178" s="178">
        <v>0</v>
      </c>
      <c r="E178" s="185">
        <f>C178/$C$179</f>
        <v>0</v>
      </c>
    </row>
    <row r="179" spans="1:5" ht="13.5" thickBot="1" x14ac:dyDescent="0.25">
      <c r="A179" s="176" t="s">
        <v>13</v>
      </c>
      <c r="B179" s="180">
        <f>SUM(B176:B178)</f>
        <v>37647</v>
      </c>
      <c r="C179" s="180">
        <f>SUM(C176:C178)</f>
        <v>37877</v>
      </c>
      <c r="D179" s="181">
        <f>(C179-B179)/B179</f>
        <v>6.1093845459133534E-3</v>
      </c>
      <c r="E179" s="119">
        <f>SUM(E176:E178)</f>
        <v>1</v>
      </c>
    </row>
    <row r="194" spans="1:14" x14ac:dyDescent="0.2">
      <c r="A194" s="837" t="s">
        <v>194</v>
      </c>
      <c r="B194" s="838"/>
      <c r="C194" s="838"/>
      <c r="D194" s="838"/>
      <c r="E194" s="838"/>
      <c r="F194" s="838"/>
      <c r="G194" s="838"/>
    </row>
    <row r="197" spans="1:14" ht="18.75" x14ac:dyDescent="0.3">
      <c r="A197" s="191" t="s">
        <v>258</v>
      </c>
    </row>
    <row r="200" spans="1:14" ht="15.75" x14ac:dyDescent="0.25">
      <c r="A200" s="836" t="s">
        <v>244</v>
      </c>
      <c r="B200" s="836"/>
      <c r="C200" s="836"/>
      <c r="D200" s="836"/>
      <c r="E200" s="836"/>
      <c r="F200" s="110"/>
      <c r="G200" s="110"/>
      <c r="H200" s="110"/>
      <c r="I200" s="110"/>
      <c r="J200" s="110"/>
      <c r="K200" s="110"/>
      <c r="L200" s="110"/>
      <c r="M200" s="110"/>
      <c r="N200" s="110"/>
    </row>
    <row r="201" spans="1:14" ht="16.5" thickBot="1" x14ac:dyDescent="0.3">
      <c r="A201" s="110"/>
      <c r="B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</row>
    <row r="202" spans="1:14" ht="16.5" thickBot="1" x14ac:dyDescent="0.3">
      <c r="A202" s="176" t="s">
        <v>247</v>
      </c>
      <c r="B202" s="177">
        <v>45627</v>
      </c>
      <c r="C202" s="177">
        <v>45992</v>
      </c>
      <c r="D202" s="177" t="s">
        <v>248</v>
      </c>
      <c r="F202" s="110"/>
      <c r="G202" s="110"/>
      <c r="H202" s="110"/>
      <c r="I202" s="110"/>
      <c r="J202" s="110"/>
      <c r="K202" s="110"/>
      <c r="L202" s="110"/>
      <c r="M202" s="110"/>
      <c r="N202" s="110"/>
    </row>
    <row r="203" spans="1:14" x14ac:dyDescent="0.2">
      <c r="A203" s="164" t="s">
        <v>169</v>
      </c>
      <c r="B203" s="39">
        <v>1003</v>
      </c>
      <c r="C203" s="39">
        <v>991</v>
      </c>
      <c r="D203" s="178">
        <f>(C203-B203)/B203</f>
        <v>-1.1964107676969093E-2</v>
      </c>
      <c r="F203" s="28"/>
    </row>
    <row r="204" spans="1:14" x14ac:dyDescent="0.2">
      <c r="A204" s="165" t="s">
        <v>6</v>
      </c>
      <c r="B204" s="39">
        <v>480</v>
      </c>
      <c r="C204" s="39">
        <v>488</v>
      </c>
      <c r="D204" s="178">
        <f t="shared" ref="D204:D212" si="10">(C204-B204)/B204</f>
        <v>1.6666666666666666E-2</v>
      </c>
      <c r="F204" s="28"/>
    </row>
    <row r="205" spans="1:14" x14ac:dyDescent="0.2">
      <c r="A205" s="165" t="s">
        <v>18</v>
      </c>
      <c r="B205" s="39">
        <v>546</v>
      </c>
      <c r="C205" s="39">
        <v>532</v>
      </c>
      <c r="D205" s="178">
        <f t="shared" si="10"/>
        <v>-2.564102564102564E-2</v>
      </c>
      <c r="F205" s="28"/>
    </row>
    <row r="206" spans="1:14" x14ac:dyDescent="0.2">
      <c r="A206" s="165" t="s">
        <v>7</v>
      </c>
      <c r="B206" s="39">
        <v>257</v>
      </c>
      <c r="C206" s="39">
        <v>248</v>
      </c>
      <c r="D206" s="178">
        <f t="shared" si="10"/>
        <v>-3.5019455252918288E-2</v>
      </c>
      <c r="F206" s="28"/>
    </row>
    <row r="207" spans="1:14" x14ac:dyDescent="0.2">
      <c r="A207" s="165" t="s">
        <v>8</v>
      </c>
      <c r="B207" s="39">
        <v>585</v>
      </c>
      <c r="C207" s="39">
        <v>578</v>
      </c>
      <c r="D207" s="178">
        <f t="shared" si="10"/>
        <v>-1.1965811965811967E-2</v>
      </c>
      <c r="F207" s="28"/>
    </row>
    <row r="208" spans="1:14" x14ac:dyDescent="0.2">
      <c r="A208" s="165" t="s">
        <v>9</v>
      </c>
      <c r="B208" s="39">
        <v>468</v>
      </c>
      <c r="C208" s="39">
        <v>462</v>
      </c>
      <c r="D208" s="178">
        <f t="shared" si="10"/>
        <v>-1.282051282051282E-2</v>
      </c>
      <c r="F208" s="28"/>
    </row>
    <row r="209" spans="1:6" x14ac:dyDescent="0.2">
      <c r="A209" s="165" t="s">
        <v>10</v>
      </c>
      <c r="B209" s="39">
        <v>396</v>
      </c>
      <c r="C209" s="39">
        <v>387</v>
      </c>
      <c r="D209" s="178">
        <f t="shared" si="10"/>
        <v>-2.2727272727272728E-2</v>
      </c>
      <c r="F209" s="28"/>
    </row>
    <row r="210" spans="1:6" x14ac:dyDescent="0.2">
      <c r="A210" s="165" t="s">
        <v>11</v>
      </c>
      <c r="B210" s="39">
        <v>217</v>
      </c>
      <c r="C210" s="39">
        <v>213</v>
      </c>
      <c r="D210" s="178">
        <f t="shared" si="10"/>
        <v>-1.8433179723502304E-2</v>
      </c>
      <c r="F210" s="28"/>
    </row>
    <row r="211" spans="1:6" x14ac:dyDescent="0.2">
      <c r="A211" s="179" t="s">
        <v>12</v>
      </c>
      <c r="B211" s="39">
        <v>272</v>
      </c>
      <c r="C211" s="39">
        <v>281</v>
      </c>
      <c r="D211" s="178">
        <f t="shared" si="10"/>
        <v>3.3088235294117647E-2</v>
      </c>
      <c r="F211" s="28"/>
    </row>
    <row r="212" spans="1:6" ht="13.5" thickBot="1" x14ac:dyDescent="0.25">
      <c r="A212" s="176" t="s">
        <v>13</v>
      </c>
      <c r="B212" s="180">
        <f>SUM(B203:B211)</f>
        <v>4224</v>
      </c>
      <c r="C212" s="180">
        <f>SUM(C203:C211)</f>
        <v>4180</v>
      </c>
      <c r="D212" s="181">
        <f t="shared" si="10"/>
        <v>-1.0416666666666666E-2</v>
      </c>
      <c r="F212" s="28"/>
    </row>
    <row r="235" spans="1:14" ht="15.75" x14ac:dyDescent="0.25">
      <c r="A235" s="836" t="s">
        <v>249</v>
      </c>
      <c r="B235" s="836"/>
      <c r="C235" s="836"/>
      <c r="D235" s="836"/>
      <c r="E235" s="836"/>
      <c r="F235" s="110"/>
      <c r="G235" s="110"/>
      <c r="H235" s="110"/>
      <c r="I235" s="110"/>
      <c r="J235" s="110"/>
      <c r="K235" s="110"/>
      <c r="L235" s="110"/>
      <c r="M235" s="110"/>
      <c r="N235" s="110"/>
    </row>
    <row r="236" spans="1:14" ht="16.5" thickBot="1" x14ac:dyDescent="0.3">
      <c r="A236" s="110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</row>
    <row r="237" spans="1:14" ht="16.5" thickBot="1" x14ac:dyDescent="0.3">
      <c r="A237" s="176" t="s">
        <v>247</v>
      </c>
      <c r="B237" s="177">
        <v>45627</v>
      </c>
      <c r="C237" s="177">
        <v>45992</v>
      </c>
      <c r="D237" s="177" t="s">
        <v>248</v>
      </c>
      <c r="F237" s="110"/>
      <c r="G237" s="110"/>
      <c r="H237" s="110"/>
      <c r="I237" s="110"/>
      <c r="J237" s="110"/>
      <c r="K237" s="110"/>
      <c r="L237" s="110"/>
      <c r="M237" s="110"/>
      <c r="N237" s="110"/>
    </row>
    <row r="238" spans="1:14" x14ac:dyDescent="0.2">
      <c r="A238" s="164" t="s">
        <v>169</v>
      </c>
      <c r="B238" s="39">
        <v>7816</v>
      </c>
      <c r="C238" s="39">
        <v>7763</v>
      </c>
      <c r="D238" s="178">
        <f>(C238-B238)/B238</f>
        <v>-6.7809621289662229E-3</v>
      </c>
      <c r="F238" s="28"/>
    </row>
    <row r="239" spans="1:14" x14ac:dyDescent="0.2">
      <c r="A239" s="165" t="s">
        <v>6</v>
      </c>
      <c r="B239" s="39">
        <v>5315</v>
      </c>
      <c r="C239" s="39">
        <v>5452</v>
      </c>
      <c r="D239" s="178">
        <f t="shared" ref="D239:D247" si="11">(C239-B239)/B239</f>
        <v>2.5776105362182503E-2</v>
      </c>
      <c r="F239" s="28"/>
    </row>
    <row r="240" spans="1:14" x14ac:dyDescent="0.2">
      <c r="A240" s="165" t="s">
        <v>18</v>
      </c>
      <c r="B240" s="39">
        <v>4590</v>
      </c>
      <c r="C240" s="39">
        <v>4528</v>
      </c>
      <c r="D240" s="178">
        <f t="shared" si="11"/>
        <v>-1.3507625272331155E-2</v>
      </c>
      <c r="F240" s="28"/>
    </row>
    <row r="241" spans="1:6" x14ac:dyDescent="0.2">
      <c r="A241" s="165" t="s">
        <v>7</v>
      </c>
      <c r="B241" s="39">
        <v>2533</v>
      </c>
      <c r="C241" s="39">
        <v>2420</v>
      </c>
      <c r="D241" s="178">
        <f t="shared" si="11"/>
        <v>-4.4611133043821555E-2</v>
      </c>
      <c r="F241" s="28"/>
    </row>
    <row r="242" spans="1:6" x14ac:dyDescent="0.2">
      <c r="A242" s="165" t="s">
        <v>8</v>
      </c>
      <c r="B242" s="39">
        <v>4752</v>
      </c>
      <c r="C242" s="39">
        <v>4679</v>
      </c>
      <c r="D242" s="178">
        <f t="shared" si="11"/>
        <v>-1.5361952861952861E-2</v>
      </c>
      <c r="F242" s="28"/>
    </row>
    <row r="243" spans="1:6" x14ac:dyDescent="0.2">
      <c r="A243" s="165" t="s">
        <v>9</v>
      </c>
      <c r="B243" s="39">
        <v>4324</v>
      </c>
      <c r="C243" s="39">
        <v>4232</v>
      </c>
      <c r="D243" s="178">
        <f t="shared" si="11"/>
        <v>-2.1276595744680851E-2</v>
      </c>
      <c r="F243" s="28"/>
    </row>
    <row r="244" spans="1:6" x14ac:dyDescent="0.2">
      <c r="A244" s="165" t="s">
        <v>10</v>
      </c>
      <c r="B244" s="39">
        <v>4122</v>
      </c>
      <c r="C244" s="39">
        <v>4029</v>
      </c>
      <c r="D244" s="178">
        <f t="shared" si="11"/>
        <v>-2.2561863173216887E-2</v>
      </c>
      <c r="F244" s="28"/>
    </row>
    <row r="245" spans="1:6" x14ac:dyDescent="0.2">
      <c r="A245" s="165" t="s">
        <v>11</v>
      </c>
      <c r="B245" s="39">
        <v>2243</v>
      </c>
      <c r="C245" s="39">
        <v>2236</v>
      </c>
      <c r="D245" s="178">
        <f t="shared" si="11"/>
        <v>-3.120820329915292E-3</v>
      </c>
      <c r="F245" s="28"/>
    </row>
    <row r="246" spans="1:6" x14ac:dyDescent="0.2">
      <c r="A246" s="179" t="s">
        <v>12</v>
      </c>
      <c r="B246" s="39">
        <v>2717</v>
      </c>
      <c r="C246" s="39">
        <v>2804</v>
      </c>
      <c r="D246" s="178">
        <f t="shared" si="11"/>
        <v>3.2020610967979389E-2</v>
      </c>
      <c r="F246" s="28"/>
    </row>
    <row r="247" spans="1:6" ht="13.5" thickBot="1" x14ac:dyDescent="0.25">
      <c r="A247" s="176" t="s">
        <v>13</v>
      </c>
      <c r="B247" s="180">
        <f>SUM(B238:B246)</f>
        <v>38412</v>
      </c>
      <c r="C247" s="180">
        <f>SUM(C238:C246)</f>
        <v>38143</v>
      </c>
      <c r="D247" s="181">
        <f t="shared" si="11"/>
        <v>-7.0030198896178274E-3</v>
      </c>
      <c r="F247" s="28"/>
    </row>
    <row r="271" spans="1:14" ht="15.75" x14ac:dyDescent="0.25">
      <c r="A271" s="836" t="s">
        <v>607</v>
      </c>
      <c r="B271" s="836"/>
      <c r="C271" s="836"/>
      <c r="D271" s="836"/>
      <c r="E271" s="836"/>
      <c r="F271" s="110"/>
      <c r="G271" s="110"/>
      <c r="H271" s="110"/>
      <c r="I271" s="110"/>
      <c r="J271" s="110"/>
      <c r="K271" s="110"/>
      <c r="L271" s="110"/>
      <c r="M271" s="110"/>
      <c r="N271" s="110"/>
    </row>
    <row r="272" spans="1:14" ht="16.5" thickBot="1" x14ac:dyDescent="0.3">
      <c r="A272" s="110"/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</row>
    <row r="273" spans="1:14" ht="16.5" thickBot="1" x14ac:dyDescent="0.3">
      <c r="A273" s="176" t="s">
        <v>247</v>
      </c>
      <c r="B273" s="177" t="s">
        <v>578</v>
      </c>
      <c r="C273" s="177" t="s">
        <v>259</v>
      </c>
      <c r="D273" s="177" t="s">
        <v>32</v>
      </c>
      <c r="E273" s="177" t="s">
        <v>260</v>
      </c>
      <c r="F273" s="177" t="s">
        <v>261</v>
      </c>
      <c r="G273" s="110"/>
      <c r="H273" s="110"/>
      <c r="I273" s="110"/>
      <c r="J273" s="110"/>
      <c r="K273" s="110"/>
      <c r="L273" s="110"/>
      <c r="M273" s="110"/>
      <c r="N273" s="110"/>
    </row>
    <row r="274" spans="1:14" x14ac:dyDescent="0.2">
      <c r="A274" s="164" t="s">
        <v>169</v>
      </c>
      <c r="B274" s="39">
        <v>5</v>
      </c>
      <c r="C274" s="39">
        <v>909</v>
      </c>
      <c r="D274" s="39">
        <v>22</v>
      </c>
      <c r="E274" s="39">
        <v>55</v>
      </c>
      <c r="F274" s="39">
        <f>SUM(B274:E274)</f>
        <v>991</v>
      </c>
      <c r="G274" s="28"/>
      <c r="K274" s="28"/>
      <c r="L274" s="28"/>
      <c r="M274" s="28"/>
      <c r="N274" s="28"/>
    </row>
    <row r="275" spans="1:14" x14ac:dyDescent="0.2">
      <c r="A275" s="165" t="s">
        <v>6</v>
      </c>
      <c r="B275" s="39">
        <v>26</v>
      </c>
      <c r="C275" s="39">
        <v>354</v>
      </c>
      <c r="D275" s="39">
        <v>16</v>
      </c>
      <c r="E275" s="39">
        <v>92</v>
      </c>
      <c r="F275" s="39">
        <f t="shared" ref="F275:F282" si="12">SUM(B275:E275)</f>
        <v>488</v>
      </c>
      <c r="G275" s="28"/>
      <c r="K275" s="28"/>
      <c r="L275" s="28"/>
      <c r="M275" s="28"/>
      <c r="N275" s="28"/>
    </row>
    <row r="276" spans="1:14" x14ac:dyDescent="0.2">
      <c r="A276" s="165" t="s">
        <v>18</v>
      </c>
      <c r="B276" s="39">
        <v>31</v>
      </c>
      <c r="C276" s="39">
        <v>389</v>
      </c>
      <c r="D276" s="39">
        <v>8</v>
      </c>
      <c r="E276" s="39">
        <v>104</v>
      </c>
      <c r="F276" s="39">
        <f t="shared" si="12"/>
        <v>532</v>
      </c>
      <c r="G276" s="28"/>
      <c r="K276" s="28"/>
      <c r="L276" s="28"/>
      <c r="M276" s="28"/>
      <c r="N276" s="28"/>
    </row>
    <row r="277" spans="1:14" x14ac:dyDescent="0.2">
      <c r="A277" s="165" t="s">
        <v>7</v>
      </c>
      <c r="B277" s="39">
        <v>2</v>
      </c>
      <c r="C277" s="39">
        <v>197</v>
      </c>
      <c r="D277" s="39">
        <v>9</v>
      </c>
      <c r="E277" s="39">
        <v>40</v>
      </c>
      <c r="F277" s="39">
        <f t="shared" si="12"/>
        <v>248</v>
      </c>
      <c r="G277" s="28"/>
      <c r="K277" s="28"/>
      <c r="L277" s="28"/>
      <c r="M277" s="28"/>
      <c r="N277" s="28"/>
    </row>
    <row r="278" spans="1:14" x14ac:dyDescent="0.2">
      <c r="A278" s="165" t="s">
        <v>8</v>
      </c>
      <c r="B278" s="39">
        <v>12</v>
      </c>
      <c r="C278" s="39">
        <v>501</v>
      </c>
      <c r="D278" s="39">
        <v>11</v>
      </c>
      <c r="E278" s="39">
        <v>54</v>
      </c>
      <c r="F278" s="39">
        <f t="shared" si="12"/>
        <v>578</v>
      </c>
      <c r="G278" s="28"/>
      <c r="K278" s="28"/>
      <c r="L278" s="28"/>
      <c r="M278" s="28"/>
      <c r="N278" s="28"/>
    </row>
    <row r="279" spans="1:14" x14ac:dyDescent="0.2">
      <c r="A279" s="165" t="s">
        <v>9</v>
      </c>
      <c r="B279" s="39">
        <v>9</v>
      </c>
      <c r="C279" s="39">
        <v>395</v>
      </c>
      <c r="D279" s="39">
        <v>13</v>
      </c>
      <c r="E279" s="39">
        <v>45</v>
      </c>
      <c r="F279" s="39">
        <f t="shared" si="12"/>
        <v>462</v>
      </c>
      <c r="G279" s="28"/>
      <c r="K279" s="28"/>
      <c r="L279" s="28"/>
      <c r="M279" s="28"/>
      <c r="N279" s="28"/>
    </row>
    <row r="280" spans="1:14" x14ac:dyDescent="0.2">
      <c r="A280" s="165" t="s">
        <v>10</v>
      </c>
      <c r="B280" s="39">
        <v>13</v>
      </c>
      <c r="C280" s="39">
        <v>294</v>
      </c>
      <c r="D280" s="39">
        <v>18</v>
      </c>
      <c r="E280" s="39">
        <v>62</v>
      </c>
      <c r="F280" s="39">
        <f t="shared" si="12"/>
        <v>387</v>
      </c>
      <c r="G280" s="28"/>
      <c r="K280" s="28"/>
      <c r="L280" s="28"/>
      <c r="M280" s="28"/>
      <c r="N280" s="28"/>
    </row>
    <row r="281" spans="1:14" x14ac:dyDescent="0.2">
      <c r="A281" s="165" t="s">
        <v>11</v>
      </c>
      <c r="B281" s="39">
        <v>2</v>
      </c>
      <c r="C281" s="39">
        <v>163</v>
      </c>
      <c r="D281" s="39">
        <v>13</v>
      </c>
      <c r="E281" s="39">
        <v>35</v>
      </c>
      <c r="F281" s="39">
        <f t="shared" si="12"/>
        <v>213</v>
      </c>
      <c r="G281" s="28"/>
      <c r="K281" s="28"/>
      <c r="L281" s="28"/>
      <c r="M281" s="28"/>
      <c r="N281" s="28"/>
    </row>
    <row r="282" spans="1:14" x14ac:dyDescent="0.2">
      <c r="A282" s="179" t="s">
        <v>12</v>
      </c>
      <c r="B282" s="39">
        <v>3</v>
      </c>
      <c r="C282" s="39">
        <v>205</v>
      </c>
      <c r="D282" s="39">
        <v>16</v>
      </c>
      <c r="E282" s="39">
        <v>57</v>
      </c>
      <c r="F282" s="39">
        <f t="shared" si="12"/>
        <v>281</v>
      </c>
      <c r="G282" s="28"/>
      <c r="K282" s="28"/>
      <c r="L282" s="28"/>
      <c r="M282" s="28"/>
      <c r="N282" s="28"/>
    </row>
    <row r="283" spans="1:14" ht="13.5" thickBot="1" x14ac:dyDescent="0.25">
      <c r="A283" s="176" t="s">
        <v>13</v>
      </c>
      <c r="B283" s="182">
        <f>SUM(B274:B282)</f>
        <v>103</v>
      </c>
      <c r="C283" s="182">
        <f>SUM(C274:C282)</f>
        <v>3407</v>
      </c>
      <c r="D283" s="182">
        <f>SUM(D274:D282)</f>
        <v>126</v>
      </c>
      <c r="E283" s="42">
        <f>SUM(E274:E282)</f>
        <v>544</v>
      </c>
      <c r="F283" s="182">
        <f>SUM(F274:F282)</f>
        <v>4180</v>
      </c>
      <c r="G283" s="28"/>
      <c r="K283" s="28"/>
      <c r="L283" s="28"/>
      <c r="M283" s="28"/>
      <c r="N283" s="28"/>
    </row>
    <row r="284" spans="1:14" ht="18.75" thickBot="1" x14ac:dyDescent="0.3">
      <c r="A284" s="193" t="s">
        <v>251</v>
      </c>
      <c r="B284" s="194">
        <f>B283/$F$283</f>
        <v>2.4641148325358853E-2</v>
      </c>
      <c r="C284" s="194">
        <f>C283/$F$283</f>
        <v>0.81507177033492828</v>
      </c>
      <c r="D284" s="194">
        <f>D283/$F$283</f>
        <v>3.0143540669856458E-2</v>
      </c>
      <c r="E284" s="194">
        <f>E283/$F$283</f>
        <v>0.13014354066985645</v>
      </c>
      <c r="F284" s="195">
        <f>SUM(B284:E284)</f>
        <v>1</v>
      </c>
      <c r="G284" s="825" t="s">
        <v>262</v>
      </c>
      <c r="H284" s="826"/>
      <c r="I284" s="827"/>
    </row>
    <row r="306" spans="1:16" ht="15.75" x14ac:dyDescent="0.25">
      <c r="A306" s="836" t="s">
        <v>608</v>
      </c>
      <c r="B306" s="836"/>
      <c r="C306" s="836"/>
      <c r="D306" s="836"/>
      <c r="E306" s="836"/>
      <c r="F306" s="110"/>
      <c r="G306" s="110"/>
      <c r="H306" s="110"/>
      <c r="I306" s="110"/>
      <c r="J306" s="110"/>
      <c r="K306" s="110"/>
      <c r="L306" s="110"/>
      <c r="M306" s="110"/>
      <c r="N306" s="110"/>
    </row>
    <row r="307" spans="1:16" ht="16.5" thickBot="1" x14ac:dyDescent="0.3">
      <c r="A307" s="110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</row>
    <row r="308" spans="1:16" ht="16.5" thickBot="1" x14ac:dyDescent="0.3">
      <c r="A308" s="176" t="s">
        <v>247</v>
      </c>
      <c r="B308" s="177" t="s">
        <v>578</v>
      </c>
      <c r="C308" s="177" t="s">
        <v>259</v>
      </c>
      <c r="D308" s="177" t="s">
        <v>32</v>
      </c>
      <c r="E308" s="177" t="s">
        <v>260</v>
      </c>
      <c r="F308" s="177" t="s">
        <v>261</v>
      </c>
      <c r="G308" s="110"/>
      <c r="H308" s="110"/>
      <c r="I308" s="110"/>
      <c r="J308" s="110"/>
      <c r="L308" s="110"/>
      <c r="M308" s="110"/>
      <c r="N308" s="110"/>
    </row>
    <row r="309" spans="1:16" x14ac:dyDescent="0.2">
      <c r="A309" s="164" t="s">
        <v>169</v>
      </c>
      <c r="B309" s="39">
        <v>47</v>
      </c>
      <c r="C309" s="39">
        <v>5803</v>
      </c>
      <c r="D309" s="39">
        <v>708</v>
      </c>
      <c r="E309" s="39">
        <v>1205</v>
      </c>
      <c r="F309" s="39">
        <f>SUM(B309:E309)</f>
        <v>7763</v>
      </c>
      <c r="G309" s="28"/>
      <c r="H309" s="28"/>
      <c r="L309" s="28"/>
      <c r="M309" s="28"/>
      <c r="N309" s="28"/>
      <c r="O309" s="28"/>
      <c r="P309" s="28"/>
    </row>
    <row r="310" spans="1:16" x14ac:dyDescent="0.2">
      <c r="A310" s="165" t="s">
        <v>6</v>
      </c>
      <c r="B310" s="39">
        <v>218</v>
      </c>
      <c r="C310" s="39">
        <v>3238</v>
      </c>
      <c r="D310" s="39">
        <v>362</v>
      </c>
      <c r="E310" s="39">
        <v>1634</v>
      </c>
      <c r="F310" s="39">
        <f t="shared" ref="F310:F317" si="13">SUM(B310:E310)</f>
        <v>5452</v>
      </c>
      <c r="G310" s="28"/>
      <c r="H310" s="28"/>
      <c r="L310" s="28"/>
      <c r="M310" s="28"/>
      <c r="N310" s="28"/>
      <c r="O310" s="28"/>
      <c r="P310" s="28"/>
    </row>
    <row r="311" spans="1:16" x14ac:dyDescent="0.2">
      <c r="A311" s="165" t="s">
        <v>18</v>
      </c>
      <c r="B311" s="39">
        <v>249</v>
      </c>
      <c r="C311" s="39">
        <v>2185</v>
      </c>
      <c r="D311" s="39">
        <v>175</v>
      </c>
      <c r="E311" s="39">
        <v>1919</v>
      </c>
      <c r="F311" s="39">
        <f t="shared" si="13"/>
        <v>4528</v>
      </c>
      <c r="G311" s="28"/>
      <c r="H311" s="28"/>
      <c r="L311" s="28"/>
      <c r="M311" s="28"/>
      <c r="N311" s="28"/>
      <c r="O311" s="28"/>
      <c r="P311" s="28"/>
    </row>
    <row r="312" spans="1:16" x14ac:dyDescent="0.2">
      <c r="A312" s="165" t="s">
        <v>7</v>
      </c>
      <c r="B312" s="39">
        <v>18</v>
      </c>
      <c r="C312" s="39">
        <v>1413</v>
      </c>
      <c r="D312" s="39">
        <v>197</v>
      </c>
      <c r="E312" s="39">
        <v>792</v>
      </c>
      <c r="F312" s="39">
        <f t="shared" si="13"/>
        <v>2420</v>
      </c>
      <c r="G312" s="28"/>
      <c r="H312" s="28"/>
      <c r="L312" s="28"/>
      <c r="M312" s="28"/>
      <c r="N312" s="28"/>
      <c r="O312" s="28"/>
      <c r="P312" s="28"/>
    </row>
    <row r="313" spans="1:16" x14ac:dyDescent="0.2">
      <c r="A313" s="165" t="s">
        <v>8</v>
      </c>
      <c r="B313" s="39">
        <v>76</v>
      </c>
      <c r="C313" s="39">
        <v>3268</v>
      </c>
      <c r="D313" s="39">
        <v>290</v>
      </c>
      <c r="E313" s="39">
        <v>1045</v>
      </c>
      <c r="F313" s="39">
        <f t="shared" si="13"/>
        <v>4679</v>
      </c>
      <c r="G313" s="28"/>
      <c r="H313" s="28"/>
      <c r="L313" s="28"/>
      <c r="M313" s="28"/>
      <c r="N313" s="28"/>
      <c r="O313" s="28"/>
      <c r="P313" s="28"/>
    </row>
    <row r="314" spans="1:16" x14ac:dyDescent="0.2">
      <c r="A314" s="165" t="s">
        <v>9</v>
      </c>
      <c r="B314" s="39">
        <v>80</v>
      </c>
      <c r="C314" s="39">
        <v>2994</v>
      </c>
      <c r="D314" s="39">
        <v>260</v>
      </c>
      <c r="E314" s="39">
        <v>898</v>
      </c>
      <c r="F314" s="39">
        <f t="shared" si="13"/>
        <v>4232</v>
      </c>
      <c r="G314" s="28"/>
      <c r="H314" s="28"/>
      <c r="L314" s="28"/>
      <c r="M314" s="28"/>
      <c r="N314" s="28"/>
      <c r="O314" s="28"/>
      <c r="P314" s="28"/>
    </row>
    <row r="315" spans="1:16" x14ac:dyDescent="0.2">
      <c r="A315" s="165" t="s">
        <v>10</v>
      </c>
      <c r="B315" s="39">
        <v>113</v>
      </c>
      <c r="C315" s="39">
        <v>2342</v>
      </c>
      <c r="D315" s="39">
        <v>390</v>
      </c>
      <c r="E315" s="39">
        <v>1184</v>
      </c>
      <c r="F315" s="39">
        <f t="shared" si="13"/>
        <v>4029</v>
      </c>
      <c r="G315" s="28"/>
      <c r="H315" s="28"/>
      <c r="L315" s="28"/>
      <c r="M315" s="28"/>
      <c r="N315" s="28"/>
      <c r="O315" s="28"/>
      <c r="P315" s="28"/>
    </row>
    <row r="316" spans="1:16" x14ac:dyDescent="0.2">
      <c r="A316" s="165" t="s">
        <v>11</v>
      </c>
      <c r="B316" s="39">
        <v>17</v>
      </c>
      <c r="C316" s="39">
        <v>1239</v>
      </c>
      <c r="D316" s="39">
        <v>267</v>
      </c>
      <c r="E316" s="39">
        <v>713</v>
      </c>
      <c r="F316" s="39">
        <f t="shared" si="13"/>
        <v>2236</v>
      </c>
      <c r="G316" s="28"/>
      <c r="H316" s="28"/>
      <c r="L316" s="28"/>
      <c r="M316" s="28"/>
      <c r="N316" s="28"/>
      <c r="O316" s="28"/>
      <c r="P316" s="28"/>
    </row>
    <row r="317" spans="1:16" x14ac:dyDescent="0.2">
      <c r="A317" s="179" t="s">
        <v>12</v>
      </c>
      <c r="B317" s="39">
        <v>22</v>
      </c>
      <c r="C317" s="39">
        <v>1388</v>
      </c>
      <c r="D317" s="39">
        <v>353</v>
      </c>
      <c r="E317" s="39">
        <v>1041</v>
      </c>
      <c r="F317" s="39">
        <f t="shared" si="13"/>
        <v>2804</v>
      </c>
      <c r="G317" s="28"/>
      <c r="H317" s="28"/>
      <c r="L317" s="28"/>
      <c r="M317" s="28"/>
      <c r="N317" s="28"/>
      <c r="O317" s="28"/>
      <c r="P317" s="28"/>
    </row>
    <row r="318" spans="1:16" ht="13.5" thickBot="1" x14ac:dyDescent="0.25">
      <c r="A318" s="176" t="s">
        <v>13</v>
      </c>
      <c r="B318" s="182">
        <f>SUM(B309:B317)</f>
        <v>840</v>
      </c>
      <c r="C318" s="182">
        <f>SUM(C309:C317)</f>
        <v>23870</v>
      </c>
      <c r="D318" s="182">
        <f>SUM(D309:D317)</f>
        <v>3002</v>
      </c>
      <c r="E318" s="182">
        <f>SUM(E309:E317)</f>
        <v>10431</v>
      </c>
      <c r="F318" s="182">
        <f>SUM(F309:F317)</f>
        <v>38143</v>
      </c>
      <c r="G318" s="28"/>
      <c r="H318" s="28"/>
      <c r="L318" s="28"/>
      <c r="M318" s="28"/>
      <c r="N318" s="28"/>
      <c r="O318" s="28"/>
      <c r="P318" s="28"/>
    </row>
    <row r="319" spans="1:16" ht="18.75" thickBot="1" x14ac:dyDescent="0.3">
      <c r="A319" s="193" t="s">
        <v>251</v>
      </c>
      <c r="B319" s="194">
        <f>B318/$F$318</f>
        <v>2.2022389429253074E-2</v>
      </c>
      <c r="C319" s="194">
        <f>C318/$F$318</f>
        <v>0.62580289961460822</v>
      </c>
      <c r="D319" s="194">
        <f>D318/$F$318</f>
        <v>7.8703825079306816E-2</v>
      </c>
      <c r="E319" s="194">
        <f>E318/$F$318</f>
        <v>0.27347088587683194</v>
      </c>
      <c r="F319" s="195">
        <f>SUM(B319:E319)</f>
        <v>1</v>
      </c>
      <c r="G319" s="825" t="s">
        <v>262</v>
      </c>
      <c r="H319" s="826"/>
      <c r="I319" s="827"/>
    </row>
    <row r="343" spans="1:14" x14ac:dyDescent="0.2">
      <c r="A343" s="837" t="s">
        <v>263</v>
      </c>
      <c r="B343" s="838"/>
      <c r="C343" s="838"/>
      <c r="D343" s="838"/>
      <c r="E343" s="838"/>
      <c r="F343" s="838"/>
      <c r="G343" s="838"/>
    </row>
    <row r="346" spans="1:14" ht="18.75" x14ac:dyDescent="0.3">
      <c r="A346" s="191" t="s">
        <v>258</v>
      </c>
    </row>
    <row r="349" spans="1:14" ht="15.75" x14ac:dyDescent="0.25">
      <c r="A349" s="836" t="s">
        <v>244</v>
      </c>
      <c r="B349" s="836"/>
      <c r="C349" s="836"/>
      <c r="D349" s="836"/>
      <c r="E349" s="836"/>
      <c r="F349" s="110"/>
      <c r="G349" s="110"/>
      <c r="H349" s="110"/>
      <c r="I349" s="110"/>
      <c r="J349" s="110"/>
      <c r="K349" s="110"/>
      <c r="L349" s="110"/>
      <c r="M349" s="110"/>
      <c r="N349" s="110"/>
    </row>
    <row r="350" spans="1:14" ht="16.5" thickBot="1" x14ac:dyDescent="0.3">
      <c r="A350" s="110"/>
      <c r="B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</row>
    <row r="351" spans="1:14" ht="16.5" thickBot="1" x14ac:dyDescent="0.3">
      <c r="A351" s="176" t="s">
        <v>247</v>
      </c>
      <c r="B351" s="177">
        <v>45627</v>
      </c>
      <c r="C351" s="177">
        <v>45992</v>
      </c>
      <c r="D351" s="177" t="s">
        <v>248</v>
      </c>
      <c r="F351" s="110"/>
      <c r="G351" s="110"/>
      <c r="H351" s="110"/>
      <c r="I351" s="110"/>
      <c r="J351" s="110"/>
      <c r="K351" s="110"/>
      <c r="L351" s="110"/>
      <c r="M351" s="110"/>
      <c r="N351" s="110"/>
    </row>
    <row r="352" spans="1:14" x14ac:dyDescent="0.2">
      <c r="A352" s="164" t="s">
        <v>169</v>
      </c>
      <c r="B352" s="39">
        <v>18</v>
      </c>
      <c r="C352" s="39">
        <v>20</v>
      </c>
      <c r="D352" s="178">
        <f>(C352-B352)/B352</f>
        <v>0.1111111111111111</v>
      </c>
      <c r="F352" s="28"/>
    </row>
    <row r="353" spans="1:6" x14ac:dyDescent="0.2">
      <c r="A353" s="165" t="s">
        <v>6</v>
      </c>
      <c r="B353" s="39">
        <v>80</v>
      </c>
      <c r="C353" s="39">
        <v>82</v>
      </c>
      <c r="D353" s="178">
        <f t="shared" ref="D353:D361" si="14">(C353-B353)/B353</f>
        <v>2.5000000000000001E-2</v>
      </c>
      <c r="F353" s="28"/>
    </row>
    <row r="354" spans="1:6" x14ac:dyDescent="0.2">
      <c r="A354" s="165" t="s">
        <v>18</v>
      </c>
      <c r="B354" s="39">
        <v>131</v>
      </c>
      <c r="C354" s="39">
        <v>133</v>
      </c>
      <c r="D354" s="178">
        <f t="shared" si="14"/>
        <v>1.5267175572519083E-2</v>
      </c>
      <c r="F354" s="28"/>
    </row>
    <row r="355" spans="1:6" x14ac:dyDescent="0.2">
      <c r="A355" s="165" t="s">
        <v>7</v>
      </c>
      <c r="B355" s="39">
        <v>38</v>
      </c>
      <c r="C355" s="39">
        <v>40</v>
      </c>
      <c r="D355" s="178">
        <f t="shared" si="14"/>
        <v>5.2631578947368418E-2</v>
      </c>
      <c r="F355" s="28"/>
    </row>
    <row r="356" spans="1:6" x14ac:dyDescent="0.2">
      <c r="A356" s="165" t="s">
        <v>8</v>
      </c>
      <c r="B356" s="39">
        <v>21</v>
      </c>
      <c r="C356" s="39">
        <v>22</v>
      </c>
      <c r="D356" s="178">
        <f t="shared" si="14"/>
        <v>4.7619047619047616E-2</v>
      </c>
      <c r="F356" s="28"/>
    </row>
    <row r="357" spans="1:6" x14ac:dyDescent="0.2">
      <c r="A357" s="165" t="s">
        <v>9</v>
      </c>
      <c r="B357" s="39">
        <v>23</v>
      </c>
      <c r="C357" s="39">
        <v>22</v>
      </c>
      <c r="D357" s="178">
        <f t="shared" si="14"/>
        <v>-4.3478260869565216E-2</v>
      </c>
      <c r="F357" s="28"/>
    </row>
    <row r="358" spans="1:6" x14ac:dyDescent="0.2">
      <c r="A358" s="165" t="s">
        <v>10</v>
      </c>
      <c r="B358" s="39">
        <v>17</v>
      </c>
      <c r="C358" s="39">
        <v>17</v>
      </c>
      <c r="D358" s="178">
        <f t="shared" si="14"/>
        <v>0</v>
      </c>
      <c r="F358" s="28"/>
    </row>
    <row r="359" spans="1:6" x14ac:dyDescent="0.2">
      <c r="A359" s="165" t="s">
        <v>11</v>
      </c>
      <c r="B359" s="39">
        <v>21</v>
      </c>
      <c r="C359" s="39">
        <v>23</v>
      </c>
      <c r="D359" s="178">
        <f t="shared" si="14"/>
        <v>9.5238095238095233E-2</v>
      </c>
      <c r="F359" s="28"/>
    </row>
    <row r="360" spans="1:6" x14ac:dyDescent="0.2">
      <c r="A360" s="179" t="s">
        <v>12</v>
      </c>
      <c r="B360" s="39">
        <v>11</v>
      </c>
      <c r="C360" s="39">
        <v>10</v>
      </c>
      <c r="D360" s="178">
        <f t="shared" si="14"/>
        <v>-9.0909090909090912E-2</v>
      </c>
      <c r="F360" s="28"/>
    </row>
    <row r="361" spans="1:6" ht="13.5" thickBot="1" x14ac:dyDescent="0.25">
      <c r="A361" s="176" t="s">
        <v>13</v>
      </c>
      <c r="B361" s="180">
        <f>SUM(B352:B360)</f>
        <v>360</v>
      </c>
      <c r="C361" s="180">
        <f>SUM(C352:C360)</f>
        <v>369</v>
      </c>
      <c r="D361" s="181">
        <f t="shared" si="14"/>
        <v>2.5000000000000001E-2</v>
      </c>
      <c r="F361" s="28"/>
    </row>
    <row r="384" spans="1:14" ht="15.75" x14ac:dyDescent="0.25">
      <c r="A384" s="836" t="s">
        <v>249</v>
      </c>
      <c r="B384" s="836"/>
      <c r="C384" s="836"/>
      <c r="D384" s="836"/>
      <c r="E384" s="836"/>
      <c r="F384" s="110"/>
      <c r="G384" s="110"/>
      <c r="H384" s="110"/>
      <c r="I384" s="110"/>
      <c r="J384" s="110"/>
      <c r="K384" s="110"/>
      <c r="L384" s="110"/>
      <c r="M384" s="110"/>
      <c r="N384" s="110"/>
    </row>
    <row r="385" spans="1:14" ht="16.5" thickBot="1" x14ac:dyDescent="0.3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</row>
    <row r="386" spans="1:14" ht="16.5" thickBot="1" x14ac:dyDescent="0.3">
      <c r="A386" s="176" t="s">
        <v>247</v>
      </c>
      <c r="B386" s="177">
        <v>45627</v>
      </c>
      <c r="C386" s="177">
        <v>45992</v>
      </c>
      <c r="D386" s="177" t="s">
        <v>248</v>
      </c>
      <c r="F386" s="110"/>
      <c r="G386" s="110"/>
      <c r="H386" s="110"/>
      <c r="I386" s="110"/>
      <c r="J386" s="110"/>
      <c r="K386" s="110"/>
      <c r="L386" s="110"/>
      <c r="M386" s="110"/>
      <c r="N386" s="110"/>
    </row>
    <row r="387" spans="1:14" x14ac:dyDescent="0.2">
      <c r="A387" s="164" t="s">
        <v>169</v>
      </c>
      <c r="B387" s="553">
        <v>915</v>
      </c>
      <c r="C387" s="553">
        <v>1090</v>
      </c>
      <c r="D387" s="223">
        <f>(C387-B387)/B387</f>
        <v>0.19125683060109289</v>
      </c>
      <c r="F387" s="28"/>
    </row>
    <row r="388" spans="1:14" x14ac:dyDescent="0.2">
      <c r="A388" s="165" t="s">
        <v>6</v>
      </c>
      <c r="B388" s="39">
        <v>3205</v>
      </c>
      <c r="C388" s="39">
        <v>3317</v>
      </c>
      <c r="D388" s="178">
        <f t="shared" ref="D388:D396" si="15">(C388-B388)/B388</f>
        <v>3.4945397815912639E-2</v>
      </c>
      <c r="F388" s="28"/>
    </row>
    <row r="389" spans="1:14" x14ac:dyDescent="0.2">
      <c r="A389" s="165" t="s">
        <v>18</v>
      </c>
      <c r="B389" s="39">
        <v>4925</v>
      </c>
      <c r="C389" s="39">
        <v>5000</v>
      </c>
      <c r="D389" s="178">
        <f t="shared" si="15"/>
        <v>1.5228426395939087E-2</v>
      </c>
      <c r="F389" s="28"/>
    </row>
    <row r="390" spans="1:14" x14ac:dyDescent="0.2">
      <c r="A390" s="165" t="s">
        <v>7</v>
      </c>
      <c r="B390" s="39">
        <v>1195</v>
      </c>
      <c r="C390" s="39">
        <v>1328</v>
      </c>
      <c r="D390" s="178">
        <f t="shared" si="15"/>
        <v>0.11129707112970712</v>
      </c>
      <c r="F390" s="28"/>
    </row>
    <row r="391" spans="1:14" x14ac:dyDescent="0.2">
      <c r="A391" s="165" t="s">
        <v>8</v>
      </c>
      <c r="B391" s="39">
        <v>664</v>
      </c>
      <c r="C391" s="39">
        <v>696</v>
      </c>
      <c r="D391" s="178">
        <f t="shared" si="15"/>
        <v>4.8192771084337352E-2</v>
      </c>
      <c r="F391" s="28"/>
    </row>
    <row r="392" spans="1:14" x14ac:dyDescent="0.2">
      <c r="A392" s="165" t="s">
        <v>9</v>
      </c>
      <c r="B392" s="39">
        <v>1668</v>
      </c>
      <c r="C392" s="39">
        <v>1605</v>
      </c>
      <c r="D392" s="178">
        <f t="shared" si="15"/>
        <v>-3.7769784172661872E-2</v>
      </c>
      <c r="F392" s="28"/>
    </row>
    <row r="393" spans="1:14" x14ac:dyDescent="0.2">
      <c r="A393" s="165" t="s">
        <v>10</v>
      </c>
      <c r="B393" s="39">
        <v>649</v>
      </c>
      <c r="C393" s="39">
        <v>649</v>
      </c>
      <c r="D393" s="178">
        <f t="shared" si="15"/>
        <v>0</v>
      </c>
      <c r="F393" s="28"/>
    </row>
    <row r="394" spans="1:14" x14ac:dyDescent="0.2">
      <c r="A394" s="165" t="s">
        <v>11</v>
      </c>
      <c r="B394" s="39">
        <v>1190</v>
      </c>
      <c r="C394" s="39">
        <v>1239</v>
      </c>
      <c r="D394" s="178">
        <f t="shared" si="15"/>
        <v>4.1176470588235294E-2</v>
      </c>
      <c r="F394" s="28"/>
    </row>
    <row r="395" spans="1:14" x14ac:dyDescent="0.2">
      <c r="A395" s="179" t="s">
        <v>12</v>
      </c>
      <c r="B395" s="39">
        <v>175</v>
      </c>
      <c r="C395" s="39">
        <v>157</v>
      </c>
      <c r="D395" s="178">
        <f t="shared" si="15"/>
        <v>-0.10285714285714286</v>
      </c>
      <c r="F395" s="28"/>
    </row>
    <row r="396" spans="1:14" ht="13.5" thickBot="1" x14ac:dyDescent="0.25">
      <c r="A396" s="176" t="s">
        <v>13</v>
      </c>
      <c r="B396" s="182">
        <f>SUM(B387:B395)</f>
        <v>14586</v>
      </c>
      <c r="C396" s="182">
        <f>SUM(C387:C395)</f>
        <v>15081</v>
      </c>
      <c r="D396" s="181">
        <f t="shared" si="15"/>
        <v>3.3936651583710405E-2</v>
      </c>
      <c r="F396" s="28"/>
    </row>
    <row r="418" spans="1:14" x14ac:dyDescent="0.2">
      <c r="A418" s="837" t="s">
        <v>422</v>
      </c>
      <c r="B418" s="838"/>
      <c r="C418" s="838"/>
      <c r="D418" s="838"/>
      <c r="E418" s="838"/>
      <c r="F418" s="838"/>
      <c r="G418" s="838"/>
    </row>
    <row r="421" spans="1:14" ht="18.75" x14ac:dyDescent="0.3">
      <c r="A421" s="191" t="s">
        <v>258</v>
      </c>
    </row>
    <row r="424" spans="1:14" ht="15.75" x14ac:dyDescent="0.25">
      <c r="A424" s="836" t="s">
        <v>244</v>
      </c>
      <c r="B424" s="836"/>
      <c r="C424" s="836"/>
      <c r="D424" s="836"/>
      <c r="E424" s="836"/>
      <c r="F424" s="110"/>
      <c r="G424" s="110"/>
      <c r="H424" s="110"/>
      <c r="I424" s="110"/>
      <c r="J424" s="110"/>
      <c r="K424" s="110"/>
      <c r="L424" s="110"/>
      <c r="M424" s="110"/>
      <c r="N424" s="110"/>
    </row>
    <row r="425" spans="1:14" ht="16.5" thickBot="1" x14ac:dyDescent="0.3">
      <c r="A425" s="110"/>
      <c r="B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</row>
    <row r="426" spans="1:14" ht="16.5" thickBot="1" x14ac:dyDescent="0.3">
      <c r="A426" s="176" t="s">
        <v>247</v>
      </c>
      <c r="B426" s="177">
        <v>45627</v>
      </c>
      <c r="C426" s="177">
        <v>45627</v>
      </c>
      <c r="D426" s="177" t="s">
        <v>248</v>
      </c>
      <c r="F426" s="110"/>
      <c r="G426" s="110"/>
      <c r="H426" s="110"/>
      <c r="I426" s="110"/>
      <c r="J426" s="110"/>
      <c r="K426" s="110"/>
      <c r="L426" s="110"/>
      <c r="M426" s="110"/>
      <c r="N426" s="110"/>
    </row>
    <row r="427" spans="1:14" x14ac:dyDescent="0.2">
      <c r="A427" s="164" t="s">
        <v>169</v>
      </c>
      <c r="B427" s="39">
        <v>990</v>
      </c>
      <c r="C427" s="39">
        <v>1070</v>
      </c>
      <c r="D427" s="178">
        <f>(C427-B427)/B427</f>
        <v>8.0808080808080815E-2</v>
      </c>
      <c r="F427" s="28"/>
    </row>
    <row r="428" spans="1:14" x14ac:dyDescent="0.2">
      <c r="A428" s="165" t="s">
        <v>6</v>
      </c>
      <c r="B428" s="39">
        <v>629</v>
      </c>
      <c r="C428" s="39">
        <v>758</v>
      </c>
      <c r="D428" s="178">
        <f t="shared" ref="D428:D436" si="16">(C428-B428)/B428</f>
        <v>0.20508744038155802</v>
      </c>
      <c r="F428" s="28"/>
    </row>
    <row r="429" spans="1:14" x14ac:dyDescent="0.2">
      <c r="A429" s="165" t="s">
        <v>18</v>
      </c>
      <c r="B429" s="39">
        <v>930</v>
      </c>
      <c r="C429" s="39">
        <v>1148</v>
      </c>
      <c r="D429" s="178">
        <f t="shared" si="16"/>
        <v>0.23440860215053763</v>
      </c>
      <c r="F429" s="28"/>
    </row>
    <row r="430" spans="1:14" x14ac:dyDescent="0.2">
      <c r="A430" s="165" t="s">
        <v>7</v>
      </c>
      <c r="B430" s="39">
        <v>114</v>
      </c>
      <c r="C430" s="39">
        <v>138</v>
      </c>
      <c r="D430" s="178">
        <f t="shared" si="16"/>
        <v>0.21052631578947367</v>
      </c>
      <c r="F430" s="28"/>
    </row>
    <row r="431" spans="1:14" x14ac:dyDescent="0.2">
      <c r="A431" s="165" t="s">
        <v>8</v>
      </c>
      <c r="B431" s="39">
        <v>677</v>
      </c>
      <c r="C431" s="39">
        <v>657</v>
      </c>
      <c r="D431" s="178">
        <f t="shared" si="16"/>
        <v>-2.9542097488921712E-2</v>
      </c>
      <c r="F431" s="28"/>
    </row>
    <row r="432" spans="1:14" x14ac:dyDescent="0.2">
      <c r="A432" s="165" t="s">
        <v>9</v>
      </c>
      <c r="B432" s="39">
        <v>508</v>
      </c>
      <c r="C432" s="39">
        <v>574</v>
      </c>
      <c r="D432" s="178">
        <f t="shared" si="16"/>
        <v>0.12992125984251968</v>
      </c>
      <c r="F432" s="28"/>
    </row>
    <row r="433" spans="1:6" x14ac:dyDescent="0.2">
      <c r="A433" s="165" t="s">
        <v>10</v>
      </c>
      <c r="B433" s="39">
        <v>283</v>
      </c>
      <c r="C433" s="39">
        <v>329</v>
      </c>
      <c r="D433" s="178">
        <f t="shared" si="16"/>
        <v>0.16254416961130741</v>
      </c>
      <c r="F433" s="28"/>
    </row>
    <row r="434" spans="1:6" x14ac:dyDescent="0.2">
      <c r="A434" s="165" t="s">
        <v>11</v>
      </c>
      <c r="B434" s="39">
        <v>311</v>
      </c>
      <c r="C434" s="39">
        <v>365</v>
      </c>
      <c r="D434" s="178">
        <f t="shared" si="16"/>
        <v>0.17363344051446947</v>
      </c>
      <c r="F434" s="28"/>
    </row>
    <row r="435" spans="1:6" x14ac:dyDescent="0.2">
      <c r="A435" s="179" t="s">
        <v>12</v>
      </c>
      <c r="B435" s="39">
        <v>444</v>
      </c>
      <c r="C435" s="39">
        <v>482</v>
      </c>
      <c r="D435" s="178">
        <f t="shared" si="16"/>
        <v>8.5585585585585586E-2</v>
      </c>
      <c r="F435" s="28"/>
    </row>
    <row r="436" spans="1:6" ht="13.5" thickBot="1" x14ac:dyDescent="0.25">
      <c r="A436" s="176" t="s">
        <v>13</v>
      </c>
      <c r="B436" s="180">
        <f>SUM(B427:B435)</f>
        <v>4886</v>
      </c>
      <c r="C436" s="180">
        <f>SUM(C427:C435)</f>
        <v>5521</v>
      </c>
      <c r="D436" s="181">
        <f t="shared" si="16"/>
        <v>0.12996316004911992</v>
      </c>
      <c r="F436" s="28"/>
    </row>
    <row r="459" spans="1:14" ht="15.75" x14ac:dyDescent="0.25">
      <c r="A459" s="836" t="s">
        <v>249</v>
      </c>
      <c r="B459" s="836"/>
      <c r="C459" s="836"/>
      <c r="D459" s="836"/>
      <c r="E459" s="836"/>
      <c r="F459" s="110"/>
      <c r="G459" s="110"/>
      <c r="H459" s="110"/>
      <c r="I459" s="110"/>
      <c r="J459" s="110"/>
      <c r="K459" s="110"/>
      <c r="L459" s="110"/>
      <c r="M459" s="110"/>
      <c r="N459" s="110"/>
    </row>
    <row r="460" spans="1:14" ht="16.5" thickBot="1" x14ac:dyDescent="0.3">
      <c r="A460" s="110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</row>
    <row r="461" spans="1:14" ht="16.5" thickBot="1" x14ac:dyDescent="0.3">
      <c r="A461" s="176" t="s">
        <v>247</v>
      </c>
      <c r="B461" s="177">
        <v>45627</v>
      </c>
      <c r="C461" s="177">
        <v>45627</v>
      </c>
      <c r="D461" s="177" t="s">
        <v>248</v>
      </c>
      <c r="F461" s="110"/>
      <c r="G461" s="110"/>
      <c r="H461" s="110"/>
      <c r="I461" s="110"/>
      <c r="J461" s="110"/>
      <c r="K461" s="110"/>
      <c r="L461" s="110"/>
      <c r="M461" s="110"/>
      <c r="N461" s="110"/>
    </row>
    <row r="462" spans="1:14" x14ac:dyDescent="0.2">
      <c r="A462" s="164" t="s">
        <v>169</v>
      </c>
      <c r="B462" s="39">
        <v>7195</v>
      </c>
      <c r="C462" s="39">
        <v>7800</v>
      </c>
      <c r="D462" s="178">
        <f>(C462-B462)/B462</f>
        <v>8.4086170952050038E-2</v>
      </c>
      <c r="F462" s="28"/>
    </row>
    <row r="463" spans="1:14" x14ac:dyDescent="0.2">
      <c r="A463" s="165" t="s">
        <v>6</v>
      </c>
      <c r="B463" s="39">
        <v>3985</v>
      </c>
      <c r="C463" s="39">
        <v>4817</v>
      </c>
      <c r="D463" s="178">
        <f t="shared" ref="D463:D471" si="17">(C463-B463)/B463</f>
        <v>0.20878293601003764</v>
      </c>
      <c r="F463" s="28"/>
    </row>
    <row r="464" spans="1:14" x14ac:dyDescent="0.2">
      <c r="A464" s="165" t="s">
        <v>18</v>
      </c>
      <c r="B464" s="39">
        <v>5038</v>
      </c>
      <c r="C464" s="39">
        <v>6326</v>
      </c>
      <c r="D464" s="178">
        <f t="shared" si="17"/>
        <v>0.25565700674870978</v>
      </c>
      <c r="F464" s="28"/>
    </row>
    <row r="465" spans="1:6" x14ac:dyDescent="0.2">
      <c r="A465" s="165" t="s">
        <v>7</v>
      </c>
      <c r="B465" s="39">
        <v>780</v>
      </c>
      <c r="C465" s="39">
        <v>940</v>
      </c>
      <c r="D465" s="178">
        <f t="shared" si="17"/>
        <v>0.20512820512820512</v>
      </c>
      <c r="F465" s="28"/>
    </row>
    <row r="466" spans="1:6" x14ac:dyDescent="0.2">
      <c r="A466" s="165" t="s">
        <v>8</v>
      </c>
      <c r="B466" s="39">
        <v>3637</v>
      </c>
      <c r="C466" s="39">
        <v>3672</v>
      </c>
      <c r="D466" s="178">
        <f t="shared" si="17"/>
        <v>9.6233159197140501E-3</v>
      </c>
      <c r="F466" s="28"/>
    </row>
    <row r="467" spans="1:6" x14ac:dyDescent="0.2">
      <c r="A467" s="165" t="s">
        <v>9</v>
      </c>
      <c r="B467" s="39">
        <v>4724</v>
      </c>
      <c r="C467" s="39">
        <v>5236</v>
      </c>
      <c r="D467" s="178">
        <f t="shared" si="17"/>
        <v>0.10838272650296359</v>
      </c>
      <c r="F467" s="28"/>
    </row>
    <row r="468" spans="1:6" x14ac:dyDescent="0.2">
      <c r="A468" s="165" t="s">
        <v>10</v>
      </c>
      <c r="B468" s="39">
        <v>1776</v>
      </c>
      <c r="C468" s="39">
        <v>2097</v>
      </c>
      <c r="D468" s="178">
        <f t="shared" si="17"/>
        <v>0.18074324324324326</v>
      </c>
      <c r="F468" s="28"/>
    </row>
    <row r="469" spans="1:6" x14ac:dyDescent="0.2">
      <c r="A469" s="165" t="s">
        <v>11</v>
      </c>
      <c r="B469" s="39">
        <v>1890</v>
      </c>
      <c r="C469" s="39">
        <v>2269</v>
      </c>
      <c r="D469" s="178">
        <f t="shared" si="17"/>
        <v>0.20052910052910053</v>
      </c>
      <c r="F469" s="28"/>
    </row>
    <row r="470" spans="1:6" x14ac:dyDescent="0.2">
      <c r="A470" s="179" t="s">
        <v>12</v>
      </c>
      <c r="B470" s="39">
        <v>2447</v>
      </c>
      <c r="C470" s="39">
        <v>2705</v>
      </c>
      <c r="D470" s="178">
        <f t="shared" si="17"/>
        <v>0.10543522680833674</v>
      </c>
      <c r="F470" s="28"/>
    </row>
    <row r="471" spans="1:6" ht="13.5" thickBot="1" x14ac:dyDescent="0.25">
      <c r="A471" s="176" t="s">
        <v>13</v>
      </c>
      <c r="B471" s="180">
        <f>SUM(B462:B470)</f>
        <v>31472</v>
      </c>
      <c r="C471" s="180">
        <f>SUM(C462:C470)</f>
        <v>35862</v>
      </c>
      <c r="D471" s="181">
        <f t="shared" si="17"/>
        <v>0.13948906964921201</v>
      </c>
      <c r="F471" s="28"/>
    </row>
    <row r="492" spans="1:7" x14ac:dyDescent="0.2">
      <c r="A492" s="837" t="s">
        <v>421</v>
      </c>
      <c r="B492" s="838"/>
      <c r="C492" s="838"/>
      <c r="D492" s="838"/>
      <c r="E492" s="838"/>
      <c r="F492" s="838"/>
      <c r="G492" s="838"/>
    </row>
    <row r="495" spans="1:7" ht="18.75" x14ac:dyDescent="0.3">
      <c r="A495" s="191" t="s">
        <v>258</v>
      </c>
    </row>
    <row r="498" spans="1:14" ht="15.75" x14ac:dyDescent="0.25">
      <c r="A498" s="836" t="s">
        <v>244</v>
      </c>
      <c r="B498" s="836"/>
      <c r="C498" s="836"/>
      <c r="D498" s="836"/>
      <c r="E498" s="836"/>
      <c r="F498" s="110"/>
      <c r="G498" s="110"/>
      <c r="H498" s="110"/>
      <c r="I498" s="110"/>
      <c r="J498" s="110"/>
      <c r="K498" s="110"/>
      <c r="L498" s="110"/>
      <c r="M498" s="110"/>
      <c r="N498" s="110"/>
    </row>
    <row r="499" spans="1:14" ht="16.5" thickBot="1" x14ac:dyDescent="0.3">
      <c r="A499" s="110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</row>
    <row r="500" spans="1:14" ht="16.5" thickBot="1" x14ac:dyDescent="0.3">
      <c r="A500" s="176" t="s">
        <v>247</v>
      </c>
      <c r="B500" s="177">
        <v>45627</v>
      </c>
      <c r="C500" s="177">
        <v>45992</v>
      </c>
      <c r="D500" s="177" t="s">
        <v>248</v>
      </c>
      <c r="F500" s="110"/>
      <c r="G500" s="110"/>
      <c r="H500" s="110"/>
      <c r="I500" s="110"/>
      <c r="J500" s="110"/>
      <c r="K500" s="110"/>
      <c r="L500" s="110"/>
      <c r="M500" s="110"/>
      <c r="N500" s="110"/>
    </row>
    <row r="501" spans="1:14" x14ac:dyDescent="0.2">
      <c r="A501" s="164" t="s">
        <v>169</v>
      </c>
      <c r="B501" s="39">
        <v>100</v>
      </c>
      <c r="C501" s="39">
        <v>111</v>
      </c>
      <c r="D501" s="178">
        <f>(C501-B501)/B501</f>
        <v>0.11</v>
      </c>
      <c r="F501" s="28"/>
    </row>
    <row r="502" spans="1:14" x14ac:dyDescent="0.2">
      <c r="A502" s="165" t="s">
        <v>6</v>
      </c>
      <c r="B502" s="39">
        <v>65</v>
      </c>
      <c r="C502" s="39">
        <v>66</v>
      </c>
      <c r="D502" s="178">
        <f t="shared" ref="D502:D510" si="18">(C502-B502)/B502</f>
        <v>1.5384615384615385E-2</v>
      </c>
      <c r="F502" s="28"/>
    </row>
    <row r="503" spans="1:14" x14ac:dyDescent="0.2">
      <c r="A503" s="165" t="s">
        <v>18</v>
      </c>
      <c r="B503" s="39">
        <v>73</v>
      </c>
      <c r="C503" s="39">
        <v>95</v>
      </c>
      <c r="D503" s="178">
        <f t="shared" si="18"/>
        <v>0.30136986301369861</v>
      </c>
      <c r="F503" s="28"/>
    </row>
    <row r="504" spans="1:14" x14ac:dyDescent="0.2">
      <c r="A504" s="165" t="s">
        <v>7</v>
      </c>
      <c r="B504" s="39">
        <v>16</v>
      </c>
      <c r="C504" s="39">
        <v>18</v>
      </c>
      <c r="D504" s="178">
        <f t="shared" si="18"/>
        <v>0.125</v>
      </c>
      <c r="F504" s="28"/>
    </row>
    <row r="505" spans="1:14" x14ac:dyDescent="0.2">
      <c r="A505" s="165" t="s">
        <v>8</v>
      </c>
      <c r="B505" s="39">
        <v>134</v>
      </c>
      <c r="C505" s="39">
        <v>157</v>
      </c>
      <c r="D505" s="178">
        <f t="shared" si="18"/>
        <v>0.17164179104477612</v>
      </c>
      <c r="F505" s="28"/>
    </row>
    <row r="506" spans="1:14" x14ac:dyDescent="0.2">
      <c r="A506" s="165" t="s">
        <v>9</v>
      </c>
      <c r="B506" s="39">
        <v>62</v>
      </c>
      <c r="C506" s="39">
        <v>64</v>
      </c>
      <c r="D506" s="178">
        <f t="shared" si="18"/>
        <v>3.2258064516129031E-2</v>
      </c>
      <c r="F506" s="28"/>
    </row>
    <row r="507" spans="1:14" x14ac:dyDescent="0.2">
      <c r="A507" s="165" t="s">
        <v>10</v>
      </c>
      <c r="B507" s="39">
        <v>43</v>
      </c>
      <c r="C507" s="39">
        <v>52</v>
      </c>
      <c r="D507" s="178">
        <f t="shared" si="18"/>
        <v>0.20930232558139536</v>
      </c>
      <c r="F507" s="28"/>
    </row>
    <row r="508" spans="1:14" x14ac:dyDescent="0.2">
      <c r="A508" s="165" t="s">
        <v>11</v>
      </c>
      <c r="B508" s="39">
        <v>59</v>
      </c>
      <c r="C508" s="39">
        <v>67</v>
      </c>
      <c r="D508" s="178">
        <f t="shared" si="18"/>
        <v>0.13559322033898305</v>
      </c>
      <c r="F508" s="28"/>
    </row>
    <row r="509" spans="1:14" x14ac:dyDescent="0.2">
      <c r="A509" s="179" t="s">
        <v>12</v>
      </c>
      <c r="B509" s="39">
        <v>35</v>
      </c>
      <c r="C509" s="39">
        <v>37</v>
      </c>
      <c r="D509" s="178">
        <f t="shared" si="18"/>
        <v>5.7142857142857141E-2</v>
      </c>
      <c r="F509" s="28"/>
    </row>
    <row r="510" spans="1:14" ht="13.5" thickBot="1" x14ac:dyDescent="0.25">
      <c r="A510" s="176" t="s">
        <v>13</v>
      </c>
      <c r="B510" s="180">
        <v>524</v>
      </c>
      <c r="C510" s="180">
        <f>SUM(C501:C509)</f>
        <v>667</v>
      </c>
      <c r="D510" s="181">
        <f t="shared" si="18"/>
        <v>0.27290076335877861</v>
      </c>
      <c r="F510" s="28"/>
    </row>
    <row r="533" spans="1:14" ht="15.75" x14ac:dyDescent="0.25">
      <c r="A533" s="836" t="s">
        <v>249</v>
      </c>
      <c r="B533" s="836"/>
      <c r="C533" s="836"/>
      <c r="D533" s="836"/>
      <c r="E533" s="836"/>
      <c r="F533" s="110"/>
      <c r="G533" s="110"/>
      <c r="H533" s="110"/>
      <c r="I533" s="110"/>
      <c r="J533" s="110"/>
      <c r="K533" s="110"/>
      <c r="L533" s="110"/>
      <c r="M533" s="110"/>
      <c r="N533" s="110"/>
    </row>
    <row r="534" spans="1:14" ht="16.5" thickBot="1" x14ac:dyDescent="0.3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</row>
    <row r="535" spans="1:14" ht="16.5" thickBot="1" x14ac:dyDescent="0.3">
      <c r="A535" s="176" t="s">
        <v>247</v>
      </c>
      <c r="B535" s="177">
        <v>45627</v>
      </c>
      <c r="C535" s="177">
        <v>45992</v>
      </c>
      <c r="D535" s="177" t="s">
        <v>248</v>
      </c>
      <c r="F535" s="110"/>
      <c r="G535" s="110"/>
      <c r="H535" s="110"/>
      <c r="I535" s="110"/>
      <c r="J535" s="110"/>
      <c r="K535" s="110"/>
      <c r="L535" s="110"/>
      <c r="M535" s="110"/>
      <c r="N535" s="110"/>
    </row>
    <row r="536" spans="1:14" x14ac:dyDescent="0.2">
      <c r="A536" s="164" t="s">
        <v>169</v>
      </c>
      <c r="B536" s="39">
        <v>1463</v>
      </c>
      <c r="C536" s="39">
        <v>1711</v>
      </c>
      <c r="D536" s="178">
        <f>(C536-B536)/B536</f>
        <v>0.16951469583048531</v>
      </c>
      <c r="F536" s="28"/>
    </row>
    <row r="537" spans="1:14" x14ac:dyDescent="0.2">
      <c r="A537" s="165" t="s">
        <v>6</v>
      </c>
      <c r="B537" s="39">
        <v>1226</v>
      </c>
      <c r="C537" s="39">
        <v>1212</v>
      </c>
      <c r="D537" s="178">
        <f t="shared" ref="D537:D545" si="19">(C537-B537)/B537</f>
        <v>-1.1419249592169658E-2</v>
      </c>
      <c r="F537" s="28"/>
    </row>
    <row r="538" spans="1:14" x14ac:dyDescent="0.2">
      <c r="A538" s="165" t="s">
        <v>18</v>
      </c>
      <c r="B538" s="39">
        <v>1465</v>
      </c>
      <c r="C538" s="39">
        <v>1802</v>
      </c>
      <c r="D538" s="178">
        <f t="shared" si="19"/>
        <v>0.23003412969283277</v>
      </c>
      <c r="F538" s="28"/>
    </row>
    <row r="539" spans="1:14" x14ac:dyDescent="0.2">
      <c r="A539" s="165" t="s">
        <v>7</v>
      </c>
      <c r="B539" s="39">
        <v>343</v>
      </c>
      <c r="C539" s="39">
        <v>402</v>
      </c>
      <c r="D539" s="178">
        <f t="shared" si="19"/>
        <v>0.17201166180758018</v>
      </c>
      <c r="F539" s="28"/>
    </row>
    <row r="540" spans="1:14" x14ac:dyDescent="0.2">
      <c r="A540" s="165" t="s">
        <v>8</v>
      </c>
      <c r="B540" s="39">
        <v>2069</v>
      </c>
      <c r="C540" s="39">
        <v>2228</v>
      </c>
      <c r="D540" s="178">
        <f t="shared" si="19"/>
        <v>7.6848719188013531E-2</v>
      </c>
      <c r="F540" s="28"/>
    </row>
    <row r="541" spans="1:14" x14ac:dyDescent="0.2">
      <c r="A541" s="165" t="s">
        <v>9</v>
      </c>
      <c r="B541" s="39">
        <v>1239</v>
      </c>
      <c r="C541" s="39">
        <v>1262</v>
      </c>
      <c r="D541" s="178">
        <f t="shared" si="19"/>
        <v>1.8563357546408393E-2</v>
      </c>
      <c r="F541" s="28"/>
    </row>
    <row r="542" spans="1:14" x14ac:dyDescent="0.2">
      <c r="A542" s="165" t="s">
        <v>10</v>
      </c>
      <c r="B542" s="39">
        <v>718</v>
      </c>
      <c r="C542" s="39">
        <v>897</v>
      </c>
      <c r="D542" s="178">
        <f t="shared" si="19"/>
        <v>0.24930362116991645</v>
      </c>
      <c r="F542" s="28"/>
    </row>
    <row r="543" spans="1:14" x14ac:dyDescent="0.2">
      <c r="A543" s="165" t="s">
        <v>11</v>
      </c>
      <c r="B543" s="39">
        <v>1195</v>
      </c>
      <c r="C543" s="39">
        <v>1311</v>
      </c>
      <c r="D543" s="178">
        <f t="shared" si="19"/>
        <v>9.7071129707112971E-2</v>
      </c>
      <c r="F543" s="28"/>
    </row>
    <row r="544" spans="1:14" x14ac:dyDescent="0.2">
      <c r="A544" s="179" t="s">
        <v>12</v>
      </c>
      <c r="B544" s="39">
        <v>587</v>
      </c>
      <c r="C544" s="39">
        <v>623</v>
      </c>
      <c r="D544" s="178">
        <f t="shared" si="19"/>
        <v>6.1328790459965928E-2</v>
      </c>
      <c r="F544" s="28"/>
    </row>
    <row r="545" spans="1:6" ht="13.5" thickBot="1" x14ac:dyDescent="0.25">
      <c r="A545" s="176" t="s">
        <v>13</v>
      </c>
      <c r="B545" s="180">
        <v>9468</v>
      </c>
      <c r="C545" s="180">
        <f>SUM(C536:C544)</f>
        <v>11448</v>
      </c>
      <c r="D545" s="181">
        <f t="shared" si="19"/>
        <v>0.20912547528517111</v>
      </c>
      <c r="F545" s="28"/>
    </row>
  </sheetData>
  <mergeCells count="27">
    <mergeCell ref="A343:G343"/>
    <mergeCell ref="A349:E349"/>
    <mergeCell ref="A384:E384"/>
    <mergeCell ref="A200:E200"/>
    <mergeCell ref="A235:E235"/>
    <mergeCell ref="A271:E271"/>
    <mergeCell ref="G284:I284"/>
    <mergeCell ref="A306:E306"/>
    <mergeCell ref="G319:I319"/>
    <mergeCell ref="A194:G194"/>
    <mergeCell ref="A4:J4"/>
    <mergeCell ref="A7:G7"/>
    <mergeCell ref="A10:M10"/>
    <mergeCell ref="A32:M32"/>
    <mergeCell ref="A54:M54"/>
    <mergeCell ref="A76:M76"/>
    <mergeCell ref="A97:G97"/>
    <mergeCell ref="A100:M100"/>
    <mergeCell ref="A122:M122"/>
    <mergeCell ref="A149:E149"/>
    <mergeCell ref="A172:E172"/>
    <mergeCell ref="A459:E459"/>
    <mergeCell ref="A492:G492"/>
    <mergeCell ref="A498:E498"/>
    <mergeCell ref="A533:E533"/>
    <mergeCell ref="A418:G418"/>
    <mergeCell ref="A424:E424"/>
  </mergeCells>
  <pageMargins left="0.75" right="0.75" top="1" bottom="1" header="0" footer="0"/>
  <pageSetup paperSize="9" scale="58" orientation="portrait" r:id="rId1"/>
  <headerFooter alignWithMargins="0"/>
  <rowBreaks count="3" manualBreakCount="3">
    <brk id="94" max="16383" man="1"/>
    <brk id="191" max="16383" man="1"/>
    <brk id="3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4</vt:i4>
      </vt:variant>
    </vt:vector>
  </HeadingPairs>
  <TitlesOfParts>
    <vt:vector size="21" baseType="lpstr">
      <vt:lpstr>ANUAL</vt:lpstr>
      <vt:lpstr>M.V. CyL</vt:lpstr>
      <vt:lpstr>M.V. PROV</vt:lpstr>
      <vt:lpstr>M.V. Y P. MESES</vt:lpstr>
      <vt:lpstr>M.V. TIPO ALOJ.</vt:lpstr>
      <vt:lpstr>M.V. PROC</vt:lpstr>
      <vt:lpstr>EV. Nº ESTABL. Y PLAZAS</vt:lpstr>
      <vt:lpstr>EV. ESTABL. Y PZAS. X PROV</vt:lpstr>
      <vt:lpstr>EV. ESTABL. Y PZAS. X T.A.</vt:lpstr>
      <vt:lpstr>REST.</vt:lpstr>
      <vt:lpstr>GASTO</vt:lpstr>
      <vt:lpstr>GASTO X PROV</vt:lpstr>
      <vt:lpstr>GASTO X MESES</vt:lpstr>
      <vt:lpstr>GASTO X T.A.</vt:lpstr>
      <vt:lpstr>EMPLEO</vt:lpstr>
      <vt:lpstr>EMPLEO X PROV.</vt:lpstr>
      <vt:lpstr>DEMANDA ANUAL</vt:lpstr>
      <vt:lpstr>ANUAL!Área_de_impresión</vt:lpstr>
      <vt:lpstr>'GASTO X MESES'!Área_de_impresión</vt:lpstr>
      <vt:lpstr>'M.V. PROV'!Área_de_impresión</vt:lpstr>
      <vt:lpstr>'M.V. Y P. MESES'!Área_de_impresión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 de Castilla y León</dc:creator>
  <cp:lastModifiedBy>Cintia Jover Robles</cp:lastModifiedBy>
  <cp:lastPrinted>2026-03-12T09:15:41Z</cp:lastPrinted>
  <dcterms:created xsi:type="dcterms:W3CDTF">2011-10-19T11:12:35Z</dcterms:created>
  <dcterms:modified xsi:type="dcterms:W3CDTF">2026-03-12T09:18:19Z</dcterms:modified>
</cp:coreProperties>
</file>