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17\BOLETINES\9.- SEPTIEMBRE\"/>
    </mc:Choice>
  </mc:AlternateContent>
  <bookViews>
    <workbookView xWindow="360" yWindow="45" windowWidth="9345" windowHeight="5025"/>
  </bookViews>
  <sheets>
    <sheet name="SEPTIEMBRE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Print_Area" localSheetId="0">SEPTIEMBRE!$B$1:$O$1528</definedName>
  </definedNames>
  <calcPr calcId="152511"/>
</workbook>
</file>

<file path=xl/calcChain.xml><?xml version="1.0" encoding="utf-8"?>
<calcChain xmlns="http://schemas.openxmlformats.org/spreadsheetml/2006/main">
  <c r="I789" i="4" l="1"/>
  <c r="K697" i="4" l="1"/>
  <c r="L697" i="4"/>
  <c r="L696" i="4"/>
  <c r="K696" i="4"/>
  <c r="L633" i="4"/>
  <c r="L632" i="4"/>
  <c r="K633" i="4"/>
  <c r="K632" i="4"/>
  <c r="M632" i="4" l="1"/>
  <c r="M697" i="4"/>
  <c r="M696" i="4"/>
  <c r="M633" i="4"/>
  <c r="N698" i="4"/>
  <c r="K698" i="4"/>
  <c r="L698" i="4"/>
  <c r="J698" i="4"/>
  <c r="H698" i="4"/>
  <c r="G698" i="4"/>
  <c r="I697" i="4"/>
  <c r="I696" i="4"/>
  <c r="F698" i="4"/>
  <c r="D698" i="4"/>
  <c r="C698" i="4"/>
  <c r="E697" i="4"/>
  <c r="E696" i="4"/>
  <c r="N634" i="4"/>
  <c r="J634" i="4"/>
  <c r="H634" i="4"/>
  <c r="G634" i="4"/>
  <c r="I633" i="4"/>
  <c r="I632" i="4"/>
  <c r="F634" i="4"/>
  <c r="M698" i="4" l="1"/>
  <c r="I634" i="4"/>
  <c r="I698" i="4"/>
  <c r="E698" i="4"/>
  <c r="K634" i="4"/>
  <c r="M634" i="4"/>
  <c r="L634" i="4"/>
  <c r="I952" i="4"/>
  <c r="E952" i="4"/>
  <c r="C952" i="4"/>
  <c r="G951" i="4"/>
  <c r="G950" i="4"/>
  <c r="E936" i="4"/>
  <c r="C936" i="4"/>
  <c r="G935" i="4"/>
  <c r="G934" i="4"/>
  <c r="I824" i="4"/>
  <c r="E824" i="4"/>
  <c r="C824" i="4"/>
  <c r="G823" i="4"/>
  <c r="G822" i="4"/>
  <c r="E808" i="4"/>
  <c r="C808" i="4"/>
  <c r="G807" i="4"/>
  <c r="G806" i="4"/>
  <c r="G936" i="4" l="1"/>
  <c r="G824" i="4"/>
  <c r="G808" i="4"/>
  <c r="G952" i="4"/>
  <c r="L1317" i="4"/>
  <c r="L1316" i="4"/>
  <c r="K1276" i="4"/>
  <c r="J1276" i="4"/>
  <c r="I1276" i="4"/>
  <c r="H1276" i="4"/>
  <c r="G1276" i="4"/>
  <c r="F1276" i="4"/>
  <c r="E1276" i="4"/>
  <c r="D1276" i="4"/>
  <c r="C1276" i="4"/>
  <c r="L1275" i="4"/>
  <c r="L1274" i="4"/>
  <c r="L1273" i="4"/>
  <c r="L1272" i="4"/>
  <c r="K1257" i="4"/>
  <c r="J1257" i="4"/>
  <c r="I1257" i="4"/>
  <c r="H1257" i="4"/>
  <c r="G1257" i="4"/>
  <c r="F1257" i="4"/>
  <c r="E1257" i="4"/>
  <c r="D1257" i="4"/>
  <c r="C1257" i="4"/>
  <c r="L1256" i="4"/>
  <c r="L1255" i="4"/>
  <c r="L1254" i="4"/>
  <c r="L1253" i="4"/>
  <c r="J1198" i="4"/>
  <c r="I1198" i="4"/>
  <c r="H1198" i="4"/>
  <c r="G1198" i="4"/>
  <c r="F1198" i="4"/>
  <c r="E1198" i="4"/>
  <c r="D1198" i="4"/>
  <c r="C1198" i="4"/>
  <c r="L1197" i="4"/>
  <c r="K1197" i="4"/>
  <c r="L1196" i="4"/>
  <c r="K1196" i="4"/>
  <c r="L1195" i="4"/>
  <c r="K1195" i="4"/>
  <c r="L1194" i="4"/>
  <c r="K1194" i="4"/>
  <c r="L1193" i="4"/>
  <c r="K1193" i="4"/>
  <c r="L1192" i="4"/>
  <c r="K1192" i="4"/>
  <c r="L1191" i="4"/>
  <c r="K1191" i="4"/>
  <c r="L1190" i="4"/>
  <c r="K1190" i="4"/>
  <c r="L1189" i="4"/>
  <c r="K1189" i="4"/>
  <c r="K1146" i="4"/>
  <c r="J1146" i="4"/>
  <c r="I1146" i="4"/>
  <c r="H1146" i="4"/>
  <c r="G1146" i="4"/>
  <c r="F1146" i="4"/>
  <c r="E1146" i="4"/>
  <c r="D1146" i="4"/>
  <c r="C1146" i="4"/>
  <c r="L1145" i="4"/>
  <c r="L1144" i="4"/>
  <c r="L1143" i="4"/>
  <c r="K1128" i="4"/>
  <c r="J1128" i="4"/>
  <c r="I1128" i="4"/>
  <c r="H1128" i="4"/>
  <c r="G1128" i="4"/>
  <c r="F1128" i="4"/>
  <c r="E1128" i="4"/>
  <c r="D1128" i="4"/>
  <c r="C1128" i="4"/>
  <c r="L1127" i="4"/>
  <c r="L1126" i="4"/>
  <c r="L1125" i="4"/>
  <c r="K1094" i="4"/>
  <c r="I1094" i="4"/>
  <c r="H1094" i="4"/>
  <c r="F1094" i="4"/>
  <c r="E1094" i="4"/>
  <c r="C1094" i="4"/>
  <c r="N1093" i="4"/>
  <c r="L1093" i="4"/>
  <c r="N1092" i="4"/>
  <c r="L1092" i="4"/>
  <c r="N1091" i="4"/>
  <c r="L1091" i="4"/>
  <c r="N1090" i="4"/>
  <c r="L1090" i="4"/>
  <c r="N1089" i="4"/>
  <c r="L1089" i="4"/>
  <c r="N1088" i="4"/>
  <c r="L1088" i="4"/>
  <c r="N1087" i="4"/>
  <c r="L1087" i="4"/>
  <c r="N1086" i="4"/>
  <c r="L1086" i="4"/>
  <c r="N1085" i="4"/>
  <c r="L1085" i="4"/>
  <c r="H1066" i="4"/>
  <c r="G1066" i="4"/>
  <c r="F1066" i="4"/>
  <c r="E1066" i="4"/>
  <c r="D1066" i="4"/>
  <c r="C1066" i="4"/>
  <c r="L1065" i="4"/>
  <c r="K1065" i="4"/>
  <c r="L1064" i="4"/>
  <c r="K1064" i="4"/>
  <c r="G1010" i="4"/>
  <c r="F1010" i="4"/>
  <c r="D1010" i="4"/>
  <c r="C1010" i="4"/>
  <c r="H1009" i="4"/>
  <c r="E1009" i="4"/>
  <c r="H1008" i="4"/>
  <c r="E1008" i="4"/>
  <c r="H1007" i="4"/>
  <c r="E1007" i="4"/>
  <c r="H1006" i="4"/>
  <c r="E1006" i="4"/>
  <c r="H1005" i="4"/>
  <c r="E1005" i="4"/>
  <c r="H1004" i="4"/>
  <c r="E1004" i="4"/>
  <c r="H1003" i="4"/>
  <c r="E1003" i="4"/>
  <c r="H1002" i="4"/>
  <c r="E1002" i="4"/>
  <c r="H1001" i="4"/>
  <c r="E1001" i="4"/>
  <c r="I917" i="4"/>
  <c r="E917" i="4"/>
  <c r="C917" i="4"/>
  <c r="G916" i="4"/>
  <c r="G915" i="4"/>
  <c r="E900" i="4"/>
  <c r="C900" i="4"/>
  <c r="G899" i="4"/>
  <c r="G898" i="4"/>
  <c r="G882" i="4"/>
  <c r="F882" i="4"/>
  <c r="D882" i="4"/>
  <c r="C882" i="4"/>
  <c r="H881" i="4"/>
  <c r="E881" i="4"/>
  <c r="H880" i="4"/>
  <c r="E880" i="4"/>
  <c r="H879" i="4"/>
  <c r="E879" i="4"/>
  <c r="H878" i="4"/>
  <c r="E878" i="4"/>
  <c r="H877" i="4"/>
  <c r="E877" i="4"/>
  <c r="H876" i="4"/>
  <c r="E876" i="4"/>
  <c r="H875" i="4"/>
  <c r="E875" i="4"/>
  <c r="H874" i="4"/>
  <c r="E874" i="4"/>
  <c r="H873" i="4"/>
  <c r="E873" i="4"/>
  <c r="E789" i="4"/>
  <c r="C789" i="4"/>
  <c r="G788" i="4"/>
  <c r="G787" i="4"/>
  <c r="E772" i="4"/>
  <c r="C772" i="4"/>
  <c r="G771" i="4"/>
  <c r="G770" i="4"/>
  <c r="G754" i="4"/>
  <c r="F754" i="4"/>
  <c r="D754" i="4"/>
  <c r="C754" i="4"/>
  <c r="H753" i="4"/>
  <c r="E753" i="4"/>
  <c r="H752" i="4"/>
  <c r="E752" i="4"/>
  <c r="H751" i="4"/>
  <c r="E751" i="4"/>
  <c r="H750" i="4"/>
  <c r="E750" i="4"/>
  <c r="H749" i="4"/>
  <c r="E749" i="4"/>
  <c r="H748" i="4"/>
  <c r="E748" i="4"/>
  <c r="H747" i="4"/>
  <c r="E747" i="4"/>
  <c r="H746" i="4"/>
  <c r="E746" i="4"/>
  <c r="H745" i="4"/>
  <c r="E745" i="4"/>
  <c r="E754" i="4" s="1"/>
  <c r="G681" i="4"/>
  <c r="F681" i="4"/>
  <c r="D681" i="4"/>
  <c r="C681" i="4"/>
  <c r="J680" i="4"/>
  <c r="I680" i="4"/>
  <c r="H680" i="4"/>
  <c r="E680" i="4"/>
  <c r="J679" i="4"/>
  <c r="I679" i="4"/>
  <c r="H679" i="4"/>
  <c r="E679" i="4"/>
  <c r="D634" i="4"/>
  <c r="C634" i="4"/>
  <c r="E633" i="4"/>
  <c r="E632" i="4"/>
  <c r="G617" i="4"/>
  <c r="F617" i="4"/>
  <c r="D617" i="4"/>
  <c r="C617" i="4"/>
  <c r="J616" i="4"/>
  <c r="I616" i="4"/>
  <c r="H616" i="4"/>
  <c r="E616" i="4"/>
  <c r="J615" i="4"/>
  <c r="I615" i="4"/>
  <c r="H615" i="4"/>
  <c r="E615" i="4"/>
  <c r="G587" i="4"/>
  <c r="F587" i="4"/>
  <c r="D587" i="4"/>
  <c r="C587" i="4"/>
  <c r="H586" i="4"/>
  <c r="E586" i="4"/>
  <c r="H585" i="4"/>
  <c r="E585" i="4"/>
  <c r="H584" i="4"/>
  <c r="E584" i="4"/>
  <c r="H583" i="4"/>
  <c r="E583" i="4"/>
  <c r="H582" i="4"/>
  <c r="E582" i="4"/>
  <c r="H581" i="4"/>
  <c r="E581" i="4"/>
  <c r="H580" i="4"/>
  <c r="E580" i="4"/>
  <c r="H579" i="4"/>
  <c r="E579" i="4"/>
  <c r="H578" i="4"/>
  <c r="E578" i="4"/>
  <c r="G562" i="4"/>
  <c r="F562" i="4"/>
  <c r="D562" i="4"/>
  <c r="C562" i="4"/>
  <c r="H561" i="4"/>
  <c r="E561" i="4"/>
  <c r="H560" i="4"/>
  <c r="E560" i="4"/>
  <c r="H559" i="4"/>
  <c r="E559" i="4"/>
  <c r="H558" i="4"/>
  <c r="E558" i="4"/>
  <c r="H557" i="4"/>
  <c r="E557" i="4"/>
  <c r="H556" i="4"/>
  <c r="E556" i="4"/>
  <c r="H555" i="4"/>
  <c r="E555" i="4"/>
  <c r="H554" i="4"/>
  <c r="E554" i="4"/>
  <c r="H553" i="4"/>
  <c r="E553" i="4"/>
  <c r="K486" i="4"/>
  <c r="J486" i="4"/>
  <c r="I486" i="4"/>
  <c r="H486" i="4"/>
  <c r="G486" i="4"/>
  <c r="F486" i="4"/>
  <c r="E486" i="4"/>
  <c r="D486" i="4"/>
  <c r="C486" i="4"/>
  <c r="L485" i="4"/>
  <c r="L484" i="4"/>
  <c r="I463" i="4"/>
  <c r="E463" i="4"/>
  <c r="C463" i="4"/>
  <c r="G462" i="4"/>
  <c r="G461" i="4"/>
  <c r="K448" i="4"/>
  <c r="J448" i="4"/>
  <c r="I448" i="4"/>
  <c r="H448" i="4"/>
  <c r="G448" i="4"/>
  <c r="F448" i="4"/>
  <c r="E448" i="4"/>
  <c r="D448" i="4"/>
  <c r="C448" i="4"/>
  <c r="L447" i="4"/>
  <c r="L446" i="4"/>
  <c r="E424" i="4"/>
  <c r="C424" i="4"/>
  <c r="G423" i="4"/>
  <c r="G422" i="4"/>
  <c r="K406" i="4"/>
  <c r="J406" i="4"/>
  <c r="I406" i="4"/>
  <c r="H406" i="4"/>
  <c r="G406" i="4"/>
  <c r="F406" i="4"/>
  <c r="E406" i="4"/>
  <c r="D406" i="4"/>
  <c r="C406" i="4"/>
  <c r="L405" i="4"/>
  <c r="L404" i="4"/>
  <c r="I391" i="4"/>
  <c r="E391" i="4"/>
  <c r="C391" i="4"/>
  <c r="G390" i="4"/>
  <c r="G389" i="4"/>
  <c r="K375" i="4"/>
  <c r="J375" i="4"/>
  <c r="I375" i="4"/>
  <c r="H375" i="4"/>
  <c r="G375" i="4"/>
  <c r="F375" i="4"/>
  <c r="E375" i="4"/>
  <c r="D375" i="4"/>
  <c r="C375" i="4"/>
  <c r="L374" i="4"/>
  <c r="L373" i="4"/>
  <c r="E360" i="4"/>
  <c r="C360" i="4"/>
  <c r="G359" i="4"/>
  <c r="G358" i="4"/>
  <c r="L337" i="4"/>
  <c r="L336" i="4"/>
  <c r="K335" i="4"/>
  <c r="J335" i="4"/>
  <c r="I335" i="4"/>
  <c r="H335" i="4"/>
  <c r="G335" i="4"/>
  <c r="F335" i="4"/>
  <c r="E335" i="4"/>
  <c r="D335" i="4"/>
  <c r="C335" i="4"/>
  <c r="L334" i="4"/>
  <c r="L333" i="4"/>
  <c r="K332" i="4"/>
  <c r="J332" i="4"/>
  <c r="I332" i="4"/>
  <c r="H332" i="4"/>
  <c r="G332" i="4"/>
  <c r="F332" i="4"/>
  <c r="E332" i="4"/>
  <c r="D332" i="4"/>
  <c r="C332" i="4"/>
  <c r="E237" i="4"/>
  <c r="E233" i="4"/>
  <c r="H681" i="4" l="1"/>
  <c r="E617" i="4"/>
  <c r="L1094" i="4"/>
  <c r="N1094" i="4"/>
  <c r="J681" i="4"/>
  <c r="E562" i="4"/>
  <c r="H562" i="4"/>
  <c r="H754" i="4"/>
  <c r="K1198" i="4"/>
  <c r="L1198" i="4"/>
  <c r="I617" i="4"/>
  <c r="H587" i="4"/>
  <c r="E587" i="4"/>
  <c r="L335" i="4"/>
  <c r="G360" i="4"/>
  <c r="G391" i="4"/>
  <c r="L448" i="4"/>
  <c r="G463" i="4"/>
  <c r="L486" i="4"/>
  <c r="K616" i="4"/>
  <c r="G772" i="4"/>
  <c r="E882" i="4"/>
  <c r="H882" i="4"/>
  <c r="G900" i="4"/>
  <c r="E1010" i="4"/>
  <c r="H1010" i="4"/>
  <c r="L1128" i="4"/>
  <c r="L1257" i="4"/>
  <c r="L340" i="4"/>
  <c r="G424" i="4"/>
  <c r="E634" i="4"/>
  <c r="K1066" i="4"/>
  <c r="L332" i="4"/>
  <c r="L341" i="4"/>
  <c r="L375" i="4"/>
  <c r="L406" i="4"/>
  <c r="H617" i="4"/>
  <c r="J617" i="4"/>
  <c r="K679" i="4"/>
  <c r="E681" i="4"/>
  <c r="I681" i="4"/>
  <c r="G789" i="4"/>
  <c r="G917" i="4"/>
  <c r="L1066" i="4"/>
  <c r="L1146" i="4"/>
  <c r="L1276" i="4"/>
  <c r="K615" i="4"/>
  <c r="K680" i="4"/>
  <c r="K617" i="4" l="1"/>
  <c r="L339" i="4"/>
  <c r="K681" i="4"/>
</calcChain>
</file>

<file path=xl/sharedStrings.xml><?xml version="1.0" encoding="utf-8"?>
<sst xmlns="http://schemas.openxmlformats.org/spreadsheetml/2006/main" count="661" uniqueCount="191">
  <si>
    <t>TOTAL VIAJEROS</t>
  </si>
  <si>
    <t>TOTAL PERNOCTACIONES</t>
  </si>
  <si>
    <t>GRADO DE OCUPACION</t>
  </si>
  <si>
    <t>ESTANCIA MEDIA</t>
  </si>
  <si>
    <t>Nº VIAJEROS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</si>
  <si>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</si>
  <si>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</si>
  <si>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</si>
  <si>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</si>
  <si>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</si>
  <si>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</si>
  <si>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</si>
  <si>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</si>
  <si>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</si>
  <si>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OCUPACION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</si>
  <si>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</si>
  <si>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</si>
  <si>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</si>
  <si>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</si>
  <si>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</si>
  <si>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</si>
  <si>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</si>
  <si>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CAMPAMENTOS</t>
  </si>
  <si>
    <t>TURISMO RURAL</t>
  </si>
  <si>
    <t>HOSTALES</t>
  </si>
  <si>
    <t>NÚMERO DE ESTABLECIMIENTOS</t>
  </si>
  <si>
    <t xml:space="preserve">BURGOS </t>
  </si>
  <si>
    <t>LEÓN</t>
  </si>
  <si>
    <t>ESTABLECIMIENTOS</t>
  </si>
  <si>
    <t>1ª CATEGORIA</t>
  </si>
  <si>
    <t>2ª CATEGORIA</t>
  </si>
  <si>
    <t>LUJO</t>
  </si>
  <si>
    <t>NÚMERO DE PLAZAS</t>
  </si>
  <si>
    <t>C.R.A.C.</t>
  </si>
  <si>
    <t>C.R.A</t>
  </si>
  <si>
    <t>PLAZAS</t>
  </si>
  <si>
    <t>TELÉFONO DE INFORMACIÓN TURÍSTICA DE CASTILLA Y LEÓN 902/ 20 30 30</t>
  </si>
  <si>
    <t>http:// www.turismocastillayleon.com</t>
  </si>
  <si>
    <t>www.jcyl.es (Ruta: Turismo &gt; Estudios Turísticos)</t>
  </si>
  <si>
    <t xml:space="preserve">www.turismocastillayleon.com (Banner: Información para profesionales &gt; Datos Turísticos oficiales) </t>
  </si>
  <si>
    <t>DEFINICIONES EMPLEADAS</t>
  </si>
  <si>
    <t>FICHA TÉCNICA</t>
  </si>
  <si>
    <t>DIRECCIONES WEB: BOLETINES DE COYUNTURA TURISTICA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</si>
  <si>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</si>
  <si>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</si>
  <si>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</si>
  <si>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</si>
  <si>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</si>
  <si>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</si>
  <si>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</si>
  <si>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</si>
  <si>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T. ALOJAMIENTOS HOTELEROS</t>
  </si>
  <si>
    <t>902 20 30 30 - turismocastillayleon.com</t>
  </si>
  <si>
    <t>II OFERTA</t>
  </si>
  <si>
    <t>P. ESPAÑOLES</t>
  </si>
  <si>
    <t>P. EXTRANJEROS</t>
  </si>
  <si>
    <t>T. PERNOCTACIONES</t>
  </si>
  <si>
    <t>VARIACIÓN</t>
  </si>
  <si>
    <t>POSADAS</t>
  </si>
  <si>
    <r>
      <t xml:space="preserve">Viajero: </t>
    </r>
    <r>
      <rPr>
        <sz val="12"/>
        <rFont val="Verdana"/>
        <family val="2"/>
      </rPr>
      <t>Persona que realiza una o más pernoctaciones seguidas en el mismo alojamiento</t>
    </r>
  </si>
  <si>
    <r>
      <t xml:space="preserve">Pernoctación: </t>
    </r>
    <r>
      <rPr>
        <sz val="12"/>
        <rFont val="Verdana"/>
        <family val="2"/>
      </rPr>
      <t>Ocupación por una persona de una o más plazas dentro de una jornada hotelera en un miso establecimiento</t>
    </r>
  </si>
  <si>
    <r>
      <t xml:space="preserve">Grado de ocupación: </t>
    </r>
    <r>
      <rPr>
        <sz val="12"/>
        <rFont val="Verdana"/>
        <family val="2"/>
      </rPr>
      <t>Relación, en porcentaje, entre el total medio diario de plazas ocupadas en el mes y el total de plazas disponibles.</t>
    </r>
  </si>
  <si>
    <r>
      <t xml:space="preserve">Estancia Media: </t>
    </r>
    <r>
      <rPr>
        <sz val="12"/>
        <rFont val="Verdana"/>
        <family val="2"/>
      </rPr>
      <t>Relación entre el total de pernoctaciones realizadas y los viajeros entrados.</t>
    </r>
  </si>
  <si>
    <r>
      <t xml:space="preserve">Ámbito de la Investigación: </t>
    </r>
    <r>
      <rPr>
        <sz val="12"/>
        <rFont val="Verdana"/>
        <family val="2"/>
      </rPr>
      <t>Comunidad Autónoma de Castilla y León</t>
    </r>
  </si>
  <si>
    <r>
      <t xml:space="preserve">Unidad informante: </t>
    </r>
    <r>
      <rPr>
        <sz val="12"/>
        <rFont val="Verdana"/>
        <family val="2"/>
      </rPr>
      <t>Director o Gerente del Alojamiento Turístico.</t>
    </r>
  </si>
  <si>
    <r>
      <t xml:space="preserve">Técnica de Investigación: </t>
    </r>
    <r>
      <rPr>
        <sz val="12"/>
        <rFont val="Verdana"/>
        <family val="2"/>
      </rPr>
      <t>Encuestas postal con apoyo de internet, fax y teléfono</t>
    </r>
  </si>
  <si>
    <r>
      <t xml:space="preserve">Periodo de Estudio: </t>
    </r>
    <r>
      <rPr>
        <sz val="12"/>
        <rFont val="Verdana"/>
        <family val="2"/>
      </rPr>
      <t>Mensual</t>
    </r>
  </si>
  <si>
    <r>
      <t>Diseño muestral:</t>
    </r>
    <r>
      <rPr>
        <sz val="12"/>
        <rFont val="Verdana"/>
        <family val="2"/>
      </rPr>
      <t xml:space="preserve"> Muestreo aleatorio estratificado en función de la provincia y el tipo de alojamiento</t>
    </r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</si>
  <si>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</si>
  <si>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</si>
  <si>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</si>
  <si>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</si>
  <si>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</si>
  <si>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</si>
  <si>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</si>
  <si>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Plan Estadístico de Castilla y León 2014-2017: Operación Estadística nº 07012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</si>
  <si>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</si>
  <si>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</si>
  <si>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</si>
  <si>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</si>
  <si>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</si>
  <si>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</si>
  <si>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</si>
  <si>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</si>
  <si>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</si>
  <si>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Nº DE ESTABLECIMIENTOS</t>
  </si>
  <si>
    <t>ALBERGUE TURISTICO</t>
  </si>
  <si>
    <t>ALBERG.  TURÍSTICO SUP.</t>
  </si>
  <si>
    <t>ALBERG.TURISTICO C.S.</t>
  </si>
  <si>
    <t>Nº DE PLAZAS</t>
  </si>
  <si>
    <t>VIAJ.  ESPAÑOLES</t>
  </si>
  <si>
    <t>VIAJ.  EXTRANJEROS</t>
  </si>
  <si>
    <t>PERN.  ESPAÑOLES</t>
  </si>
  <si>
    <t>PERN.  EXTRANJEROS</t>
  </si>
  <si>
    <r>
      <t>C.R.A.C</t>
    </r>
    <r>
      <rPr>
        <sz val="11"/>
        <rFont val="Verdana"/>
        <family val="2"/>
      </rPr>
      <t xml:space="preserve">.: Casa Rural de Alojamiento Compartido     </t>
    </r>
    <r>
      <rPr>
        <b/>
        <sz val="11"/>
        <color indexed="12"/>
        <rFont val="Verdana"/>
        <family val="2"/>
      </rPr>
      <t>C.R.A</t>
    </r>
    <r>
      <rPr>
        <sz val="11"/>
        <rFont val="Verdana"/>
        <family val="2"/>
      </rPr>
      <t xml:space="preserve">.:Casa Rural de Alquiler     </t>
    </r>
    <r>
      <rPr>
        <b/>
        <sz val="11"/>
        <color indexed="12"/>
        <rFont val="Verdana"/>
        <family val="2"/>
      </rPr>
      <t>PO</t>
    </r>
    <r>
      <rPr>
        <sz val="11"/>
        <rFont val="Verdana"/>
        <family val="2"/>
      </rPr>
      <t xml:space="preserve">: Posadas    </t>
    </r>
    <r>
      <rPr>
        <b/>
        <sz val="11"/>
        <color indexed="12"/>
        <rFont val="Verdana"/>
        <family val="2"/>
      </rPr>
      <t>H.T.R</t>
    </r>
    <r>
      <rPr>
        <sz val="11"/>
        <rFont val="Verdana"/>
        <family val="2"/>
      </rPr>
      <t xml:space="preserve">: Hoteles de Turismo Rural </t>
    </r>
  </si>
  <si>
    <r>
      <t xml:space="preserve">Tamaño y Error muestral: </t>
    </r>
    <r>
      <rPr>
        <sz val="12"/>
        <rFont val="Verdana"/>
        <family val="2"/>
      </rPr>
      <t>790 encuestas, fijado un nivel de error máximo para datos globales del 2,7%, en condiciones normales de muestreo (p=q0,5, sigma=1,64).</t>
    </r>
  </si>
  <si>
    <r>
      <t xml:space="preserve">FUENTE: </t>
    </r>
    <r>
      <rPr>
        <b/>
        <sz val="12"/>
        <color indexed="12"/>
        <rFont val="Verdana"/>
        <family val="2"/>
      </rPr>
      <t>CONSEJERIA DE CULTURA Y TURISMO, DIRECCIÓN GENERAL DE TURISMO</t>
    </r>
  </si>
  <si>
    <t>COMPARATIVA PROVINCIAL DEL Nº DE VIAJEROS</t>
  </si>
  <si>
    <t>COMPARATIVA PROVINCIAL DEL Nº DE PERNOCTACIONES</t>
  </si>
  <si>
    <t>T.  ALOJAMIENTOS HOTELEROS</t>
  </si>
  <si>
    <t>V. ESPAÑOLES</t>
  </si>
  <si>
    <t>V. EXTRANJEROS</t>
  </si>
  <si>
    <r>
      <t>NOTA (*)</t>
    </r>
    <r>
      <rPr>
        <sz val="11"/>
        <rFont val="Verdana"/>
        <family val="2"/>
      </rPr>
      <t xml:space="preserve"> </t>
    </r>
    <r>
      <rPr>
        <b/>
        <sz val="11"/>
        <rFont val="Verdana"/>
        <family val="2"/>
      </rPr>
      <t>En el año 2017 se modifica el universo de estudio, al incorporar al análisis los albergues turísticos</t>
    </r>
  </si>
  <si>
    <t>V.ESP.</t>
  </si>
  <si>
    <t>V. EXTR.</t>
  </si>
  <si>
    <t>T. VIAJER</t>
  </si>
  <si>
    <t>P. ESP.</t>
  </si>
  <si>
    <t>P. EXTR.</t>
  </si>
  <si>
    <t>T. PERNOCT.</t>
  </si>
  <si>
    <t>V. ESP.</t>
  </si>
  <si>
    <t>T. VIAJER.</t>
  </si>
  <si>
    <t>P. ESPAÑ.</t>
  </si>
  <si>
    <t xml:space="preserve">P. EXTR. </t>
  </si>
  <si>
    <t>T. PERNOC.</t>
  </si>
  <si>
    <t>PERNOCT.  ESP.</t>
  </si>
  <si>
    <t>PERNOCT. EXTR.</t>
  </si>
  <si>
    <t>VIAJ.  ESPAÑOL.</t>
  </si>
  <si>
    <t>VIAJ.  EXTRANJ.</t>
  </si>
  <si>
    <t>Nº DE PERNOCTAC.</t>
  </si>
  <si>
    <t>ESTANCIA M. EXTRANJ.</t>
  </si>
  <si>
    <t>ALBERG.  TUR.  SUP.</t>
  </si>
  <si>
    <t>ALBERG.TUR. C.S.</t>
  </si>
  <si>
    <t>ALB. TUR.  C.S. SUP.</t>
  </si>
  <si>
    <t>ALB. TURISTICO C.S. SUP.</t>
  </si>
  <si>
    <r>
      <t xml:space="preserve">Universo: </t>
    </r>
    <r>
      <rPr>
        <sz val="12"/>
        <rFont val="Verdana"/>
        <family val="2"/>
      </rPr>
      <t>En enero de 2017 se modifica el universo de estudio, al incorporar al análisis los albergues turísticos.</t>
    </r>
  </si>
  <si>
    <r>
      <rPr>
        <b/>
        <sz val="30"/>
        <color rgb="FF0000FF"/>
        <rFont val="Verdana"/>
        <family val="2"/>
      </rPr>
      <t>I</t>
    </r>
    <r>
      <rPr>
        <b/>
        <sz val="30"/>
        <color indexed="10"/>
        <rFont val="Verdana"/>
        <family val="2"/>
      </rPr>
      <t xml:space="preserve"> </t>
    </r>
    <r>
      <rPr>
        <b/>
        <sz val="30"/>
        <color indexed="12"/>
        <rFont val="Verdana"/>
        <family val="2"/>
      </rPr>
      <t>MOVIMIENTO DE VIAJEROS</t>
    </r>
  </si>
  <si>
    <r>
      <rPr>
        <b/>
        <sz val="20"/>
        <color rgb="FF0000FF"/>
        <rFont val="Verdana"/>
        <family val="2"/>
      </rPr>
      <t>1.-</t>
    </r>
    <r>
      <rPr>
        <b/>
        <sz val="20"/>
        <color indexed="12"/>
        <rFont val="Verdana"/>
        <family val="2"/>
      </rPr>
      <t xml:space="preserve"> DATOS GENERALES DE CASTILLA Y LEÓN</t>
    </r>
  </si>
  <si>
    <r>
      <rPr>
        <b/>
        <sz val="16"/>
        <color rgb="FF0000FF"/>
        <rFont val="Verdana"/>
        <family val="2"/>
      </rPr>
      <t>1a.-</t>
    </r>
    <r>
      <rPr>
        <b/>
        <sz val="16"/>
        <color indexed="12"/>
        <rFont val="Verdana"/>
        <family val="2"/>
      </rPr>
      <t xml:space="preserve"> DATOS POR PROVINCIAS</t>
    </r>
  </si>
  <si>
    <t>3.- TURISMO RURAL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</si>
  <si>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</si>
  <si>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</si>
  <si>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</si>
  <si>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</si>
  <si>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</si>
  <si>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TOTAL ALOJAMIENTOS HOTELEROS</t>
  </si>
  <si>
    <t>4.- CAMPAMENTOS</t>
  </si>
  <si>
    <t>2.- ALOJAMIENTOS HOTELEROS</t>
  </si>
  <si>
    <t>2a.- DATOS POR PROVINCIAS</t>
  </si>
  <si>
    <t>1.- EVOLUCIÓN DE LA OFERTA DE ALOJAMIENTOS</t>
  </si>
  <si>
    <t>3.- CAMPAMENTOS DE TURISMO</t>
  </si>
  <si>
    <t>6.- RESTAURANTES</t>
  </si>
  <si>
    <t>%</t>
  </si>
  <si>
    <t>DIAS</t>
  </si>
  <si>
    <t>SEPTIEMBRE 2017</t>
  </si>
  <si>
    <t>ENERO - SEPTIEMBRE 2017</t>
  </si>
  <si>
    <r>
      <rPr>
        <b/>
        <sz val="16"/>
        <color rgb="FF0000FF"/>
        <rFont val="Verdana"/>
        <family val="2"/>
      </rPr>
      <t xml:space="preserve">1b.- </t>
    </r>
    <r>
      <rPr>
        <b/>
        <sz val="16"/>
        <color indexed="12"/>
        <rFont val="Verdana"/>
        <family val="2"/>
      </rPr>
      <t>COMPARACIONES SEPTIEMBRE 2016 Y SEPTIEMBRE 2017</t>
    </r>
  </si>
  <si>
    <t>SEPTIEMBRE 2016</t>
  </si>
  <si>
    <r>
      <rPr>
        <b/>
        <sz val="16"/>
        <color rgb="FF0000FF"/>
        <rFont val="Verdana"/>
        <family val="2"/>
      </rPr>
      <t>1c.-</t>
    </r>
    <r>
      <rPr>
        <b/>
        <sz val="16"/>
        <color indexed="12"/>
        <rFont val="Verdana"/>
        <family val="2"/>
      </rPr>
      <t xml:space="preserve"> COMPARACIÓN DE DATOS ACUMULADOS DE ENERO - SEPTIEMBRE DE 2016 - 2017</t>
    </r>
  </si>
  <si>
    <t>ENERO-SEPTIEMBRE 2016</t>
  </si>
  <si>
    <t>ENERO-SEPTIEMBRE 2017</t>
  </si>
  <si>
    <r>
      <rPr>
        <b/>
        <sz val="16"/>
        <color rgb="FF0000FF"/>
        <rFont val="Verdana"/>
        <family val="2"/>
      </rPr>
      <t xml:space="preserve">2b.- </t>
    </r>
    <r>
      <rPr>
        <b/>
        <sz val="16"/>
        <color indexed="12"/>
        <rFont val="Verdana"/>
        <family val="2"/>
      </rPr>
      <t>COMPARACIONES SEPTIEMBRE 2016 Y SEPTIEMBRE 2017</t>
    </r>
  </si>
  <si>
    <t>2c.- COMPARACION DE DATOS ACUMULADOS DE ENERO - SEPTIEMBRE 2016 - 2017</t>
  </si>
  <si>
    <t>3b.- COMPARACIONES SEPTIEMBRE 2016 Y SEPTIEMBRE 2017</t>
  </si>
  <si>
    <t>3c.- COMPARACION DE DATOS ACUMULADOS DE ENERO - SEPTIEMBRE 2016 - 2017</t>
  </si>
  <si>
    <t>4b.- COMPARACIONES SEPTIEMBRE 2016 Y SEPTIEMBRE 2017</t>
  </si>
  <si>
    <t>4c.- COMPARACION DE DATOS ACUMULADOS DE ENERO - SEPTIEMBRE 2016 - 2017</t>
  </si>
  <si>
    <t>Melilla</t>
  </si>
  <si>
    <t>Ceuta</t>
  </si>
  <si>
    <t>Baleares (Islas)</t>
  </si>
  <si>
    <t>Rioja (La)</t>
  </si>
  <si>
    <t>Canarias</t>
  </si>
  <si>
    <t>Navarra (Comunidad Foral de)</t>
  </si>
  <si>
    <t>Murcia (Región de)</t>
  </si>
  <si>
    <t>Aragón</t>
  </si>
  <si>
    <t>Extremadura</t>
  </si>
  <si>
    <t>Cantabria</t>
  </si>
  <si>
    <t>Castilla - La Mancha</t>
  </si>
  <si>
    <t>Asturias (Principado de)</t>
  </si>
  <si>
    <t>Comunidad Valenciana</t>
  </si>
  <si>
    <t>Galicia</t>
  </si>
  <si>
    <t>País Vasco</t>
  </si>
  <si>
    <t>Cataluña</t>
  </si>
  <si>
    <t>Andalucía</t>
  </si>
  <si>
    <t>Castilla y León</t>
  </si>
  <si>
    <t>Madrid (Comunidad de)</t>
  </si>
  <si>
    <t>Resto de América</t>
  </si>
  <si>
    <t>Resto del mundo</t>
  </si>
  <si>
    <t>Resto de Europa</t>
  </si>
  <si>
    <t>Japón</t>
  </si>
  <si>
    <t>Méjico</t>
  </si>
  <si>
    <t>Brasil</t>
  </si>
  <si>
    <t>China</t>
  </si>
  <si>
    <t>Canadá</t>
  </si>
  <si>
    <t>Italia</t>
  </si>
  <si>
    <t>Benelux (Bélgica, Holanda y Luxemburgo)</t>
  </si>
  <si>
    <t>Portugal</t>
  </si>
  <si>
    <t>EEUU</t>
  </si>
  <si>
    <t>Alemania</t>
  </si>
  <si>
    <t>Reino Unido</t>
  </si>
  <si>
    <t>Francia</t>
  </si>
  <si>
    <t>Alojaminetos Turísticos Reglados (Alojamientos Hoteleros, Alojamientos de Turismo Rural, Campamentos y Albergues).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</si>
</sst>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2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color indexed="12"/>
      <name val="Verdana"/>
      <family val="2"/>
    </font>
    <font>
      <b/>
      <sz val="12"/>
      <color indexed="12"/>
      <name val="Verdana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8"/>
      <color indexed="12"/>
      <name val="Arial"/>
      <family val="2"/>
    </font>
    <font>
      <b/>
      <sz val="12"/>
      <color indexed="10"/>
      <name val="Verdana"/>
      <family val="2"/>
    </font>
    <font>
      <sz val="9"/>
      <name val="Arial"/>
      <family val="2"/>
    </font>
    <font>
      <b/>
      <sz val="20"/>
      <color indexed="12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indexed="10"/>
      <name val="Verdana"/>
      <family val="2"/>
    </font>
    <font>
      <b/>
      <sz val="11"/>
      <color indexed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indexed="12"/>
      <name val="Verdana"/>
      <family val="2"/>
    </font>
    <font>
      <b/>
      <sz val="40"/>
      <color indexed="10"/>
      <name val="TradeGothic-Bold"/>
    </font>
    <font>
      <b/>
      <sz val="50"/>
      <color indexed="10"/>
      <name val="Arial Black"/>
      <family val="2"/>
    </font>
    <font>
      <b/>
      <sz val="50"/>
      <color indexed="12"/>
      <name val="Arial Black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4"/>
      <color indexed="12"/>
      <name val="Arial Black"/>
      <family val="2"/>
    </font>
    <font>
      <b/>
      <sz val="16"/>
      <color indexed="10"/>
      <name val="Verdana"/>
      <family val="2"/>
    </font>
    <font>
      <sz val="10"/>
      <color indexed="12"/>
      <name val="Arial"/>
      <family val="2"/>
    </font>
    <font>
      <b/>
      <sz val="18"/>
      <color indexed="12"/>
      <name val="Verdana"/>
      <family val="2"/>
    </font>
    <font>
      <b/>
      <sz val="2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Arial"/>
      <family val="2"/>
    </font>
    <font>
      <b/>
      <sz val="30"/>
      <color indexed="10"/>
      <name val="Verdana"/>
      <family val="2"/>
    </font>
    <font>
      <b/>
      <sz val="30"/>
      <color indexed="12"/>
      <name val="Verdana"/>
      <family val="2"/>
    </font>
    <font>
      <b/>
      <sz val="16"/>
      <color indexed="12"/>
      <name val="Verdana"/>
      <family val="2"/>
    </font>
    <font>
      <sz val="12"/>
      <name val="Verdana"/>
      <family val="2"/>
    </font>
    <font>
      <sz val="12"/>
      <name val="Arial"/>
      <family val="2"/>
    </font>
    <font>
      <b/>
      <u/>
      <sz val="12"/>
      <name val="Verdana"/>
      <family val="2"/>
    </font>
    <font>
      <i/>
      <sz val="10"/>
      <name val="Arial"/>
      <family val="2"/>
    </font>
    <font>
      <sz val="9"/>
      <color indexed="12"/>
      <name val="Verdana"/>
      <family val="2"/>
    </font>
    <font>
      <sz val="10"/>
      <color indexed="61"/>
      <name val="Arial"/>
      <family val="2"/>
    </font>
    <font>
      <sz val="14"/>
      <name val="Arial"/>
      <family val="2"/>
    </font>
    <font>
      <b/>
      <sz val="8"/>
      <color indexed="10"/>
      <name val="Verdana"/>
      <family val="2"/>
    </font>
    <font>
      <sz val="9"/>
      <name val="Arial"/>
      <family val="2"/>
    </font>
    <font>
      <b/>
      <sz val="10"/>
      <color rgb="FF0000FF"/>
      <name val="Verdana"/>
      <family val="2"/>
    </font>
    <font>
      <b/>
      <sz val="16"/>
      <color rgb="FF0000FF"/>
      <name val="Verdana"/>
      <family val="2"/>
    </font>
    <font>
      <b/>
      <sz val="9"/>
      <color rgb="FF0000FF"/>
      <name val="Verdana"/>
      <family val="2"/>
    </font>
    <font>
      <b/>
      <sz val="16"/>
      <color rgb="FFFF0000"/>
      <name val="Verdana"/>
      <family val="2"/>
    </font>
    <font>
      <b/>
      <sz val="30"/>
      <color rgb="FF0000FF"/>
      <name val="Verdana"/>
      <family val="2"/>
    </font>
    <font>
      <b/>
      <sz val="20"/>
      <color rgb="FF0000FF"/>
      <name val="Verdana"/>
      <family val="2"/>
    </font>
    <font>
      <b/>
      <sz val="11"/>
      <color rgb="FF0000FF"/>
      <name val="Verdana"/>
      <family val="2"/>
    </font>
    <font>
      <b/>
      <sz val="12"/>
      <color rgb="FF0000FF"/>
      <name val="Verdana"/>
      <family val="2"/>
    </font>
    <font>
      <b/>
      <sz val="10"/>
      <color theme="7" tint="-0.499984740745262"/>
      <name val="Verdana"/>
      <family val="2"/>
    </font>
    <font>
      <sz val="10"/>
      <color theme="7" tint="-0.499984740745262"/>
      <name val="Verdana"/>
      <family val="2"/>
    </font>
    <font>
      <b/>
      <sz val="10"/>
      <color theme="8" tint="-0.499984740745262"/>
      <name val="Verdana"/>
      <family val="2"/>
    </font>
    <font>
      <sz val="12"/>
      <color theme="8" tint="-0.499984740745262"/>
      <name val="Arial"/>
      <family val="2"/>
    </font>
    <font>
      <b/>
      <sz val="10"/>
      <color rgb="FFA50021"/>
      <name val="Verdana"/>
      <family val="2"/>
    </font>
    <font>
      <b/>
      <sz val="14"/>
      <color rgb="FF0000FF"/>
      <name val="Arial Black"/>
      <family val="2"/>
    </font>
    <font>
      <sz val="10"/>
      <color rgb="FF0000FF"/>
      <name val="Arial"/>
      <family val="2"/>
    </font>
    <font>
      <sz val="10"/>
      <color rgb="FF0000FF"/>
      <name val="Verdana"/>
      <family val="2"/>
    </font>
    <font>
      <b/>
      <sz val="10"/>
      <color rgb="FF993366"/>
      <name val="Verdana"/>
      <family val="2"/>
    </font>
    <font>
      <b/>
      <sz val="11"/>
      <color theme="7" tint="-0.499984740745262"/>
      <name val="Verdana"/>
      <family val="2"/>
    </font>
    <font>
      <b/>
      <sz val="11"/>
      <color rgb="FFA50021"/>
      <name val="Verdana"/>
      <family val="2"/>
    </font>
    <font>
      <b/>
      <sz val="10"/>
      <color rgb="FF014B3A"/>
      <name val="Verdana"/>
      <family val="2"/>
    </font>
    <font>
      <b/>
      <sz val="10"/>
      <color rgb="FF014B3A"/>
      <name val="Arial"/>
      <family val="2"/>
    </font>
    <font>
      <b/>
      <sz val="10"/>
      <color rgb="FFA5002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FD3"/>
        <bgColor indexed="64"/>
      </patternFill>
    </fill>
    <fill>
      <patternFill patternType="solid">
        <fgColor rgb="FFD7E1DC"/>
        <bgColor indexed="64"/>
      </patternFill>
    </fill>
    <fill>
      <patternFill patternType="solid">
        <fgColor rgb="FFD1E7A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8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9" fillId="0" borderId="0" xfId="0" applyFont="1" applyFill="1"/>
    <xf numFmtId="10" fontId="2" fillId="0" borderId="0" xfId="0" applyNumberFormat="1" applyFont="1" applyFill="1" applyAlignment="1">
      <alignment horizontal="center"/>
    </xf>
    <xf numFmtId="0" fontId="0" fillId="0" borderId="0" xfId="0" applyFill="1"/>
    <xf numFmtId="0" fontId="10" fillId="0" borderId="0" xfId="0" applyFont="1" applyAlignment="1">
      <alignment horizontal="center"/>
    </xf>
    <xf numFmtId="0" fontId="7" fillId="0" borderId="0" xfId="0" applyFont="1" applyFill="1" applyBorder="1" applyAlignment="1">
      <alignment horizontal="center"/>
    </xf>
    <xf numFmtId="3" fontId="6" fillId="0" borderId="0" xfId="0" applyNumberFormat="1" applyFont="1"/>
    <xf numFmtId="10" fontId="6" fillId="0" borderId="0" xfId="0" applyNumberFormat="1" applyFont="1" applyFill="1" applyAlignment="1"/>
    <xf numFmtId="0" fontId="11" fillId="0" borderId="0" xfId="0" applyFont="1" applyFill="1" applyBorder="1" applyAlignment="1"/>
    <xf numFmtId="0" fontId="3" fillId="0" borderId="0" xfId="0" applyFont="1"/>
    <xf numFmtId="0" fontId="0" fillId="0" borderId="0" xfId="0" applyBorder="1"/>
    <xf numFmtId="0" fontId="15" fillId="0" borderId="0" xfId="0" applyFont="1" applyAlignment="1"/>
    <xf numFmtId="0" fontId="17" fillId="0" borderId="0" xfId="0" applyFont="1" applyAlignment="1">
      <alignment horizontal="left"/>
    </xf>
    <xf numFmtId="0" fontId="18" fillId="0" borderId="0" xfId="0" applyFont="1" applyBorder="1"/>
    <xf numFmtId="0" fontId="18" fillId="0" borderId="0" xfId="0" applyFont="1"/>
    <xf numFmtId="0" fontId="8" fillId="0" borderId="0" xfId="0" applyFont="1" applyAlignment="1"/>
    <xf numFmtId="0" fontId="24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9" fillId="0" borderId="0" xfId="0" applyFont="1"/>
    <xf numFmtId="0" fontId="20" fillId="0" borderId="0" xfId="0" applyFont="1" applyFill="1" applyBorder="1" applyAlignment="1">
      <alignment horizontal="left"/>
    </xf>
    <xf numFmtId="0" fontId="18" fillId="0" borderId="0" xfId="0" applyFont="1" applyFill="1"/>
    <xf numFmtId="0" fontId="20" fillId="0" borderId="0" xfId="0" applyFont="1" applyFill="1" applyBorder="1"/>
    <xf numFmtId="10" fontId="19" fillId="0" borderId="0" xfId="2" applyNumberFormat="1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>
      <alignment horizontal="center"/>
    </xf>
    <xf numFmtId="10" fontId="20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19" fillId="0" borderId="0" xfId="0" applyFont="1" applyBorder="1"/>
    <xf numFmtId="3" fontId="24" fillId="0" borderId="0" xfId="0" applyNumberFormat="1" applyFont="1" applyFill="1" applyBorder="1" applyAlignment="1">
      <alignment horizontal="center"/>
    </xf>
    <xf numFmtId="3" fontId="23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3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8" fillId="0" borderId="0" xfId="0" applyFont="1" applyBorder="1" applyAlignment="1">
      <alignment horizontal="center"/>
    </xf>
    <xf numFmtId="3" fontId="20" fillId="0" borderId="0" xfId="0" applyNumberFormat="1" applyFont="1" applyFill="1" applyBorder="1" applyAlignment="1">
      <alignment horizontal="center"/>
    </xf>
    <xf numFmtId="10" fontId="2" fillId="0" borderId="0" xfId="2" applyNumberFormat="1" applyFont="1" applyFill="1" applyBorder="1" applyAlignment="1">
      <alignment horizontal="center"/>
    </xf>
    <xf numFmtId="49" fontId="19" fillId="0" borderId="0" xfId="0" applyNumberFormat="1" applyFont="1" applyBorder="1"/>
    <xf numFmtId="2" fontId="18" fillId="4" borderId="0" xfId="0" applyNumberFormat="1" applyFont="1" applyFill="1" applyBorder="1" applyAlignment="1">
      <alignment horizontal="center"/>
    </xf>
    <xf numFmtId="0" fontId="0" fillId="2" borderId="0" xfId="0" applyFill="1"/>
    <xf numFmtId="0" fontId="18" fillId="0" borderId="0" xfId="0" applyFont="1" applyBorder="1" applyAlignment="1">
      <alignment horizontal="left" vertical="center" wrapText="1"/>
    </xf>
    <xf numFmtId="10" fontId="30" fillId="0" borderId="0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right"/>
    </xf>
    <xf numFmtId="0" fontId="44" fillId="0" borderId="0" xfId="0" applyFont="1"/>
    <xf numFmtId="2" fontId="9" fillId="0" borderId="0" xfId="0" applyNumberFormat="1" applyFont="1" applyFill="1" applyBorder="1" applyAlignment="1">
      <alignment horizontal="center"/>
    </xf>
    <xf numFmtId="10" fontId="0" fillId="0" borderId="0" xfId="0" applyNumberFormat="1"/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18" fillId="0" borderId="0" xfId="0" applyFont="1" applyBorder="1" applyAlignment="1">
      <alignment vertical="center"/>
    </xf>
    <xf numFmtId="0" fontId="20" fillId="0" borderId="0" xfId="0" applyFont="1"/>
    <xf numFmtId="0" fontId="25" fillId="0" borderId="0" xfId="0" applyFont="1"/>
    <xf numFmtId="0" fontId="0" fillId="0" borderId="0" xfId="0" applyAlignment="1">
      <alignment wrapText="1"/>
    </xf>
    <xf numFmtId="2" fontId="2" fillId="0" borderId="0" xfId="0" applyNumberFormat="1" applyFont="1" applyFill="1" applyBorder="1" applyAlignment="1">
      <alignment horizontal="center"/>
    </xf>
    <xf numFmtId="0" fontId="45" fillId="0" borderId="0" xfId="0" applyFont="1"/>
    <xf numFmtId="0" fontId="33" fillId="0" borderId="0" xfId="0" applyFont="1"/>
    <xf numFmtId="10" fontId="30" fillId="0" borderId="0" xfId="2" applyNumberFormat="1" applyFont="1" applyFill="1" applyBorder="1" applyAlignment="1">
      <alignment horizontal="center"/>
    </xf>
    <xf numFmtId="2" fontId="30" fillId="0" borderId="0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 vertical="center"/>
    </xf>
    <xf numFmtId="0" fontId="44" fillId="0" borderId="0" xfId="0" applyFont="1" applyFill="1"/>
    <xf numFmtId="0" fontId="46" fillId="0" borderId="0" xfId="0" applyFont="1"/>
    <xf numFmtId="0" fontId="47" fillId="0" borderId="0" xfId="0" applyFont="1"/>
    <xf numFmtId="0" fontId="42" fillId="0" borderId="0" xfId="0" applyFont="1"/>
    <xf numFmtId="0" fontId="42" fillId="0" borderId="0" xfId="0" applyFont="1" applyBorder="1"/>
    <xf numFmtId="0" fontId="42" fillId="0" borderId="0" xfId="0" applyFont="1" applyFill="1" applyBorder="1"/>
    <xf numFmtId="0" fontId="20" fillId="0" borderId="0" xfId="0" applyFont="1" applyFill="1" applyBorder="1" applyAlignment="1">
      <alignment horizontal="left" wrapText="1"/>
    </xf>
    <xf numFmtId="0" fontId="0" fillId="0" borderId="0" xfId="0" applyFill="1" applyBorder="1"/>
    <xf numFmtId="0" fontId="36" fillId="0" borderId="0" xfId="0" applyFont="1" applyFill="1" applyBorder="1" applyAlignment="1"/>
    <xf numFmtId="0" fontId="48" fillId="0" borderId="0" xfId="0" applyFont="1" applyFill="1" applyBorder="1" applyAlignment="1"/>
    <xf numFmtId="3" fontId="20" fillId="0" borderId="0" xfId="0" applyNumberFormat="1" applyFont="1" applyFill="1" applyBorder="1" applyAlignment="1"/>
    <xf numFmtId="0" fontId="35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9" fillId="0" borderId="0" xfId="0" applyFont="1" applyFill="1"/>
    <xf numFmtId="0" fontId="19" fillId="0" borderId="0" xfId="0" applyFont="1"/>
    <xf numFmtId="0" fontId="29" fillId="0" borderId="0" xfId="0" applyFont="1" applyBorder="1"/>
    <xf numFmtId="3" fontId="30" fillId="0" borderId="0" xfId="0" applyNumberFormat="1" applyFont="1" applyFill="1" applyBorder="1" applyAlignment="1">
      <alignment horizontal="center"/>
    </xf>
    <xf numFmtId="10" fontId="30" fillId="3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47" fillId="0" borderId="0" xfId="0" applyFont="1" applyFill="1"/>
    <xf numFmtId="0" fontId="20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29" fillId="0" borderId="0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10" fontId="30" fillId="0" borderId="0" xfId="0" applyNumberFormat="1" applyFont="1" applyFill="1" applyBorder="1" applyAlignment="1">
      <alignment horizontal="center"/>
    </xf>
    <xf numFmtId="0" fontId="36" fillId="3" borderId="0" xfId="0" applyFont="1" applyFill="1" applyBorder="1" applyAlignment="1">
      <alignment horizontal="left"/>
    </xf>
    <xf numFmtId="0" fontId="21" fillId="0" borderId="0" xfId="0" applyFont="1" applyAlignment="1"/>
    <xf numFmtId="0" fontId="19" fillId="0" borderId="0" xfId="0" applyFont="1" applyFill="1" applyBorder="1" applyAlignment="1">
      <alignment horizontal="center"/>
    </xf>
    <xf numFmtId="3" fontId="23" fillId="0" borderId="0" xfId="0" applyNumberFormat="1" applyFont="1"/>
    <xf numFmtId="10" fontId="23" fillId="0" borderId="0" xfId="0" applyNumberFormat="1" applyFont="1" applyFill="1" applyAlignment="1"/>
    <xf numFmtId="0" fontId="40" fillId="0" borderId="0" xfId="0" applyFont="1" applyFill="1" applyAlignment="1">
      <alignment horizontal="center"/>
    </xf>
    <xf numFmtId="0" fontId="49" fillId="0" borderId="0" xfId="0" applyFont="1"/>
    <xf numFmtId="10" fontId="29" fillId="5" borderId="1" xfId="0" applyNumberFormat="1" applyFont="1" applyFill="1" applyBorder="1" applyAlignment="1">
      <alignment horizontal="center" vertical="center"/>
    </xf>
    <xf numFmtId="10" fontId="29" fillId="5" borderId="2" xfId="0" applyNumberFormat="1" applyFont="1" applyFill="1" applyBorder="1" applyAlignment="1">
      <alignment horizontal="center" vertical="center"/>
    </xf>
    <xf numFmtId="0" fontId="29" fillId="5" borderId="3" xfId="0" applyFont="1" applyFill="1" applyBorder="1" applyAlignment="1">
      <alignment horizontal="left" vertical="center" wrapText="1"/>
    </xf>
    <xf numFmtId="0" fontId="29" fillId="5" borderId="4" xfId="0" applyFont="1" applyFill="1" applyBorder="1" applyAlignment="1">
      <alignment horizontal="left" vertical="center" wrapText="1"/>
    </xf>
    <xf numFmtId="3" fontId="29" fillId="5" borderId="0" xfId="0" applyNumberFormat="1" applyFont="1" applyFill="1" applyBorder="1" applyAlignment="1">
      <alignment horizontal="center"/>
    </xf>
    <xf numFmtId="0" fontId="30" fillId="0" borderId="0" xfId="0" applyFont="1" applyBorder="1"/>
    <xf numFmtId="0" fontId="30" fillId="0" borderId="0" xfId="0" applyFont="1" applyFill="1" applyBorder="1"/>
    <xf numFmtId="0" fontId="30" fillId="0" borderId="0" xfId="0" applyFont="1"/>
    <xf numFmtId="43" fontId="0" fillId="0" borderId="0" xfId="1" applyFont="1"/>
    <xf numFmtId="3" fontId="29" fillId="0" borderId="0" xfId="0" applyNumberFormat="1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0" fontId="15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" fontId="15" fillId="0" borderId="0" xfId="0" applyNumberFormat="1" applyFont="1" applyAlignment="1">
      <alignment horizontal="right"/>
    </xf>
    <xf numFmtId="0" fontId="20" fillId="5" borderId="0" xfId="0" applyFont="1" applyFill="1" applyBorder="1" applyAlignment="1">
      <alignment horizontal="left"/>
    </xf>
    <xf numFmtId="10" fontId="30" fillId="5" borderId="0" xfId="0" applyNumberFormat="1" applyFont="1" applyFill="1" applyBorder="1" applyAlignment="1">
      <alignment horizontal="center"/>
    </xf>
    <xf numFmtId="0" fontId="0" fillId="5" borderId="0" xfId="0" applyFill="1"/>
    <xf numFmtId="0" fontId="53" fillId="0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3" fontId="0" fillId="0" borderId="0" xfId="0" applyNumberFormat="1"/>
    <xf numFmtId="1" fontId="2" fillId="0" borderId="0" xfId="0" applyNumberFormat="1" applyFont="1" applyFill="1" applyBorder="1" applyAlignment="1">
      <alignment horizontal="center"/>
    </xf>
    <xf numFmtId="10" fontId="6" fillId="5" borderId="0" xfId="0" applyNumberFormat="1" applyFont="1" applyFill="1" applyAlignment="1"/>
    <xf numFmtId="10" fontId="23" fillId="5" borderId="0" xfId="0" applyNumberFormat="1" applyFont="1" applyFill="1" applyAlignment="1"/>
    <xf numFmtId="3" fontId="29" fillId="0" borderId="0" xfId="0" applyNumberFormat="1" applyFont="1" applyFill="1" applyBorder="1" applyAlignment="1">
      <alignment horizontal="center"/>
    </xf>
    <xf numFmtId="0" fontId="0" fillId="7" borderId="0" xfId="0" applyFill="1"/>
    <xf numFmtId="0" fontId="44" fillId="7" borderId="0" xfId="0" applyFont="1" applyFill="1"/>
    <xf numFmtId="0" fontId="16" fillId="9" borderId="0" xfId="0" applyFont="1" applyFill="1" applyAlignment="1">
      <alignment horizontal="right"/>
    </xf>
    <xf numFmtId="0" fontId="20" fillId="9" borderId="0" xfId="0" applyFont="1" applyFill="1" applyBorder="1" applyAlignment="1">
      <alignment horizontal="center"/>
    </xf>
    <xf numFmtId="0" fontId="20" fillId="9" borderId="0" xfId="0" applyFont="1" applyFill="1" applyBorder="1"/>
    <xf numFmtId="3" fontId="36" fillId="9" borderId="0" xfId="0" applyNumberFormat="1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9" fontId="50" fillId="9" borderId="0" xfId="2" applyFont="1" applyFill="1" applyBorder="1" applyAlignment="1">
      <alignment horizontal="center"/>
    </xf>
    <xf numFmtId="0" fontId="20" fillId="6" borderId="0" xfId="0" applyFont="1" applyFill="1" applyBorder="1" applyAlignment="1">
      <alignment horizontal="left"/>
    </xf>
    <xf numFmtId="0" fontId="36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0" fillId="11" borderId="0" xfId="0" applyFill="1"/>
    <xf numFmtId="3" fontId="36" fillId="0" borderId="0" xfId="0" applyNumberFormat="1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50" fillId="9" borderId="0" xfId="0" applyFont="1" applyFill="1" applyBorder="1"/>
    <xf numFmtId="3" fontId="50" fillId="9" borderId="0" xfId="0" applyNumberFormat="1" applyFont="1" applyFill="1" applyBorder="1" applyAlignment="1">
      <alignment horizontal="center"/>
    </xf>
    <xf numFmtId="0" fontId="36" fillId="9" borderId="0" xfId="0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0" fontId="36" fillId="9" borderId="0" xfId="0" applyFont="1" applyFill="1" applyBorder="1"/>
    <xf numFmtId="3" fontId="30" fillId="9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Alignment="1">
      <alignment horizontal="center"/>
    </xf>
    <xf numFmtId="0" fontId="52" fillId="9" borderId="0" xfId="0" applyFont="1" applyFill="1" applyBorder="1" applyAlignment="1"/>
    <xf numFmtId="10" fontId="58" fillId="0" borderId="0" xfId="2" applyNumberFormat="1" applyFont="1" applyFill="1" applyBorder="1" applyAlignment="1">
      <alignment horizontal="center"/>
    </xf>
    <xf numFmtId="10" fontId="59" fillId="0" borderId="0" xfId="2" applyNumberFormat="1" applyFont="1" applyFill="1" applyBorder="1" applyAlignment="1">
      <alignment horizontal="center"/>
    </xf>
    <xf numFmtId="0" fontId="61" fillId="0" borderId="0" xfId="0" applyFont="1" applyFill="1" applyBorder="1"/>
    <xf numFmtId="2" fontId="62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36" fillId="9" borderId="0" xfId="0" applyFont="1" applyFill="1"/>
    <xf numFmtId="3" fontId="36" fillId="9" borderId="0" xfId="0" applyNumberFormat="1" applyFont="1" applyFill="1" applyAlignment="1">
      <alignment horizontal="center"/>
    </xf>
    <xf numFmtId="0" fontId="20" fillId="0" borderId="0" xfId="0" applyFont="1" applyFill="1"/>
    <xf numFmtId="0" fontId="52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41" fillId="7" borderId="0" xfId="0" applyFont="1" applyFill="1" applyBorder="1" applyAlignment="1"/>
    <xf numFmtId="0" fontId="42" fillId="7" borderId="0" xfId="0" applyFont="1" applyFill="1" applyBorder="1" applyAlignment="1"/>
    <xf numFmtId="0" fontId="43" fillId="7" borderId="0" xfId="0" applyFont="1" applyFill="1" applyBorder="1" applyAlignment="1"/>
    <xf numFmtId="0" fontId="41" fillId="7" borderId="0" xfId="0" applyFont="1" applyFill="1" applyBorder="1" applyAlignment="1">
      <alignment vertical="top" wrapText="1"/>
    </xf>
    <xf numFmtId="0" fontId="13" fillId="7" borderId="0" xfId="0" applyFont="1" applyFill="1" applyBorder="1"/>
    <xf numFmtId="0" fontId="0" fillId="7" borderId="0" xfId="0" applyFill="1" applyBorder="1"/>
    <xf numFmtId="0" fontId="33" fillId="7" borderId="0" xfId="0" applyFont="1" applyFill="1"/>
    <xf numFmtId="0" fontId="63" fillId="0" borderId="0" xfId="0" applyFont="1" applyFill="1" applyAlignment="1">
      <alignment horizontal="center"/>
    </xf>
    <xf numFmtId="0" fontId="64" fillId="0" borderId="0" xfId="0" applyFont="1"/>
    <xf numFmtId="0" fontId="50" fillId="9" borderId="0" xfId="0" applyFont="1" applyFill="1" applyBorder="1" applyAlignment="1">
      <alignment horizontal="center"/>
    </xf>
    <xf numFmtId="0" fontId="50" fillId="9" borderId="0" xfId="0" applyFont="1" applyFill="1" applyBorder="1" applyAlignment="1"/>
    <xf numFmtId="0" fontId="65" fillId="0" borderId="0" xfId="0" applyFont="1"/>
    <xf numFmtId="3" fontId="29" fillId="0" borderId="0" xfId="0" applyNumberFormat="1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19" fillId="9" borderId="0" xfId="0" applyFont="1" applyFill="1" applyBorder="1" applyAlignment="1"/>
    <xf numFmtId="0" fontId="30" fillId="9" borderId="0" xfId="0" applyFont="1" applyFill="1" applyBorder="1" applyAlignment="1">
      <alignment horizontal="center"/>
    </xf>
    <xf numFmtId="3" fontId="30" fillId="9" borderId="0" xfId="0" applyNumberFormat="1" applyFont="1" applyFill="1" applyAlignment="1">
      <alignment horizontal="center"/>
    </xf>
    <xf numFmtId="3" fontId="30" fillId="0" borderId="0" xfId="0" applyNumberFormat="1" applyFont="1" applyFill="1" applyAlignment="1">
      <alignment horizontal="center"/>
    </xf>
    <xf numFmtId="2" fontId="66" fillId="9" borderId="0" xfId="0" applyNumberFormat="1" applyFont="1" applyFill="1" applyBorder="1" applyAlignment="1">
      <alignment horizontal="center"/>
    </xf>
    <xf numFmtId="10" fontId="58" fillId="9" borderId="0" xfId="2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1" fillId="0" borderId="0" xfId="0" applyFont="1"/>
    <xf numFmtId="3" fontId="1" fillId="5" borderId="0" xfId="0" applyNumberFormat="1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4" fillId="5" borderId="0" xfId="0" applyFont="1" applyFill="1" applyAlignment="1"/>
    <xf numFmtId="0" fontId="67" fillId="9" borderId="0" xfId="0" applyFont="1" applyFill="1" applyAlignment="1">
      <alignment horizontal="right"/>
    </xf>
    <xf numFmtId="0" fontId="68" fillId="9" borderId="0" xfId="0" applyFont="1" applyFill="1" applyAlignment="1"/>
    <xf numFmtId="0" fontId="68" fillId="9" borderId="0" xfId="0" applyFont="1" applyFill="1" applyAlignment="1">
      <alignment horizontal="right"/>
    </xf>
    <xf numFmtId="2" fontId="68" fillId="9" borderId="0" xfId="0" applyNumberFormat="1" applyFont="1" applyFill="1" applyAlignment="1">
      <alignment horizontal="right"/>
    </xf>
    <xf numFmtId="10" fontId="67" fillId="9" borderId="0" xfId="0" applyNumberFormat="1" applyFont="1" applyFill="1" applyAlignment="1">
      <alignment horizontal="right"/>
    </xf>
    <xf numFmtId="0" fontId="50" fillId="9" borderId="0" xfId="0" applyFont="1" applyFill="1" applyBorder="1" applyAlignment="1">
      <alignment vertical="center"/>
    </xf>
    <xf numFmtId="0" fontId="53" fillId="0" borderId="0" xfId="0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2" fontId="1" fillId="5" borderId="0" xfId="0" applyNumberFormat="1" applyFont="1" applyFill="1" applyBorder="1" applyAlignment="1">
      <alignment horizontal="center"/>
    </xf>
    <xf numFmtId="0" fontId="50" fillId="13" borderId="0" xfId="0" applyFont="1" applyFill="1" applyBorder="1"/>
    <xf numFmtId="2" fontId="62" fillId="13" borderId="0" xfId="0" applyNumberFormat="1" applyFont="1" applyFill="1" applyBorder="1" applyAlignment="1">
      <alignment horizontal="center"/>
    </xf>
    <xf numFmtId="10" fontId="69" fillId="13" borderId="0" xfId="0" applyNumberFormat="1" applyFont="1" applyFill="1" applyBorder="1" applyAlignment="1">
      <alignment horizontal="center"/>
    </xf>
    <xf numFmtId="10" fontId="70" fillId="13" borderId="0" xfId="0" applyNumberFormat="1" applyFont="1" applyFill="1" applyBorder="1" applyAlignment="1">
      <alignment horizontal="center"/>
    </xf>
    <xf numFmtId="2" fontId="71" fillId="13" borderId="0" xfId="0" applyNumberFormat="1" applyFont="1" applyFill="1" applyBorder="1" applyAlignment="1">
      <alignment horizontal="center"/>
    </xf>
    <xf numFmtId="49" fontId="30" fillId="0" borderId="0" xfId="0" applyNumberFormat="1" applyFont="1" applyBorder="1"/>
    <xf numFmtId="0" fontId="36" fillId="6" borderId="0" xfId="0" applyFont="1" applyFill="1" applyBorder="1" applyAlignment="1">
      <alignment horizontal="left"/>
    </xf>
    <xf numFmtId="3" fontId="50" fillId="13" borderId="0" xfId="0" applyNumberFormat="1" applyFont="1" applyFill="1" applyBorder="1" applyAlignment="1">
      <alignment horizontal="center"/>
    </xf>
    <xf numFmtId="3" fontId="36" fillId="13" borderId="0" xfId="0" applyNumberFormat="1" applyFont="1" applyFill="1" applyBorder="1" applyAlignment="1">
      <alignment horizontal="center"/>
    </xf>
    <xf numFmtId="0" fontId="4" fillId="9" borderId="0" xfId="0" applyFont="1" applyFill="1" applyAlignment="1">
      <alignment horizontal="left"/>
    </xf>
    <xf numFmtId="0" fontId="55" fillId="12" borderId="0" xfId="0" applyFont="1" applyFill="1" applyAlignment="1">
      <alignment horizontal="center"/>
    </xf>
    <xf numFmtId="0" fontId="51" fillId="8" borderId="0" xfId="0" applyFont="1" applyFill="1" applyAlignment="1">
      <alignment horizontal="center"/>
    </xf>
    <xf numFmtId="0" fontId="55" fillId="8" borderId="0" xfId="0" applyFont="1" applyFill="1" applyAlignment="1">
      <alignment horizontal="center"/>
    </xf>
    <xf numFmtId="3" fontId="15" fillId="0" borderId="0" xfId="0" applyNumberFormat="1" applyFont="1" applyAlignment="1">
      <alignment horizontal="right"/>
    </xf>
    <xf numFmtId="3" fontId="4" fillId="9" borderId="0" xfId="0" applyNumberFormat="1" applyFont="1" applyFill="1" applyAlignment="1">
      <alignment horizontal="right"/>
    </xf>
    <xf numFmtId="0" fontId="4" fillId="9" borderId="5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49" fontId="56" fillId="13" borderId="7" xfId="0" applyNumberFormat="1" applyFont="1" applyFill="1" applyBorder="1" applyAlignment="1">
      <alignment horizontal="center" vertical="center"/>
    </xf>
    <xf numFmtId="49" fontId="22" fillId="13" borderId="8" xfId="0" applyNumberFormat="1" applyFont="1" applyFill="1" applyBorder="1" applyAlignment="1">
      <alignment horizontal="center" vertical="center"/>
    </xf>
    <xf numFmtId="49" fontId="56" fillId="9" borderId="7" xfId="0" applyNumberFormat="1" applyFont="1" applyFill="1" applyBorder="1" applyAlignment="1">
      <alignment horizontal="center" vertical="center"/>
    </xf>
    <xf numFmtId="49" fontId="22" fillId="9" borderId="8" xfId="0" applyNumberFormat="1" applyFont="1" applyFill="1" applyBorder="1" applyAlignment="1">
      <alignment horizontal="center" vertical="center"/>
    </xf>
    <xf numFmtId="0" fontId="57" fillId="10" borderId="0" xfId="0" applyFont="1" applyFill="1" applyBorder="1" applyAlignment="1">
      <alignment horizontal="center"/>
    </xf>
    <xf numFmtId="0" fontId="12" fillId="10" borderId="0" xfId="0" applyFont="1" applyFill="1" applyBorder="1" applyAlignment="1">
      <alignment horizontal="center"/>
    </xf>
    <xf numFmtId="0" fontId="12" fillId="0" borderId="0" xfId="0" applyFont="1" applyFill="1" applyAlignment="1">
      <alignment horizontal="center"/>
    </xf>
    <xf numFmtId="9" fontId="19" fillId="9" borderId="0" xfId="2" applyFont="1" applyFill="1" applyBorder="1" applyAlignment="1">
      <alignment horizontal="center"/>
    </xf>
    <xf numFmtId="9" fontId="52" fillId="9" borderId="0" xfId="2" applyFont="1" applyFill="1" applyBorder="1" applyAlignment="1">
      <alignment horizontal="center"/>
    </xf>
    <xf numFmtId="3" fontId="29" fillId="0" borderId="0" xfId="0" applyNumberFormat="1" applyFont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28" fillId="7" borderId="0" xfId="0" applyFont="1" applyFill="1" applyAlignment="1">
      <alignment horizontal="center"/>
    </xf>
    <xf numFmtId="49" fontId="26" fillId="7" borderId="0" xfId="0" applyNumberFormat="1" applyFont="1" applyFill="1" applyAlignment="1">
      <alignment horizontal="center"/>
    </xf>
    <xf numFmtId="49" fontId="27" fillId="7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38" fillId="12" borderId="0" xfId="0" applyFont="1" applyFill="1" applyAlignment="1">
      <alignment horizontal="center" vertical="center"/>
    </xf>
    <xf numFmtId="0" fontId="35" fillId="8" borderId="0" xfId="0" applyFont="1" applyFill="1" applyAlignment="1">
      <alignment horizontal="center"/>
    </xf>
    <xf numFmtId="0" fontId="67" fillId="9" borderId="0" xfId="0" applyFont="1" applyFill="1" applyAlignment="1">
      <alignment horizontal="left"/>
    </xf>
    <xf numFmtId="0" fontId="15" fillId="0" borderId="0" xfId="0" applyFont="1" applyAlignment="1">
      <alignment horizontal="right"/>
    </xf>
    <xf numFmtId="0" fontId="4" fillId="9" borderId="5" xfId="0" applyFont="1" applyFill="1" applyBorder="1" applyAlignment="1">
      <alignment horizontal="center"/>
    </xf>
    <xf numFmtId="0" fontId="22" fillId="9" borderId="6" xfId="0" applyFont="1" applyFill="1" applyBorder="1" applyAlignment="1">
      <alignment horizontal="center"/>
    </xf>
    <xf numFmtId="0" fontId="32" fillId="8" borderId="0" xfId="0" applyFont="1" applyFill="1" applyAlignment="1">
      <alignment horizontal="center"/>
    </xf>
    <xf numFmtId="9" fontId="57" fillId="10" borderId="0" xfId="2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10" fontId="36" fillId="6" borderId="0" xfId="0" applyNumberFormat="1" applyFont="1" applyFill="1" applyBorder="1" applyAlignment="1">
      <alignment horizontal="center"/>
    </xf>
    <xf numFmtId="0" fontId="32" fillId="8" borderId="0" xfId="0" applyFont="1" applyFill="1" applyAlignment="1">
      <alignment horizontal="center" vertical="center"/>
    </xf>
    <xf numFmtId="10" fontId="58" fillId="0" borderId="0" xfId="0" applyNumberFormat="1" applyFont="1" applyFill="1" applyBorder="1" applyAlignment="1">
      <alignment horizontal="center"/>
    </xf>
    <xf numFmtId="0" fontId="58" fillId="0" borderId="0" xfId="0" applyFont="1" applyFill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0" fontId="51" fillId="12" borderId="0" xfId="0" applyFont="1" applyFill="1" applyAlignment="1">
      <alignment horizontal="center"/>
    </xf>
    <xf numFmtId="0" fontId="22" fillId="0" borderId="0" xfId="0" applyFont="1" applyAlignment="1">
      <alignment horizontal="left"/>
    </xf>
    <xf numFmtId="0" fontId="51" fillId="9" borderId="0" xfId="0" applyFont="1" applyFill="1" applyBorder="1" applyAlignment="1">
      <alignment horizontal="center" vertical="center"/>
    </xf>
    <xf numFmtId="0" fontId="50" fillId="9" borderId="0" xfId="0" applyFont="1" applyFill="1" applyBorder="1" applyAlignment="1">
      <alignment horizontal="center" vertical="center"/>
    </xf>
    <xf numFmtId="0" fontId="57" fillId="9" borderId="0" xfId="0" applyFont="1" applyFill="1" applyBorder="1" applyAlignment="1">
      <alignment horizontal="center"/>
    </xf>
    <xf numFmtId="0" fontId="36" fillId="9" borderId="0" xfId="0" applyFont="1" applyFill="1" applyBorder="1" applyAlignment="1">
      <alignment horizontal="center" vertical="center"/>
    </xf>
    <xf numFmtId="0" fontId="36" fillId="9" borderId="0" xfId="0" applyFont="1" applyFill="1" applyBorder="1" applyAlignment="1">
      <alignment horizontal="center"/>
    </xf>
    <xf numFmtId="0" fontId="32" fillId="12" borderId="0" xfId="0" applyFont="1" applyFill="1" applyAlignment="1">
      <alignment horizontal="center"/>
    </xf>
    <xf numFmtId="0" fontId="50" fillId="13" borderId="0" xfId="0" applyFont="1" applyFill="1" applyBorder="1" applyAlignment="1">
      <alignment horizontal="center" vertical="center"/>
    </xf>
    <xf numFmtId="0" fontId="50" fillId="9" borderId="0" xfId="0" applyFont="1" applyFill="1" applyBorder="1" applyAlignment="1">
      <alignment horizontal="center"/>
    </xf>
    <xf numFmtId="0" fontId="51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Alignment="1">
      <alignment horizontal="center"/>
    </xf>
    <xf numFmtId="0" fontId="36" fillId="0" borderId="0" xfId="0" applyFont="1" applyFill="1" applyAlignment="1">
      <alignment horizontal="center"/>
    </xf>
    <xf numFmtId="10" fontId="60" fillId="0" borderId="0" xfId="0" applyNumberFormat="1" applyFont="1" applyFill="1" applyAlignment="1">
      <alignment horizontal="center"/>
    </xf>
    <xf numFmtId="0" fontId="60" fillId="0" borderId="0" xfId="0" applyFont="1" applyFill="1" applyAlignment="1">
      <alignment horizontal="center"/>
    </xf>
    <xf numFmtId="0" fontId="20" fillId="9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left"/>
    </xf>
    <xf numFmtId="0" fontId="40" fillId="9" borderId="0" xfId="0" applyFont="1" applyFill="1" applyBorder="1" applyAlignment="1">
      <alignment horizontal="center"/>
    </xf>
    <xf numFmtId="0" fontId="39" fillId="12" borderId="0" xfId="0" applyFont="1" applyFill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0" fontId="5" fillId="7" borderId="0" xfId="0" applyFont="1" applyFill="1" applyBorder="1" applyAlignment="1">
      <alignment wrapText="1"/>
    </xf>
    <xf numFmtId="0" fontId="5" fillId="7" borderId="0" xfId="0" applyFont="1" applyFill="1" applyBorder="1" applyAlignment="1">
      <alignment horizontal="left"/>
    </xf>
    <xf numFmtId="0" fontId="41" fillId="7" borderId="0" xfId="0" applyFont="1" applyFill="1" applyBorder="1" applyAlignment="1">
      <alignment vertical="top" wrapText="1"/>
    </xf>
    <xf numFmtId="0" fontId="12" fillId="7" borderId="0" xfId="0" applyFont="1" applyFill="1" applyBorder="1" applyAlignment="1">
      <alignment horizontal="left"/>
    </xf>
    <xf numFmtId="0" fontId="41" fillId="7" borderId="0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57" fillId="9" borderId="0" xfId="0" applyFont="1" applyFill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34" fillId="7" borderId="0" xfId="0" applyFont="1" applyFill="1" applyAlignment="1">
      <alignment horizontal="center"/>
    </xf>
    <xf numFmtId="0" fontId="5" fillId="7" borderId="0" xfId="0" applyFont="1" applyFill="1" applyBorder="1" applyAlignment="1">
      <alignment horizontal="justify" vertical="justify" wrapText="1"/>
    </xf>
    <xf numFmtId="0" fontId="13" fillId="7" borderId="0" xfId="0" applyFont="1" applyFill="1" applyBorder="1" applyAlignment="1">
      <alignment horizontal="center"/>
    </xf>
    <xf numFmtId="0" fontId="14" fillId="7" borderId="0" xfId="0" applyFont="1" applyFill="1" applyAlignment="1">
      <alignment horizontal="center"/>
    </xf>
    <xf numFmtId="0" fontId="41" fillId="7" borderId="0" xfId="0" applyFont="1" applyFill="1" applyBorder="1" applyAlignment="1">
      <alignment horizontal="left" wrapText="1"/>
    </xf>
  </cellXfs>
  <cellStyles count="3">
    <cellStyle name="Millares" xfId="1" builtinId="3"/>
    <cellStyle name="Normal" xfId="0" builtinId="0"/>
    <cellStyle name="Porcentaje" xfId="2" builtinId="5"/>
  </cellStyles>
  <dxfs count="32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993366"/>
      <color rgb="FF0000FF"/>
      <color rgb="FFC0C0C0"/>
      <color rgb="FFD1E7A9"/>
      <color rgb="FFFF00FF"/>
      <color rgb="FFA50021"/>
      <color rgb="FF014B3A"/>
      <color rgb="FFD7E1DC"/>
      <color rgb="FFFFFF99"/>
      <color rgb="FFDBEF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 % DE ESTABLECIMIENTOS</a:t>
            </a:r>
          </a:p>
        </c:rich>
      </c:tx>
      <c:layout>
        <c:manualLayout>
          <c:xMode val="edge"/>
          <c:yMode val="edge"/>
          <c:x val="0.33570442386024646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68150982501737"/>
          <c:y val="0.30303129942425366"/>
          <c:w val="0.5945950075812142"/>
          <c:h val="0.5555573822777983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0480090408051543E-2"/>
                  <c:y val="-8.7418596561035455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3616092045215558E-2"/>
                  <c:y val="6.534040727859136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León
31%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5968667395031064E-2"/>
                  <c:y val="9.4339342239780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7510904831358771E-3"/>
                  <c:y val="6.126904944561850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2636145715251335E-3"/>
                  <c:y val="-4.725978976189748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1004155441349859E-3"/>
                  <c:y val="-0.10628995422845988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750625820488356E-2"/>
                  <c:y val="-5.205956923729840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4746904683031719E-2"/>
                  <c:y val="-2.773132936512284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6</c:v>
                </c:pt>
                <c:pt idx="6">
                  <c:v>9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 DE PLAZAS POR PROVINCIAS</a:t>
            </a:r>
          </a:p>
        </c:rich>
      </c:tx>
      <c:layout>
        <c:manualLayout>
          <c:xMode val="edge"/>
          <c:yMode val="edge"/>
          <c:x val="0.21161825726141079"/>
          <c:y val="2.35690235690235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25726141078838"/>
          <c:y val="0.30639831386230093"/>
          <c:w val="0.76348547717842319"/>
          <c:h val="0.49158410795490043"/>
        </c:manualLayout>
      </c:layout>
      <c:pie3DChart>
        <c:varyColors val="1"/>
        <c:ser>
          <c:idx val="0"/>
          <c:order val="0"/>
          <c:tx>
            <c:strRef>
              <c:f>[6]Oferta!$I$38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1.6641900373984227E-2"/>
                  <c:y val="-4.9597433572456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406758802451362E-3"/>
                  <c:y val="9.64882364046718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539702246762718E-2"/>
                  <c:y val="4.65023434249038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9198331536358757E-2"/>
                  <c:y val="6.223546186568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886627242134266E-4"/>
                  <c:y val="5.766050090101992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169928447740603E-3"/>
                  <c:y val="-1.6288704569415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3670728918221305E-2"/>
                  <c:y val="-9.73610876245525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9188856579649507E-2"/>
                  <c:y val="-4.24930063539386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[6]Oferta!$A$39:$A$47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[6]Oferta!$I$39:$I$47</c:f>
              <c:numCache>
                <c:formatCode>General</c:formatCode>
                <c:ptCount val="9"/>
                <c:pt idx="0">
                  <c:v>5668</c:v>
                </c:pt>
                <c:pt idx="1">
                  <c:v>11697</c:v>
                </c:pt>
                <c:pt idx="2">
                  <c:v>13543</c:v>
                </c:pt>
                <c:pt idx="3">
                  <c:v>3815</c:v>
                </c:pt>
                <c:pt idx="4">
                  <c:v>12126</c:v>
                </c:pt>
                <c:pt idx="5">
                  <c:v>6556</c:v>
                </c:pt>
                <c:pt idx="6">
                  <c:v>4356</c:v>
                </c:pt>
                <c:pt idx="7">
                  <c:v>9770</c:v>
                </c:pt>
                <c:pt idx="8">
                  <c:v>3862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0410783055198972"/>
          <c:y val="2.69360269360269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2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80805174080547E-2"/>
          <c:y val="0.15942585286227531"/>
          <c:w val="0.94993581514762515"/>
          <c:h val="0.7441101908084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[6]Oferta!$B$37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</c:ser>
        <c:ser>
          <c:idx val="1"/>
          <c:order val="1"/>
          <c:tx>
            <c:strRef>
              <c:f>[6]Oferta!$D$37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[6]Oferta!$D$39:$D$47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</c:ser>
        <c:ser>
          <c:idx val="2"/>
          <c:order val="2"/>
          <c:tx>
            <c:strRef>
              <c:f>[6]Oferta!$F$37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</c:spPr>
          <c:invertIfNegative val="0"/>
          <c:val>
            <c:numRef>
              <c:f>[6]Oferta!$F$39:$F$47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5151712"/>
        <c:axId val="305152104"/>
        <c:axId val="0"/>
      </c:bar3DChart>
      <c:catAx>
        <c:axId val="30515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152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5152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151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chemeClr val="accent4">
                    <a:lumMod val="50000"/>
                  </a:schemeClr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27214377406932"/>
          <c:y val="1.6835016835016835E-2"/>
          <c:w val="0.26572528883183566"/>
          <c:h val="0.12121247470328836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674497749478537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[6]Oferta!$A$98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[6]Oferta!$B$95:$J$95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[6]Oferta!$A$97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[6]Oferta!$B$97:$J$97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</c:ser>
        <c:ser>
          <c:idx val="2"/>
          <c:order val="2"/>
          <c:tx>
            <c:strRef>
              <c:f>[6]Oferta!$A$96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[6]Oferta!$B$96:$J$96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5152888"/>
        <c:axId val="305153280"/>
      </c:barChart>
      <c:catAx>
        <c:axId val="305152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153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15328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152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rgbClr val="00B05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261433229937162"/>
          <c:y val="3.0201342281879196E-2"/>
          <c:w val="0.20075777459635724"/>
          <c:h val="0.12080572143247197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DISTRIBUCIÓN PROVINCIAL DEL Nº DE ESTABLECIMIENTOS</a:t>
            </a:r>
          </a:p>
        </c:rich>
      </c:tx>
      <c:layout>
        <c:manualLayout>
          <c:xMode val="edge"/>
          <c:yMode val="edge"/>
          <c:x val="0.17534956160975429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589598424097656"/>
          <c:y val="0.34680248711886813"/>
          <c:w val="0.46505746769865519"/>
          <c:h val="0.4882170935168531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6976079305204328E-3"/>
                  <c:y val="-4.205381532973689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73287760-0E08-4A77-BD1E-9293E9C92D94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1.048277083918725E-2"/>
                  <c:y val="-9.53731078735421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AEA4DDB3-AA2B-474F-A03F-E26CBD1CCDAF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23%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34%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73686180203074E-3"/>
                  <c:y val="5.430954462131387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521478799528272E-2"/>
                  <c:y val="1.924821652952524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639149655321428E-3"/>
                  <c:y val="-2.863390203377130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669202172804788E-3"/>
                  <c:y val="-7.90200090248125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1577089065016486E-2"/>
                  <c:y val="-7.949023121213383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6214159349382047E-2"/>
                  <c:y val="-5.013750726323673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494FECED-7078-4C93-9FF3-D997C2AE1AC5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[6]Oferta!$B$156:$J$156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[6]Oferta!$B$161:$J$161</c:f>
              <c:numCache>
                <c:formatCode>General</c:formatCode>
                <c:ptCount val="9"/>
                <c:pt idx="0">
                  <c:v>14</c:v>
                </c:pt>
                <c:pt idx="1">
                  <c:v>60</c:v>
                </c:pt>
                <c:pt idx="2">
                  <c:v>91</c:v>
                </c:pt>
                <c:pt idx="3">
                  <c:v>30</c:v>
                </c:pt>
                <c:pt idx="4">
                  <c:v>19</c:v>
                </c:pt>
                <c:pt idx="5">
                  <c:v>19</c:v>
                </c:pt>
                <c:pt idx="6">
                  <c:v>10</c:v>
                </c:pt>
                <c:pt idx="7">
                  <c:v>9</c:v>
                </c:pt>
                <c:pt idx="8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22267587112248846"/>
          <c:y val="4.2295996638063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270108768322091E-2"/>
          <c:y val="0.22639921215739306"/>
          <c:w val="0.94995366165167394"/>
          <c:h val="0.66786190883989671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[6]Oferta!$A$184</c:f>
              <c:strCache>
                <c:ptCount val="1"/>
                <c:pt idx="0">
                  <c:v>Alb. Turístico C.S.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[6]Oferta!$B$184:$J$184</c:f>
              <c:numCache>
                <c:formatCode>General</c:formatCode>
                <c:ptCount val="9"/>
                <c:pt idx="0">
                  <c:v>0</c:v>
                </c:pt>
                <c:pt idx="1">
                  <c:v>465</c:v>
                </c:pt>
                <c:pt idx="2">
                  <c:v>768</c:v>
                </c:pt>
                <c:pt idx="3">
                  <c:v>270</c:v>
                </c:pt>
                <c:pt idx="4">
                  <c:v>44</c:v>
                </c:pt>
                <c:pt idx="5">
                  <c:v>0</c:v>
                </c:pt>
                <c:pt idx="6">
                  <c:v>0</c:v>
                </c:pt>
                <c:pt idx="7">
                  <c:v>93</c:v>
                </c:pt>
                <c:pt idx="8">
                  <c:v>145</c:v>
                </c:pt>
              </c:numCache>
            </c:numRef>
          </c:val>
        </c:ser>
        <c:ser>
          <c:idx val="0"/>
          <c:order val="1"/>
          <c:tx>
            <c:strRef>
              <c:f>[6]Oferta!$A$183</c:f>
              <c:strCache>
                <c:ptCount val="1"/>
                <c:pt idx="0">
                  <c:v>Alb. Turístico C.S. SUP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[6]Oferta!$B$183:$J$183</c:f>
              <c:numCache>
                <c:formatCode>General</c:formatCode>
                <c:ptCount val="9"/>
                <c:pt idx="0">
                  <c:v>0</c:v>
                </c:pt>
                <c:pt idx="1">
                  <c:v>251</c:v>
                </c:pt>
                <c:pt idx="2">
                  <c:v>363</c:v>
                </c:pt>
                <c:pt idx="3">
                  <c:v>334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38</c:v>
                </c:pt>
              </c:numCache>
            </c:numRef>
          </c:val>
        </c:ser>
        <c:ser>
          <c:idx val="1"/>
          <c:order val="2"/>
          <c:tx>
            <c:strRef>
              <c:f>[6]Oferta!$A$182</c:f>
              <c:strCache>
                <c:ptCount val="1"/>
                <c:pt idx="0">
                  <c:v>Albergue turístico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[6]Oferta!$B$182:$J$182</c:f>
              <c:numCache>
                <c:formatCode>General</c:formatCode>
                <c:ptCount val="9"/>
                <c:pt idx="0">
                  <c:v>381</c:v>
                </c:pt>
                <c:pt idx="1">
                  <c:v>1098</c:v>
                </c:pt>
                <c:pt idx="2">
                  <c:v>1358</c:v>
                </c:pt>
                <c:pt idx="3">
                  <c:v>361</c:v>
                </c:pt>
                <c:pt idx="4">
                  <c:v>412</c:v>
                </c:pt>
                <c:pt idx="5">
                  <c:v>1197</c:v>
                </c:pt>
                <c:pt idx="6">
                  <c:v>288</c:v>
                </c:pt>
                <c:pt idx="7">
                  <c:v>141</c:v>
                </c:pt>
                <c:pt idx="8">
                  <c:v>118</c:v>
                </c:pt>
              </c:numCache>
            </c:numRef>
          </c:val>
        </c:ser>
        <c:ser>
          <c:idx val="2"/>
          <c:order val="3"/>
          <c:tx>
            <c:strRef>
              <c:f>[6]Oferta!$A$181</c:f>
              <c:strCache>
                <c:ptCount val="1"/>
                <c:pt idx="0">
                  <c:v>Albergue turístico SUP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[6]Oferta!$B$181:$J$181</c:f>
              <c:numCache>
                <c:formatCode>General</c:formatCode>
                <c:ptCount val="9"/>
                <c:pt idx="0">
                  <c:v>410</c:v>
                </c:pt>
                <c:pt idx="1">
                  <c:v>718</c:v>
                </c:pt>
                <c:pt idx="2">
                  <c:v>825</c:v>
                </c:pt>
                <c:pt idx="3">
                  <c:v>234</c:v>
                </c:pt>
                <c:pt idx="4">
                  <c:v>131</c:v>
                </c:pt>
                <c:pt idx="5">
                  <c:v>338</c:v>
                </c:pt>
                <c:pt idx="6">
                  <c:v>60</c:v>
                </c:pt>
                <c:pt idx="7">
                  <c:v>167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5101424"/>
        <c:axId val="305101816"/>
      </c:barChart>
      <c:catAx>
        <c:axId val="305101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101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10181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101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FF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65179749263076814"/>
          <c:y val="2.8206443754001359E-2"/>
          <c:w val="0.33719856405437065"/>
          <c:h val="0.13164702464169756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477235774739488"/>
          <c:y val="2.7142585392314254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</c:title>
    <c:autoTitleDeleted val="0"/>
    <c:view3D>
      <c:rotX val="15"/>
      <c:hPercent val="2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5796661608497723E-2"/>
          <c:y val="0.1441447782269594"/>
          <c:w val="0.96813353566009108"/>
          <c:h val="0.756760085691536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[7]Oferta!$A$194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[7]Oferta!$B$193:$J$193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[7]Oferta!$B$194:$J$194</c:f>
              <c:numCache>
                <c:formatCode>General</c:formatCode>
                <c:ptCount val="9"/>
                <c:pt idx="0">
                  <c:v>585</c:v>
                </c:pt>
                <c:pt idx="1">
                  <c:v>823</c:v>
                </c:pt>
                <c:pt idx="2">
                  <c:v>1206</c:v>
                </c:pt>
                <c:pt idx="3">
                  <c:v>338</c:v>
                </c:pt>
                <c:pt idx="4">
                  <c:v>658</c:v>
                </c:pt>
                <c:pt idx="5">
                  <c:v>514</c:v>
                </c:pt>
                <c:pt idx="6">
                  <c:v>320</c:v>
                </c:pt>
                <c:pt idx="7">
                  <c:v>839</c:v>
                </c:pt>
                <c:pt idx="8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5102600"/>
        <c:axId val="305102992"/>
        <c:axId val="0"/>
      </c:bar3DChart>
      <c:catAx>
        <c:axId val="305102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102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102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102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DEL Nº DE PLAZAS POR MODALIDADES
</a:t>
            </a:r>
          </a:p>
        </c:rich>
      </c:tx>
      <c:layout>
        <c:manualLayout>
          <c:xMode val="edge"/>
          <c:yMode val="edge"/>
          <c:x val="0.10430211959097251"/>
          <c:y val="2.72112414519613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677350748322254"/>
          <c:y val="0.29665541807274093"/>
          <c:w val="0.62375802591214635"/>
          <c:h val="0.523596693270484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7F5-4F28-BA32-7DF850908DC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7F5-4F28-BA32-7DF850908DC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7F5-4F28-BA32-7DF850908DC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7F5-4F28-BA32-7DF850908DCF}"/>
              </c:ext>
            </c:extLst>
          </c:dPt>
          <c:dLbls>
            <c:dLbl>
              <c:idx val="0"/>
              <c:layout>
                <c:manualLayout>
                  <c:x val="-3.9322589876887998E-2"/>
                  <c:y val="-3.71889452200004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582510311853761E-3"/>
                  <c:y val="5.57367416962471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5275070566399064E-3"/>
                  <c:y val="-4.98712349397147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9909102127576448E-2"/>
                  <c:y val="-0.120682948984341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('[8]Oferta '!$B$107,'[8]Oferta '!$D$107,'[8]Oferta '!$F$107,'[8]Oferta '!$H$107)</c:f>
              <c:strCache>
                <c:ptCount val="4"/>
                <c:pt idx="0">
                  <c:v>C.R.A.C.</c:v>
                </c:pt>
                <c:pt idx="1">
                  <c:v>C.R.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('[8]Oferta '!$C$118,'[8]Oferta '!$E$118,'[8]Oferta '!$G$118,'[8]Oferta '!$I$118)</c:f>
              <c:numCache>
                <c:formatCode>General</c:formatCode>
                <c:ptCount val="4"/>
                <c:pt idx="0">
                  <c:v>1178</c:v>
                </c:pt>
                <c:pt idx="1">
                  <c:v>21255</c:v>
                </c:pt>
                <c:pt idx="2">
                  <c:v>3122</c:v>
                </c:pt>
                <c:pt idx="3">
                  <c:v>8977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F5-4F28-BA32-7DF85090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23848684210526316"/>
          <c:y val="3.9062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421052631578946"/>
          <c:y val="0.25390673428866251"/>
          <c:w val="0.63486842105263153"/>
          <c:h val="0.59765738994100559"/>
        </c:manualLayout>
      </c:layout>
      <c:pie3DChart>
        <c:varyColors val="1"/>
        <c:ser>
          <c:idx val="0"/>
          <c:order val="0"/>
          <c:tx>
            <c:strRef>
              <c:f>[9]Mes!$D$364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3D8-42A6-B1C6-6767E3C50F8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D8-42A6-B1C6-6767E3C50F8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3D8-42A6-B1C6-6767E3C50F8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D8-42A6-B1C6-6767E3C50F8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3D8-42A6-B1C6-6767E3C50F8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D8-42A6-B1C6-6767E3C50F8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3D8-42A6-B1C6-6767E3C50F8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3D8-42A6-B1C6-6767E3C50F8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3D8-42A6-B1C6-6767E3C50F87}"/>
              </c:ext>
            </c:extLst>
          </c:dPt>
          <c:dLbls>
            <c:dLbl>
              <c:idx val="0"/>
              <c:layout>
                <c:manualLayout>
                  <c:x val="6.2380425587297457E-3"/>
                  <c:y val="-1.6308267716535433E-2"/>
                </c:manualLayout>
              </c:layout>
              <c:tx>
                <c:rich>
                  <a:bodyPr/>
                  <a:lstStyle/>
                  <a:p>
                    <a:fld id="{A3C3A807-9246-42D6-9DDE-781B9241E61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3.0948162729658706E-2"/>
                  <c:y val="-0.12071524577116971"/>
                </c:manualLayout>
              </c:layout>
              <c:tx>
                <c:rich>
                  <a:bodyPr/>
                  <a:lstStyle/>
                  <a:p>
                    <a:fld id="{AF0B5C02-D690-4838-A345-6C01BCE1051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3.014539301008436E-2"/>
                  <c:y val="4.72988982554444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6015333609614643E-2"/>
                  <c:y val="1.8365305332030266E-2"/>
                </c:manualLayout>
              </c:layout>
              <c:tx>
                <c:rich>
                  <a:bodyPr/>
                  <a:lstStyle/>
                  <a:p>
                    <a:fld id="{ADDD6977-A545-488D-965B-A807669677A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7.0035053184141452E-2"/>
                  <c:y val="8.8012607592721545E-2"/>
                </c:manualLayout>
              </c:layout>
              <c:tx>
                <c:rich>
                  <a:bodyPr/>
                  <a:lstStyle/>
                  <a:p>
                    <a:fld id="{B218E39D-B104-4D0B-9F72-2CFB7CC2B05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7.523311230832979E-3"/>
                  <c:y val="4.7708339817110756E-2"/>
                </c:manualLayout>
              </c:layout>
              <c:tx>
                <c:rich>
                  <a:bodyPr/>
                  <a:lstStyle/>
                  <a:p>
                    <a:fld id="{B52B1C79-ACFD-4FE4-9491-650A86A4F79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1.2080915872358038E-2"/>
                  <c:y val="-4.5903320047060318E-2"/>
                </c:manualLayout>
              </c:layout>
              <c:tx>
                <c:rich>
                  <a:bodyPr/>
                  <a:lstStyle/>
                  <a:p>
                    <a:fld id="{B9B1EAFD-5097-4589-9A8D-77C60A857BD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-6.7424713358198631E-3"/>
                  <c:y val="-9.129154758605873E-2"/>
                </c:manualLayout>
              </c:layout>
              <c:tx>
                <c:rich>
                  <a:bodyPr/>
                  <a:lstStyle/>
                  <a:p>
                    <a:fld id="{C501B4E9-B593-4EB6-A2D1-F764554D6CB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3.3030519945337337E-2"/>
                  <c:y val="-1.34736220472441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[9]Mes!$A$365:$A$373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[9]Mes!$D$365:$D$373</c:f>
              <c:numCache>
                <c:formatCode>General</c:formatCode>
                <c:ptCount val="9"/>
                <c:pt idx="0">
                  <c:v>60504</c:v>
                </c:pt>
                <c:pt idx="1">
                  <c:v>157402</c:v>
                </c:pt>
                <c:pt idx="2">
                  <c:v>137457</c:v>
                </c:pt>
                <c:pt idx="3">
                  <c:v>38451</c:v>
                </c:pt>
                <c:pt idx="4">
                  <c:v>131315</c:v>
                </c:pt>
                <c:pt idx="5">
                  <c:v>75235</c:v>
                </c:pt>
                <c:pt idx="6">
                  <c:v>38624</c:v>
                </c:pt>
                <c:pt idx="7">
                  <c:v>89776</c:v>
                </c:pt>
                <c:pt idx="8">
                  <c:v>37148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3D8-42A6-B1C6-6767E3C50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2532058492688414"/>
          <c:y val="3.39354409057076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31492705202894"/>
          <c:y val="0.26848249027237353"/>
          <c:w val="0.64165790843308768"/>
          <c:h val="0.63710620127707918"/>
        </c:manualLayout>
      </c:layout>
      <c:pie3DChart>
        <c:varyColors val="1"/>
        <c:ser>
          <c:idx val="0"/>
          <c:order val="0"/>
          <c:tx>
            <c:strRef>
              <c:f>[9]Mes!$G$364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EC50-4D8A-83F8-CDFF2AC7496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50-4D8A-83F8-CDFF2AC7496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C50-4D8A-83F8-CDFF2AC7496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50-4D8A-83F8-CDFF2AC74965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C50-4D8A-83F8-CDFF2AC7496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50-4D8A-83F8-CDFF2AC74965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C50-4D8A-83F8-CDFF2AC74965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50-4D8A-83F8-CDFF2AC7496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C50-4D8A-83F8-CDFF2AC74965}"/>
              </c:ext>
            </c:extLst>
          </c:dPt>
          <c:dLbls>
            <c:dLbl>
              <c:idx val="0"/>
              <c:layout>
                <c:manualLayout>
                  <c:x val="-2.0358282047817436E-2"/>
                  <c:y val="-5.03479477516672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0584798195077442E-2"/>
                  <c:y val="-0.10685090433734692"/>
                </c:manualLayout>
              </c:layout>
              <c:tx>
                <c:rich>
                  <a:bodyPr/>
                  <a:lstStyle/>
                  <a:p>
                    <a:fld id="{85395C69-BDF8-4CD0-9853-0BF93237ABC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4.1809836172974416E-2"/>
                  <c:y val="2.9641839517142114E-2"/>
                </c:manualLayout>
              </c:layout>
              <c:tx>
                <c:rich>
                  <a:bodyPr/>
                  <a:lstStyle/>
                  <a:p>
                    <a:fld id="{5DA51844-0CED-4E6D-A183-9A78DFF38D9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1.6520938002874467E-2"/>
                  <c:y val="-3.9421142396102395E-4"/>
                </c:manualLayout>
              </c:layout>
              <c:tx>
                <c:rich>
                  <a:bodyPr/>
                  <a:lstStyle/>
                  <a:p>
                    <a:fld id="{3A0191C4-AB1C-42B2-A39C-BBF7377B55C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7.2078322502978881E-2"/>
                  <c:y val="7.7837760552304514E-2"/>
                </c:manualLayout>
              </c:layout>
              <c:tx>
                <c:rich>
                  <a:bodyPr/>
                  <a:lstStyle/>
                  <a:p>
                    <a:fld id="{8A0697F3-89DA-43DB-AFB9-1E3EB635B9F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4.2890660508310237E-3"/>
                  <c:y val="1.0163710080987E-2"/>
                </c:manualLayout>
              </c:layout>
              <c:tx>
                <c:rich>
                  <a:bodyPr/>
                  <a:lstStyle/>
                  <a:p>
                    <a:fld id="{47A77E8A-93CF-4C4D-A58C-E0901E3DDD7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2.2856183538680127E-2"/>
                  <c:y val="-3.17444366146838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6996368043698094E-2"/>
                  <c:y val="-0.1062728637519532"/>
                </c:manualLayout>
              </c:layout>
              <c:tx>
                <c:rich>
                  <a:bodyPr/>
                  <a:lstStyle/>
                  <a:p>
                    <a:fld id="{70F1CD24-5EAD-4A90-8CD1-C4F8C3642B9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3.5511933863181258E-2"/>
                  <c:y val="-4.80950192509983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[9]Mes!$A$365:$A$373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[9]Mes!$G$365:$G$373</c:f>
              <c:numCache>
                <c:formatCode>General</c:formatCode>
                <c:ptCount val="9"/>
                <c:pt idx="0">
                  <c:v>99800</c:v>
                </c:pt>
                <c:pt idx="1">
                  <c:v>228622</c:v>
                </c:pt>
                <c:pt idx="2">
                  <c:v>214629</c:v>
                </c:pt>
                <c:pt idx="3">
                  <c:v>61609</c:v>
                </c:pt>
                <c:pt idx="4">
                  <c:v>235516</c:v>
                </c:pt>
                <c:pt idx="5">
                  <c:v>117364</c:v>
                </c:pt>
                <c:pt idx="6">
                  <c:v>67028</c:v>
                </c:pt>
                <c:pt idx="7">
                  <c:v>141320</c:v>
                </c:pt>
                <c:pt idx="8">
                  <c:v>58528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C50-4D8A-83F8-CDFF2AC74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8227207448125587"/>
          <c:y val="3.08708426372076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439782374471791"/>
          <c:y val="0.2594142259414226"/>
          <c:w val="0.61892190362997079"/>
          <c:h val="0.65723665138872567"/>
        </c:manualLayout>
      </c:layout>
      <c:pie3DChart>
        <c:varyColors val="1"/>
        <c:ser>
          <c:idx val="0"/>
          <c:order val="0"/>
          <c:tx>
            <c:strRef>
              <c:f>[9]Mes!$D$548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47D-4F1F-B217-06ABE91480F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7D-4F1F-B217-06ABE91480F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47D-4F1F-B217-06ABE91480F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7D-4F1F-B217-06ABE91480F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47D-4F1F-B217-06ABE91480F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7D-4F1F-B217-06ABE91480F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47D-4F1F-B217-06ABE91480F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7D-4F1F-B217-06ABE91480F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47D-4F1F-B217-06ABE91480F4}"/>
              </c:ext>
            </c:extLst>
          </c:dPt>
          <c:dLbls>
            <c:dLbl>
              <c:idx val="0"/>
              <c:layout>
                <c:manualLayout>
                  <c:x val="2.7266842448729388E-3"/>
                  <c:y val="-5.6442526274173892E-2"/>
                </c:manualLayout>
              </c:layout>
              <c:tx>
                <c:rich>
                  <a:bodyPr/>
                  <a:lstStyle/>
                  <a:p>
                    <a:fld id="{8A7D619E-FDF9-49F1-A43E-76ED6F883C2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2.9156015879298128E-3"/>
                  <c:y val="-7.5091973335968995E-2"/>
                </c:manualLayout>
              </c:layout>
              <c:tx>
                <c:rich>
                  <a:bodyPr/>
                  <a:lstStyle/>
                  <a:p>
                    <a:fld id="{73CE2853-2B14-44FF-995E-7D201669120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2.0964360587000558E-3"/>
                  <c:y val="6.46766169154227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8446326284686187E-2"/>
                  <c:y val="9.209464488580535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4354644348701696E-2"/>
                  <c:y val="3.425980334547734E-2"/>
                </c:manualLayout>
              </c:layout>
              <c:tx>
                <c:rich>
                  <a:bodyPr/>
                  <a:lstStyle/>
                  <a:p>
                    <a:fld id="{34D732C5-274A-438F-812C-99CBC5BC799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9484474818006241E-2"/>
                  <c:y val="8.5180788968543114E-2"/>
                </c:manualLayout>
              </c:layout>
              <c:tx>
                <c:rich>
                  <a:bodyPr/>
                  <a:lstStyle/>
                  <a:p>
                    <a:fld id="{0A907BED-DD33-4041-9C83-05FD2BEA28C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1.2249624457320193E-2"/>
                  <c:y val="1.8802444470560491E-2"/>
                </c:manualLayout>
              </c:layout>
              <c:tx>
                <c:rich>
                  <a:bodyPr/>
                  <a:lstStyle/>
                  <a:p>
                    <a:fld id="{887A58CA-2486-40A9-97B4-3CA42C403EF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8.4010960894038995E-3"/>
                  <c:y val="-7.81027931210090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6437709437263738E-2"/>
                  <c:y val="-6.4381243389352444E-2"/>
                </c:manualLayout>
              </c:layout>
              <c:tx>
                <c:rich>
                  <a:bodyPr/>
                  <a:lstStyle/>
                  <a:p>
                    <a:fld id="{37ECD772-057A-40A6-8FBC-014DAACF2C61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[9]Mes!$A$549:$A$557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[9]Mes!$D$549:$D$557</c:f>
              <c:numCache>
                <c:formatCode>General</c:formatCode>
                <c:ptCount val="9"/>
                <c:pt idx="0">
                  <c:v>22577</c:v>
                </c:pt>
                <c:pt idx="1">
                  <c:v>20952</c:v>
                </c:pt>
                <c:pt idx="2">
                  <c:v>22529</c:v>
                </c:pt>
                <c:pt idx="3">
                  <c:v>10018</c:v>
                </c:pt>
                <c:pt idx="4">
                  <c:v>21054</c:v>
                </c:pt>
                <c:pt idx="5">
                  <c:v>13700</c:v>
                </c:pt>
                <c:pt idx="6">
                  <c:v>16645</c:v>
                </c:pt>
                <c:pt idx="7">
                  <c:v>8879</c:v>
                </c:pt>
                <c:pt idx="8">
                  <c:v>18831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47D-4F1F-B217-06ABE9148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3954399236217144"/>
          <c:y val="3.36700336700336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6894861591588434E-2"/>
          <c:y val="0.20202086628283578"/>
          <c:w val="0.94803666136508502"/>
          <c:h val="0.696971988675783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55</c:v>
                </c:pt>
                <c:pt idx="2">
                  <c:v>55</c:v>
                </c:pt>
                <c:pt idx="3">
                  <c:v>6</c:v>
                </c:pt>
                <c:pt idx="4">
                  <c:v>25</c:v>
                </c:pt>
                <c:pt idx="5">
                  <c:v>18</c:v>
                </c:pt>
                <c:pt idx="6">
                  <c:v>30</c:v>
                </c:pt>
                <c:pt idx="7">
                  <c:v>5</c:v>
                </c:pt>
                <c:pt idx="8">
                  <c:v>12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[2]Oferta!$D$107:$D$115</c:f>
              <c:numCache>
                <c:formatCode>General</c:formatCode>
                <c:ptCount val="9"/>
                <c:pt idx="0">
                  <c:v>880</c:v>
                </c:pt>
                <c:pt idx="1">
                  <c:v>332</c:v>
                </c:pt>
                <c:pt idx="2">
                  <c:v>408</c:v>
                </c:pt>
                <c:pt idx="3">
                  <c:v>206</c:v>
                </c:pt>
                <c:pt idx="4">
                  <c:v>467</c:v>
                </c:pt>
                <c:pt idx="5">
                  <c:v>370</c:v>
                </c:pt>
                <c:pt idx="6">
                  <c:v>273</c:v>
                </c:pt>
                <c:pt idx="7">
                  <c:v>145</c:v>
                </c:pt>
                <c:pt idx="8">
                  <c:v>167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22</c:v>
                </c:pt>
                <c:pt idx="2">
                  <c:v>8</c:v>
                </c:pt>
                <c:pt idx="3">
                  <c:v>7</c:v>
                </c:pt>
                <c:pt idx="4">
                  <c:v>13</c:v>
                </c:pt>
                <c:pt idx="5">
                  <c:v>21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[2]Oferta!$H$107:$H$115</c:f>
              <c:numCache>
                <c:formatCode>General</c:formatCode>
                <c:ptCount val="9"/>
                <c:pt idx="0">
                  <c:v>44</c:v>
                </c:pt>
                <c:pt idx="1">
                  <c:v>56</c:v>
                </c:pt>
                <c:pt idx="2">
                  <c:v>93</c:v>
                </c:pt>
                <c:pt idx="3">
                  <c:v>28</c:v>
                </c:pt>
                <c:pt idx="4">
                  <c:v>42</c:v>
                </c:pt>
                <c:pt idx="5">
                  <c:v>40</c:v>
                </c:pt>
                <c:pt idx="6">
                  <c:v>34</c:v>
                </c:pt>
                <c:pt idx="7">
                  <c:v>20</c:v>
                </c:pt>
                <c:pt idx="8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1348520"/>
        <c:axId val="301350088"/>
        <c:axId val="0"/>
      </c:bar3DChart>
      <c:catAx>
        <c:axId val="301348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350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1350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348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158521534618061"/>
          <c:y val="1.6835016835016835E-2"/>
          <c:w val="0.24207884660805234"/>
          <c:h val="0.138047491538305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0921910449753103"/>
          <c:y val="2.597112860892388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275675887163035"/>
          <c:y val="0.26359832635983266"/>
          <c:w val="0.60316245162151338"/>
          <c:h val="0.62040921021235984"/>
        </c:manualLayout>
      </c:layout>
      <c:pie3DChart>
        <c:varyColors val="1"/>
        <c:ser>
          <c:idx val="0"/>
          <c:order val="0"/>
          <c:tx>
            <c:strRef>
              <c:f>[9]Mes!$G$548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7B1-41A3-ABDD-55B759A040C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B1-41A3-ABDD-55B759A040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7B1-41A3-ABDD-55B759A040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B1-41A3-ABDD-55B759A040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7B1-41A3-ABDD-55B759A040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B1-41A3-ABDD-55B759A040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7B1-41A3-ABDD-55B759A040C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B1-41A3-ABDD-55B759A040C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7B1-41A3-ABDD-55B759A040C9}"/>
              </c:ext>
            </c:extLst>
          </c:dPt>
          <c:dLbls>
            <c:dLbl>
              <c:idx val="0"/>
              <c:layout>
                <c:manualLayout>
                  <c:x val="-3.5702488989723745E-2"/>
                  <c:y val="-7.3473830477072746E-2"/>
                </c:manualLayout>
              </c:layout>
              <c:tx>
                <c:rich>
                  <a:bodyPr/>
                  <a:lstStyle/>
                  <a:p>
                    <a:fld id="{95D2978F-2368-4548-8E81-1D2879A0AD3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1.027935574564451E-2"/>
                  <c:y val="-1.1843749656815891E-2"/>
                </c:manualLayout>
              </c:layout>
              <c:tx>
                <c:rich>
                  <a:bodyPr/>
                  <a:lstStyle/>
                  <a:p>
                    <a:fld id="{430EA444-6C1C-4175-9678-2ADD80265F2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3.4333381832313575E-2"/>
                  <c:y val="9.8761462348587126E-2"/>
                </c:manualLayout>
              </c:layout>
              <c:tx>
                <c:rich>
                  <a:bodyPr/>
                  <a:lstStyle/>
                  <a:p>
                    <a:fld id="{38EE2584-41C9-4F19-9F04-8234213AE1D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1.568830032418016E-3"/>
                  <c:y val="2.647602104130288E-2"/>
                </c:manualLayout>
              </c:layout>
              <c:tx>
                <c:rich>
                  <a:bodyPr/>
                  <a:lstStyle/>
                  <a:p>
                    <a:fld id="{02173AB0-FAB5-49C1-9E3E-2A421FBEEB0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5.7524008700157253E-2"/>
                  <c:y val="8.6698074874531864E-2"/>
                </c:manualLayout>
              </c:layout>
              <c:tx>
                <c:rich>
                  <a:bodyPr/>
                  <a:lstStyle/>
                  <a:p>
                    <a:fld id="{1D4724C0-397D-4029-9E8D-0DE863F20AF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0334478846923796E-2"/>
                  <c:y val="-5.2929597035664662E-3"/>
                </c:manualLayout>
              </c:layout>
              <c:tx>
                <c:rich>
                  <a:bodyPr/>
                  <a:lstStyle/>
                  <a:p>
                    <a:fld id="{67C8113A-F13A-496B-A908-CCF8B5E2E89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2.4239290004003738E-3"/>
                  <c:y val="-6.5990813648293969E-2"/>
                </c:manualLayout>
              </c:layout>
              <c:tx>
                <c:rich>
                  <a:bodyPr/>
                  <a:lstStyle/>
                  <a:p>
                    <a:fld id="{F65696B7-A041-494C-8F9E-851125C5E6E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5.1022120645936204E-2"/>
                  <c:y val="-8.6064536050640753E-2"/>
                </c:manualLayout>
              </c:layout>
              <c:tx>
                <c:rich>
                  <a:bodyPr/>
                  <a:lstStyle/>
                  <a:p>
                    <a:fld id="{CB1A6E64-0D1B-4E70-B54D-F124AEE6860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5.9626985186173764E-2"/>
                  <c:y val="-4.2930754979157014E-2"/>
                </c:manualLayout>
              </c:layout>
              <c:tx>
                <c:rich>
                  <a:bodyPr/>
                  <a:lstStyle/>
                  <a:p>
                    <a:fld id="{40CB9D1D-D50D-4C63-A2FF-06365F68596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[9]Mes!$A$549:$A$557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[9]Mes!$G$549:$G$557</c:f>
              <c:numCache>
                <c:formatCode>General</c:formatCode>
                <c:ptCount val="9"/>
                <c:pt idx="0">
                  <c:v>73514</c:v>
                </c:pt>
                <c:pt idx="1">
                  <c:v>50275</c:v>
                </c:pt>
                <c:pt idx="2">
                  <c:v>60271</c:v>
                </c:pt>
                <c:pt idx="3">
                  <c:v>31122</c:v>
                </c:pt>
                <c:pt idx="4">
                  <c:v>53331</c:v>
                </c:pt>
                <c:pt idx="5">
                  <c:v>34576</c:v>
                </c:pt>
                <c:pt idx="6">
                  <c:v>47285</c:v>
                </c:pt>
                <c:pt idx="7">
                  <c:v>14864</c:v>
                </c:pt>
                <c:pt idx="8">
                  <c:v>38031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7B1-41A3-ABDD-55B759A04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VIAJEROS</a:t>
            </a:r>
          </a:p>
        </c:rich>
      </c:tx>
      <c:layout>
        <c:manualLayout>
          <c:xMode val="edge"/>
          <c:yMode val="edge"/>
          <c:x val="0.22543351825340016"/>
          <c:y val="2.127660513024107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11251554082056"/>
          <c:y val="0.31092500764223274"/>
          <c:w val="0.55167697408269301"/>
          <c:h val="0.6481209735146743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EFC-4A64-BFEC-3FC0BE02DC7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EFC-4A64-BFEC-3FC0BE02DC7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EFC-4A64-BFEC-3FC0BE02DC7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EFC-4A64-BFEC-3FC0BE02DC7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EFC-4A64-BFEC-3FC0BE02DC7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EFC-4A64-BFEC-3FC0BE02DC7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EFC-4A64-BFEC-3FC0BE02DC7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EFC-4A64-BFEC-3FC0BE02DC7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EFC-4A64-BFEC-3FC0BE02DC71}"/>
              </c:ext>
            </c:extLst>
          </c:dPt>
          <c:dLbls>
            <c:dLbl>
              <c:idx val="0"/>
              <c:layout>
                <c:manualLayout>
                  <c:x val="7.7810896107622174E-3"/>
                  <c:y val="-2.0355523741350513E-2"/>
                </c:manualLayout>
              </c:layout>
              <c:tx>
                <c:rich>
                  <a:bodyPr/>
                  <a:lstStyle/>
                  <a:p>
                    <a:fld id="{A3533D4F-9D38-49E2-83FF-DE70B5A95BB4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1.6503143381781269E-3"/>
                  <c:y val="-0.1016838209913899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58399632347469E-2"/>
                  <c:y val="3.63164861640618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2058536182719391E-3"/>
                  <c:y val="-7.5190717552458142E-3"/>
                </c:manualLayout>
              </c:layout>
              <c:tx>
                <c:rich>
                  <a:bodyPr/>
                  <a:lstStyle/>
                  <a:p>
                    <a:fld id="{9FC8EBF6-BCFD-4F58-B3B3-6623CC71ECA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8.2541348210753464E-3"/>
                  <c:y val="1.3247292394399091E-2"/>
                </c:manualLayout>
              </c:layout>
              <c:tx>
                <c:rich>
                  <a:bodyPr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/>
                    </a:pPr>
                    <a:fld id="{73620C4B-BA6D-42CB-9284-4A4860CE157A}" type="CATEGORYNAME">
                      <a:rPr lang="en-US"/>
                      <a:pPr algn="l">
                        <a:defRPr/>
                      </a:pPr>
                      <a:t>[NOMBRE DE CATEGORÍA]</a:t>
                    </a:fld>
                    <a:r>
                      <a:rPr lang="en-US" baseline="0"/>
                      <a:t>
      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6574484363543626E-2"/>
                  <c:y val="-5.5259285771096796E-2"/>
                </c:manualLayout>
              </c:layout>
              <c:tx>
                <c:rich>
                  <a:bodyPr/>
                  <a:lstStyle/>
                  <a:p>
                    <a:fld id="{61C90549-7CFD-476C-8E9A-266545621E1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1.8564663273853078E-2"/>
                  <c:y val="-9.7576067560641105E-2"/>
                </c:manualLayout>
              </c:layout>
              <c:tx>
                <c:rich>
                  <a:bodyPr/>
                  <a:lstStyle/>
                  <a:p>
                    <a:fld id="{3D26A9B8-956A-476D-8220-153701B6145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3.5926239626366513E-2"/>
                  <c:y val="-0.1205638006687057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0214702413210494E-2"/>
                  <c:y val="-3.546488507118431E-2"/>
                </c:manualLayout>
              </c:layout>
              <c:tx>
                <c:rich>
                  <a:bodyPr/>
                  <a:lstStyle/>
                  <a:p>
                    <a:fld id="{E783F4CD-A9A3-46A3-8487-26BAD5BB986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[9]Mes!$A$786:$A$794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[9]Mes!$D$786:$D$794</c:f>
              <c:numCache>
                <c:formatCode>General</c:formatCode>
                <c:ptCount val="9"/>
                <c:pt idx="0">
                  <c:v>1488</c:v>
                </c:pt>
                <c:pt idx="1">
                  <c:v>11989</c:v>
                </c:pt>
                <c:pt idx="2">
                  <c:v>23794</c:v>
                </c:pt>
                <c:pt idx="3">
                  <c:v>5065</c:v>
                </c:pt>
                <c:pt idx="4">
                  <c:v>5635</c:v>
                </c:pt>
                <c:pt idx="5">
                  <c:v>2944</c:v>
                </c:pt>
                <c:pt idx="6">
                  <c:v>1030</c:v>
                </c:pt>
                <c:pt idx="7">
                  <c:v>670</c:v>
                </c:pt>
                <c:pt idx="8">
                  <c:v>1870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EFC-4A64-BFEC-3FC0BE02D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SEPTIEMBRE 2017</a:t>
            </a:r>
          </a:p>
        </c:rich>
      </c:tx>
      <c:layout>
        <c:manualLayout>
          <c:xMode val="edge"/>
          <c:yMode val="edge"/>
          <c:x val="0.29860526872060456"/>
          <c:y val="2.1243975858949833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067140516831368"/>
          <c:y val="0.10681302549045776"/>
          <c:w val="0.6811867832796068"/>
          <c:h val="0.808655485860877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[10]Mes!$B$22:$B$40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Rioja (La)</c:v>
                </c:pt>
                <c:pt idx="4">
                  <c:v>Canarias</c:v>
                </c:pt>
                <c:pt idx="5">
                  <c:v>Navarra (Comunidad Foral de)</c:v>
                </c:pt>
                <c:pt idx="6">
                  <c:v>Murcia (Región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Asturias (Principado de)</c:v>
                </c:pt>
                <c:pt idx="12">
                  <c:v>Comunidad Valenciana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[10]Mes!$C$22:$C$40</c:f>
              <c:numCache>
                <c:formatCode>General</c:formatCode>
                <c:ptCount val="19"/>
                <c:pt idx="0">
                  <c:v>1.0644658789815487E-3</c:v>
                </c:pt>
                <c:pt idx="1">
                  <c:v>1.5722951816720162E-3</c:v>
                </c:pt>
                <c:pt idx="2">
                  <c:v>9.2307964959733643E-3</c:v>
                </c:pt>
                <c:pt idx="3">
                  <c:v>1.1394208678771557E-2</c:v>
                </c:pt>
                <c:pt idx="4">
                  <c:v>1.1535572052509078E-2</c:v>
                </c:pt>
                <c:pt idx="5">
                  <c:v>1.6026966739301103E-2</c:v>
                </c:pt>
                <c:pt idx="6">
                  <c:v>1.9057843950361027E-2</c:v>
                </c:pt>
                <c:pt idx="7">
                  <c:v>2.3163477402361403E-2</c:v>
                </c:pt>
                <c:pt idx="8">
                  <c:v>2.3501526432851881E-2</c:v>
                </c:pt>
                <c:pt idx="9">
                  <c:v>3.4169590675724656E-2</c:v>
                </c:pt>
                <c:pt idx="10">
                  <c:v>4.1887956229050845E-2</c:v>
                </c:pt>
                <c:pt idx="11">
                  <c:v>4.958639327471643E-2</c:v>
                </c:pt>
                <c:pt idx="12">
                  <c:v>5.319131944028524E-2</c:v>
                </c:pt>
                <c:pt idx="13">
                  <c:v>6.170422721084428E-2</c:v>
                </c:pt>
                <c:pt idx="14">
                  <c:v>6.2174121587739342E-2</c:v>
                </c:pt>
                <c:pt idx="15">
                  <c:v>7.7981950965960098E-2</c:v>
                </c:pt>
                <c:pt idx="16">
                  <c:v>9.5317093066940903E-2</c:v>
                </c:pt>
                <c:pt idx="17">
                  <c:v>0.14447249013269925</c:v>
                </c:pt>
                <c:pt idx="18">
                  <c:v>0.26296770460325603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CE-44F7-B7A6-C5CB97075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13183216"/>
        <c:axId val="413183608"/>
      </c:barChart>
      <c:catAx>
        <c:axId val="413183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183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3183608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18321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PERIODO ACUMULADO DE ENERO A SEPTIEMBRE 2017</a:t>
            </a:r>
          </a:p>
        </c:rich>
      </c:tx>
      <c:layout>
        <c:manualLayout>
          <c:xMode val="edge"/>
          <c:yMode val="edge"/>
          <c:x val="0.26681596961183868"/>
          <c:y val="1.7477497516200306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249541671612655"/>
          <c:y val="9.7139506043717988E-2"/>
          <c:w val="0.679426660863372"/>
          <c:h val="0.8165303530607063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[10]Mes!$B$45:$B$63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Asturias (Principado de)</c:v>
                </c:pt>
                <c:pt idx="12">
                  <c:v>Comunidad Valenciana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[10]Mes!$C$45:$C$63</c:f>
              <c:numCache>
                <c:formatCode>General</c:formatCode>
                <c:ptCount val="19"/>
                <c:pt idx="0">
                  <c:v>7.3797529330477118E-4</c:v>
                </c:pt>
                <c:pt idx="1">
                  <c:v>1.0658024111762643E-3</c:v>
                </c:pt>
                <c:pt idx="2">
                  <c:v>9.508076123893261E-3</c:v>
                </c:pt>
                <c:pt idx="3">
                  <c:v>1.2204513885080814E-2</c:v>
                </c:pt>
                <c:pt idx="4">
                  <c:v>1.2266252189874649E-2</c:v>
                </c:pt>
                <c:pt idx="5">
                  <c:v>1.5453618951141834E-2</c:v>
                </c:pt>
                <c:pt idx="6">
                  <c:v>1.8090644851326942E-2</c:v>
                </c:pt>
                <c:pt idx="7">
                  <c:v>2.2210303694009781E-2</c:v>
                </c:pt>
                <c:pt idx="8">
                  <c:v>2.3662842810153961E-2</c:v>
                </c:pt>
                <c:pt idx="9">
                  <c:v>3.0250599607825279E-2</c:v>
                </c:pt>
                <c:pt idx="10">
                  <c:v>4.2115449905395508E-2</c:v>
                </c:pt>
                <c:pt idx="11">
                  <c:v>5.2840277552604675E-2</c:v>
                </c:pt>
                <c:pt idx="12">
                  <c:v>5.3134489804506302E-2</c:v>
                </c:pt>
                <c:pt idx="13">
                  <c:v>6.251911073923111E-2</c:v>
                </c:pt>
                <c:pt idx="14">
                  <c:v>6.5581224858760834E-2</c:v>
                </c:pt>
                <c:pt idx="15">
                  <c:v>7.3712259531021118E-2</c:v>
                </c:pt>
                <c:pt idx="16">
                  <c:v>7.9706303775310516E-2</c:v>
                </c:pt>
                <c:pt idx="17">
                  <c:v>0.14725972712039948</c:v>
                </c:pt>
                <c:pt idx="18">
                  <c:v>0.27768048644065857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E8-4ECE-AA8D-4EDA3CA4A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13184392"/>
        <c:axId val="413184784"/>
      </c:barChart>
      <c:catAx>
        <c:axId val="413184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18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318478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18439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SEPTIEMBRE 2017</a:t>
            </a:r>
          </a:p>
        </c:rich>
      </c:tx>
      <c:layout>
        <c:manualLayout>
          <c:xMode val="edge"/>
          <c:yMode val="edge"/>
          <c:x val="0.26921101305289857"/>
          <c:y val="1.0869588882034906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7963179728372881"/>
          <c:y val="9.6914619543524774E-2"/>
          <c:w val="0.5817683506843524"/>
          <c:h val="0.8183038208933560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layout>
                <c:manualLayout>
                  <c:x val="5.3984569042963585E-3"/>
                  <c:y val="-3.25302079175589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[10]Mes!$B$71:$B$85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Brasil</c:v>
                </c:pt>
                <c:pt idx="6">
                  <c:v>China</c:v>
                </c:pt>
                <c:pt idx="7">
                  <c:v>Canadá</c:v>
                </c:pt>
                <c:pt idx="8">
                  <c:v>Italia</c:v>
                </c:pt>
                <c:pt idx="9">
                  <c:v>Benelux (Bélgica, Holanda y Luxemburgo)</c:v>
                </c:pt>
                <c:pt idx="10">
                  <c:v>Portugal</c:v>
                </c:pt>
                <c:pt idx="11">
                  <c:v>EEUU</c:v>
                </c:pt>
                <c:pt idx="12">
                  <c:v>Alemania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[10]Mes!$C$71:$C$85</c:f>
              <c:numCache>
                <c:formatCode>General</c:formatCode>
                <c:ptCount val="15"/>
                <c:pt idx="0">
                  <c:v>3.5388373406612654E-2</c:v>
                </c:pt>
                <c:pt idx="1">
                  <c:v>6.3855051034341123E-2</c:v>
                </c:pt>
                <c:pt idx="2">
                  <c:v>9.0043035058725893E-2</c:v>
                </c:pt>
                <c:pt idx="3">
                  <c:v>1.215461721496594E-2</c:v>
                </c:pt>
                <c:pt idx="4">
                  <c:v>1.7843066882683035E-2</c:v>
                </c:pt>
                <c:pt idx="5">
                  <c:v>1.8969414788439037E-2</c:v>
                </c:pt>
                <c:pt idx="6">
                  <c:v>2.0381782869865622E-2</c:v>
                </c:pt>
                <c:pt idx="7">
                  <c:v>3.2729263162715454E-2</c:v>
                </c:pt>
                <c:pt idx="8">
                  <c:v>5.0092277913739741E-2</c:v>
                </c:pt>
                <c:pt idx="9">
                  <c:v>7.4475459327725049E-2</c:v>
                </c:pt>
                <c:pt idx="10">
                  <c:v>7.7207280702689202E-2</c:v>
                </c:pt>
                <c:pt idx="11">
                  <c:v>8.8879960734339236E-2</c:v>
                </c:pt>
                <c:pt idx="12">
                  <c:v>0.10997661423260544</c:v>
                </c:pt>
                <c:pt idx="13">
                  <c:v>0.12006274946420523</c:v>
                </c:pt>
                <c:pt idx="14">
                  <c:v>0.18794105320634735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7B-495D-B158-14D6A202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13185568"/>
        <c:axId val="413325416"/>
      </c:barChart>
      <c:catAx>
        <c:axId val="413185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325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332541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1855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PERIODO ACUMULADO DE ENERO A SEPTIEMBRE 2017</a:t>
            </a:r>
          </a:p>
        </c:rich>
      </c:tx>
      <c:layout>
        <c:manualLayout>
          <c:xMode val="edge"/>
          <c:yMode val="edge"/>
          <c:x val="0.26486260106748405"/>
          <c:y val="1.5477883812910483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8130964963272207"/>
          <c:y val="0.11304359825449881"/>
          <c:w val="0.58054853881519841"/>
          <c:h val="0.802174764536732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layout>
                <c:manualLayout>
                  <c:x val="-1.2336137486987921E-3"/>
                  <c:y val="-7.7310435816698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[10]Mes!$B$93:$B$107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Canadá</c:v>
                </c:pt>
                <c:pt idx="6">
                  <c:v>Brasil</c:v>
                </c:pt>
                <c:pt idx="7">
                  <c:v>China</c:v>
                </c:pt>
                <c:pt idx="8">
                  <c:v>Italia</c:v>
                </c:pt>
                <c:pt idx="9">
                  <c:v>EEUU</c:v>
                </c:pt>
                <c:pt idx="10">
                  <c:v>Benelux (Bélgica, Holanda y Luxemburgo)</c:v>
                </c:pt>
                <c:pt idx="11">
                  <c:v>Portugal</c:v>
                </c:pt>
                <c:pt idx="12">
                  <c:v>Alemania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[10]Mes!$C$93:$C$107</c:f>
              <c:numCache>
                <c:formatCode>General</c:formatCode>
                <c:ptCount val="15"/>
                <c:pt idx="0">
                  <c:v>3.5600285977125168E-2</c:v>
                </c:pt>
                <c:pt idx="1">
                  <c:v>6.8016365170478821E-2</c:v>
                </c:pt>
                <c:pt idx="2">
                  <c:v>9.1437973082065582E-2</c:v>
                </c:pt>
                <c:pt idx="3">
                  <c:v>1.1308851651847363E-2</c:v>
                </c:pt>
                <c:pt idx="4">
                  <c:v>1.4577244408428669E-2</c:v>
                </c:pt>
                <c:pt idx="5">
                  <c:v>1.7766943201422691E-2</c:v>
                </c:pt>
                <c:pt idx="6">
                  <c:v>1.7800077795982361E-2</c:v>
                </c:pt>
                <c:pt idx="7">
                  <c:v>2.2558335214853287E-2</c:v>
                </c:pt>
                <c:pt idx="8">
                  <c:v>5.7339824736118317E-2</c:v>
                </c:pt>
                <c:pt idx="9">
                  <c:v>7.3380574584007263E-2</c:v>
                </c:pt>
                <c:pt idx="10">
                  <c:v>9.1495789587497711E-2</c:v>
                </c:pt>
                <c:pt idx="11">
                  <c:v>9.3674272298812866E-2</c:v>
                </c:pt>
                <c:pt idx="12">
                  <c:v>9.6991106867790222E-2</c:v>
                </c:pt>
                <c:pt idx="13">
                  <c:v>0.11725005507469177</c:v>
                </c:pt>
                <c:pt idx="14">
                  <c:v>0.19080233573913574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AD3-404D-8FBB-14BB8E62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13326200"/>
        <c:axId val="413326592"/>
      </c:barChart>
      <c:catAx>
        <c:axId val="413326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32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332659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32620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NÚMERO DE  VIAJEROS Y PERNOCTACIONES EN CASTILLA Y LEÓN.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SEPTIEMBRE</a:t>
            </a:r>
          </a:p>
        </c:rich>
      </c:tx>
      <c:layout>
        <c:manualLayout>
          <c:xMode val="edge"/>
          <c:yMode val="edge"/>
          <c:x val="0.28357148329431797"/>
          <c:y val="3.00887787432945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587570520568808E-2"/>
          <c:y val="0.19346895881042758"/>
          <c:w val="0.8871598701817357"/>
          <c:h val="0.614062490196693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[10]Mes!$A$117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[10]Mes!$C$116:$K$116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[10]Mes!$C$117:$K$117</c:f>
              <c:numCache>
                <c:formatCode>General</c:formatCode>
                <c:ptCount val="9"/>
                <c:pt idx="0">
                  <c:v>76645</c:v>
                </c:pt>
                <c:pt idx="1">
                  <c:v>152094</c:v>
                </c:pt>
                <c:pt idx="2">
                  <c:v>154446</c:v>
                </c:pt>
                <c:pt idx="3">
                  <c:v>44375</c:v>
                </c:pt>
                <c:pt idx="4">
                  <c:v>129626</c:v>
                </c:pt>
                <c:pt idx="5">
                  <c:v>72507</c:v>
                </c:pt>
                <c:pt idx="6">
                  <c:v>37189</c:v>
                </c:pt>
                <c:pt idx="7">
                  <c:v>91810</c:v>
                </c:pt>
                <c:pt idx="8">
                  <c:v>41600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90-4D0D-875F-9F55AD8BE568}"/>
            </c:ext>
          </c:extLst>
        </c:ser>
        <c:ser>
          <c:idx val="1"/>
          <c:order val="1"/>
          <c:tx>
            <c:strRef>
              <c:f>[10]Mes!$A$120</c:f>
              <c:strCache>
                <c:ptCount val="1"/>
                <c:pt idx="0">
                  <c:v>Nº de pernoctaciones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[10]Mes!$C$116:$K$116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[10]Mes!$C$120:$K$120</c:f>
              <c:numCache>
                <c:formatCode>General</c:formatCode>
                <c:ptCount val="9"/>
                <c:pt idx="0">
                  <c:v>122216</c:v>
                </c:pt>
                <c:pt idx="1">
                  <c:v>226726</c:v>
                </c:pt>
                <c:pt idx="2">
                  <c:v>219841</c:v>
                </c:pt>
                <c:pt idx="3">
                  <c:v>66656</c:v>
                </c:pt>
                <c:pt idx="4">
                  <c:v>226649</c:v>
                </c:pt>
                <c:pt idx="5">
                  <c:v>113212</c:v>
                </c:pt>
                <c:pt idx="6">
                  <c:v>66134</c:v>
                </c:pt>
                <c:pt idx="7">
                  <c:v>160024</c:v>
                </c:pt>
                <c:pt idx="8">
                  <c:v>62777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90-4D0D-875F-9F55AD8BE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327376"/>
        <c:axId val="413327768"/>
      </c:barChart>
      <c:catAx>
        <c:axId val="4133273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327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332776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327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4274926580123446"/>
          <c:y val="2.6104714998274617E-2"/>
          <c:w val="0.25113479463715682"/>
          <c:h val="0.1151711265175518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 </a:t>
            </a:r>
          </a:p>
        </c:rich>
      </c:tx>
      <c:layout>
        <c:manualLayout>
          <c:xMode val="edge"/>
          <c:yMode val="edge"/>
          <c:x val="0.39939024390243905"/>
          <c:y val="3.879318509476253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939024390243899E-2"/>
          <c:y val="0.27910579246901074"/>
          <c:w val="0.90396341463414631"/>
          <c:h val="0.565723473922195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[10]Mes!$B$154</c:f>
              <c:strCache>
                <c:ptCount val="1"/>
                <c:pt idx="0">
                  <c:v>SEPTIEMBRE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[10]Mes!$C$153:$E$153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[10]Mes!$C$154:$E$154</c:f>
              <c:numCache>
                <c:formatCode>General</c:formatCode>
                <c:ptCount val="3"/>
                <c:pt idx="0">
                  <c:v>494649</c:v>
                </c:pt>
                <c:pt idx="1">
                  <c:v>197282</c:v>
                </c:pt>
                <c:pt idx="2">
                  <c:v>691931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65-4A19-8A1B-8FEC5833504B}"/>
            </c:ext>
          </c:extLst>
        </c:ser>
        <c:ser>
          <c:idx val="1"/>
          <c:order val="1"/>
          <c:tx>
            <c:strRef>
              <c:f>[10]Mes!$B$155</c:f>
              <c:strCache>
                <c:ptCount val="1"/>
                <c:pt idx="0">
                  <c:v>SEPTIEMBRE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[10]Mes!$C$153:$E$153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[10]Mes!$C$155:$E$155</c:f>
              <c:numCache>
                <c:formatCode>General</c:formatCode>
                <c:ptCount val="3"/>
                <c:pt idx="0">
                  <c:v>557939</c:v>
                </c:pt>
                <c:pt idx="1">
                  <c:v>242353</c:v>
                </c:pt>
                <c:pt idx="2">
                  <c:v>800292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65-4A19-8A1B-8FEC58335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3328552"/>
        <c:axId val="413328944"/>
        <c:axId val="0"/>
      </c:bar3DChart>
      <c:catAx>
        <c:axId val="413328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328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3328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328552"/>
        <c:crosses val="autoZero"/>
        <c:crossBetween val="between"/>
      </c:valAx>
      <c:spPr>
        <a:solidFill>
          <a:srgbClr val="D1E7A9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1106941838649151"/>
          <c:y val="3.145279488578779E-2"/>
          <c:w val="0.27028615325523336"/>
          <c:h val="0.1885460357059327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COMPARACION PROVINCIAL ANUAL DEL NÚMERO DE VIAJEROS
SEPTIEMBRE</a:t>
            </a:r>
          </a:p>
        </c:rich>
      </c:tx>
      <c:layout>
        <c:manualLayout>
          <c:xMode val="edge"/>
          <c:yMode val="edge"/>
          <c:x val="0.27639621880907367"/>
          <c:y val="1.82704052237372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147078623003297E-2"/>
          <c:y val="0.23291300172844248"/>
          <c:w val="0.89044149616609325"/>
          <c:h val="0.50202880737468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[10]Mes!$A$167</c:f>
              <c:strCache>
                <c:ptCount val="1"/>
                <c:pt idx="0">
                  <c:v>SEPTIEMBRE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[10]Mes!$B$166:$J$166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[10]Mes!$B$167:$J$167</c:f>
              <c:numCache>
                <c:formatCode>General</c:formatCode>
                <c:ptCount val="9"/>
                <c:pt idx="0">
                  <c:v>63517</c:v>
                </c:pt>
                <c:pt idx="1">
                  <c:v>130507</c:v>
                </c:pt>
                <c:pt idx="2">
                  <c:v>123720</c:v>
                </c:pt>
                <c:pt idx="3">
                  <c:v>35206</c:v>
                </c:pt>
                <c:pt idx="4">
                  <c:v>120644</c:v>
                </c:pt>
                <c:pt idx="5">
                  <c:v>63495</c:v>
                </c:pt>
                <c:pt idx="6">
                  <c:v>31984</c:v>
                </c:pt>
                <c:pt idx="7">
                  <c:v>86275</c:v>
                </c:pt>
                <c:pt idx="8">
                  <c:v>36583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73-43CF-BA50-8058B69BE7C9}"/>
            </c:ext>
          </c:extLst>
        </c:ser>
        <c:ser>
          <c:idx val="1"/>
          <c:order val="1"/>
          <c:tx>
            <c:strRef>
              <c:f>[10]Mes!$A$168</c:f>
              <c:strCache>
                <c:ptCount val="1"/>
                <c:pt idx="0">
                  <c:v>SEPTIEMBRE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[10]Mes!$B$166:$J$166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[10]Mes!$B$168:$J$168</c:f>
              <c:numCache>
                <c:formatCode>General</c:formatCode>
                <c:ptCount val="9"/>
                <c:pt idx="0">
                  <c:v>76645</c:v>
                </c:pt>
                <c:pt idx="1">
                  <c:v>152094</c:v>
                </c:pt>
                <c:pt idx="2">
                  <c:v>154446</c:v>
                </c:pt>
                <c:pt idx="3">
                  <c:v>44375</c:v>
                </c:pt>
                <c:pt idx="4">
                  <c:v>129626</c:v>
                </c:pt>
                <c:pt idx="5">
                  <c:v>72507</c:v>
                </c:pt>
                <c:pt idx="6">
                  <c:v>37189</c:v>
                </c:pt>
                <c:pt idx="7">
                  <c:v>91810</c:v>
                </c:pt>
                <c:pt idx="8">
                  <c:v>41600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73-43CF-BA50-8058B69B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483448"/>
        <c:axId val="413483840"/>
      </c:barChart>
      <c:catAx>
        <c:axId val="413483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483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348384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4834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2537791217847023"/>
          <c:y val="3.0120606875360091E-2"/>
          <c:w val="0.16798483059194735"/>
          <c:h val="0.1606237756865757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 </a:t>
            </a:r>
          </a:p>
        </c:rich>
      </c:tx>
      <c:layout>
        <c:manualLayout>
          <c:xMode val="edge"/>
          <c:yMode val="edge"/>
          <c:x val="0.37123312502215661"/>
          <c:y val="4.065056787731785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5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69870618759778"/>
          <c:y val="0.23724100663887601"/>
          <c:w val="0.86301427588176627"/>
          <c:h val="0.6629631773969431"/>
        </c:manualLayout>
      </c:layout>
      <c:bar3DChart>
        <c:barDir val="bar"/>
        <c:grouping val="clustered"/>
        <c:varyColors val="0"/>
        <c:ser>
          <c:idx val="1"/>
          <c:order val="0"/>
          <c:tx>
            <c:strRef>
              <c:f>[10]Mes!$A$191</c:f>
              <c:strCache>
                <c:ptCount val="1"/>
                <c:pt idx="0">
                  <c:v>SEPTIEMBRE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[10]Mes!$B$189:$D$189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[10]Mes!$B$191:$D$191</c:f>
              <c:numCache>
                <c:formatCode>General</c:formatCode>
                <c:ptCount val="3"/>
                <c:pt idx="0">
                  <c:v>934658</c:v>
                </c:pt>
                <c:pt idx="1">
                  <c:v>329577</c:v>
                </c:pt>
                <c:pt idx="2">
                  <c:v>1264235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C8-416F-B47E-230F5A6DBF4F}"/>
            </c:ext>
          </c:extLst>
        </c:ser>
        <c:ser>
          <c:idx val="0"/>
          <c:order val="1"/>
          <c:tx>
            <c:strRef>
              <c:f>[10]Mes!$A$190</c:f>
              <c:strCache>
                <c:ptCount val="1"/>
                <c:pt idx="0">
                  <c:v>SEPTIEMBRE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[10]Mes!$B$189:$D$189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[10]Mes!$B$190:$D$190</c:f>
              <c:numCache>
                <c:formatCode>General</c:formatCode>
                <c:ptCount val="3"/>
                <c:pt idx="0">
                  <c:v>837802</c:v>
                </c:pt>
                <c:pt idx="1">
                  <c:v>277313</c:v>
                </c:pt>
                <c:pt idx="2">
                  <c:v>1115115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C8-416F-B47E-230F5A6DB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3484624"/>
        <c:axId val="413485016"/>
        <c:axId val="0"/>
      </c:bar3DChart>
      <c:catAx>
        <c:axId val="413484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485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3485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484624"/>
        <c:crosses val="autoZero"/>
        <c:crossBetween val="between"/>
      </c:valAx>
      <c:spPr>
        <a:solidFill>
          <a:srgbClr val="D1E7A9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259464188598047"/>
          <c:y val="2.032538212135248E-2"/>
          <c:w val="0.22383899647679176"/>
          <c:h val="0.1789817816890536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TOTALES POR MODALIDADES</a:t>
            </a:r>
          </a:p>
        </c:rich>
      </c:tx>
      <c:layout>
        <c:manualLayout>
          <c:xMode val="edge"/>
          <c:yMode val="edge"/>
          <c:x val="0.14029866415951736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view3D>
      <c:rotX val="23"/>
      <c:hPercent val="40"/>
      <c:rotY val="31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104535261584119E-2"/>
          <c:y val="0.11111147645555969"/>
          <c:w val="0.79253789101700312"/>
          <c:h val="0.7441101908084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[2]Oferta!$B$116</c:f>
              <c:numCache>
                <c:formatCode>General</c:formatCode>
                <c:ptCount val="1"/>
                <c:pt idx="0">
                  <c:v>225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[2]Oferta!$D$116</c:f>
              <c:numCache>
                <c:formatCode>General</c:formatCode>
                <c:ptCount val="1"/>
                <c:pt idx="0">
                  <c:v>3248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[2]Oferta!$F$116</c:f>
              <c:numCache>
                <c:formatCode>General</c:formatCode>
                <c:ptCount val="1"/>
                <c:pt idx="0">
                  <c:v>148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[2]Oferta!$H$116</c:f>
              <c:numCache>
                <c:formatCode>General</c:formatCode>
                <c:ptCount val="1"/>
                <c:pt idx="0">
                  <c:v>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1350872"/>
        <c:axId val="301351264"/>
        <c:axId val="0"/>
      </c:bar3DChart>
      <c:catAx>
        <c:axId val="301350872"/>
        <c:scaling>
          <c:orientation val="minMax"/>
        </c:scaling>
        <c:delete val="1"/>
        <c:axPos val="b"/>
        <c:majorTickMark val="out"/>
        <c:minorTickMark val="none"/>
        <c:tickLblPos val="nextTo"/>
        <c:crossAx val="301351264"/>
        <c:crosses val="autoZero"/>
        <c:auto val="0"/>
        <c:lblAlgn val="ctr"/>
        <c:lblOffset val="100"/>
        <c:noMultiLvlLbl val="0"/>
      </c:catAx>
      <c:valAx>
        <c:axId val="301351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350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23731358953265169"/>
          <c:y val="0.87542370335021258"/>
          <c:w val="0.41343314921455709"/>
          <c:h val="8.4175437666251351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COMPARACION PROVINCIAL ANUAL DEL NÚMERO DE PERNOCTACIONES
SEPTIEMBRE</a:t>
            </a:r>
          </a:p>
        </c:rich>
      </c:tx>
      <c:layout>
        <c:manualLayout>
          <c:xMode val="edge"/>
          <c:yMode val="edge"/>
          <c:x val="0.24718427630966125"/>
          <c:y val="4.29200124736883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57723417389782E-2"/>
          <c:y val="0.24056603773584909"/>
          <c:w val="0.88819424056965912"/>
          <c:h val="0.54716981132075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[10]Mes!$A$203</c:f>
              <c:strCache>
                <c:ptCount val="1"/>
                <c:pt idx="0">
                  <c:v>SEPTIEMBRE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[10]Mes!$B$202:$J$202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[10]Mes!$B$203:$J$203</c:f>
              <c:numCache>
                <c:formatCode>General</c:formatCode>
                <c:ptCount val="9"/>
                <c:pt idx="0">
                  <c:v>105391</c:v>
                </c:pt>
                <c:pt idx="1">
                  <c:v>196854</c:v>
                </c:pt>
                <c:pt idx="2">
                  <c:v>186395</c:v>
                </c:pt>
                <c:pt idx="3">
                  <c:v>55215</c:v>
                </c:pt>
                <c:pt idx="4">
                  <c:v>218110</c:v>
                </c:pt>
                <c:pt idx="5">
                  <c:v>97337</c:v>
                </c:pt>
                <c:pt idx="6">
                  <c:v>55724</c:v>
                </c:pt>
                <c:pt idx="7">
                  <c:v>145432</c:v>
                </c:pt>
                <c:pt idx="8">
                  <c:v>54657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86-4965-B998-8FAD0C5D28E2}"/>
            </c:ext>
          </c:extLst>
        </c:ser>
        <c:ser>
          <c:idx val="1"/>
          <c:order val="1"/>
          <c:tx>
            <c:strRef>
              <c:f>[10]Mes!$A$204</c:f>
              <c:strCache>
                <c:ptCount val="1"/>
                <c:pt idx="0">
                  <c:v>SEPTIEMBRE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[10]Mes!$B$202:$J$202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[10]Mes!$B$204:$J$204</c:f>
              <c:numCache>
                <c:formatCode>General</c:formatCode>
                <c:ptCount val="9"/>
                <c:pt idx="0">
                  <c:v>122216</c:v>
                </c:pt>
                <c:pt idx="1">
                  <c:v>226726</c:v>
                </c:pt>
                <c:pt idx="2">
                  <c:v>219841</c:v>
                </c:pt>
                <c:pt idx="3">
                  <c:v>66656</c:v>
                </c:pt>
                <c:pt idx="4">
                  <c:v>226649</c:v>
                </c:pt>
                <c:pt idx="5">
                  <c:v>113212</c:v>
                </c:pt>
                <c:pt idx="6">
                  <c:v>66134</c:v>
                </c:pt>
                <c:pt idx="7">
                  <c:v>160024</c:v>
                </c:pt>
                <c:pt idx="8">
                  <c:v>62777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F86-4965-B998-8FAD0C5D2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485800"/>
        <c:axId val="413486192"/>
      </c:barChart>
      <c:catAx>
        <c:axId val="4134858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486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348619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485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3702075571940115"/>
          <c:y val="2.8301886792452831E-2"/>
          <c:w val="0.15194323807737697"/>
          <c:h val="0.1792452830188679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DE DATOS ACUMULADOS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10488234758948178"/>
          <c:y val="3.449445684961021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65677653778087E-2"/>
          <c:y val="0.20444533179397481"/>
          <c:w val="0.9164683144323319"/>
          <c:h val="0.64000277778983417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[10]Mes!$A$232</c:f>
              <c:strCache>
                <c:ptCount val="1"/>
                <c:pt idx="0">
                  <c:v>ENERO a SEPTIEMBRE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[10]Mes!$B$231:$D$231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[10]Mes!$B$232:$D$232</c:f>
              <c:numCache>
                <c:formatCode>General</c:formatCode>
                <c:ptCount val="3"/>
                <c:pt idx="0">
                  <c:v>4266533</c:v>
                </c:pt>
                <c:pt idx="1">
                  <c:v>1297080</c:v>
                </c:pt>
                <c:pt idx="2">
                  <c:v>5563613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67-4F6B-B4AF-9BA5F9E87ED3}"/>
            </c:ext>
          </c:extLst>
        </c:ser>
        <c:ser>
          <c:idx val="0"/>
          <c:order val="1"/>
          <c:tx>
            <c:strRef>
              <c:f>[10]Mes!$A$233</c:f>
              <c:strCache>
                <c:ptCount val="1"/>
                <c:pt idx="0">
                  <c:v>ENERO a SEPTIEMBRE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[10]Mes!$B$231:$D$231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[10]Mes!$B$233:$D$233</c:f>
              <c:numCache>
                <c:formatCode>General</c:formatCode>
                <c:ptCount val="3"/>
                <c:pt idx="0">
                  <c:v>4804221</c:v>
                </c:pt>
                <c:pt idx="1">
                  <c:v>1566600</c:v>
                </c:pt>
                <c:pt idx="2">
                  <c:v>6370821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C67-4F6B-B4AF-9BA5F9E87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3682624"/>
        <c:axId val="413683016"/>
        <c:axId val="0"/>
      </c:bar3DChart>
      <c:catAx>
        <c:axId val="41368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683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3683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6826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0373862451541249"/>
          <c:y val="2.2222318673258131E-2"/>
          <c:w val="0.36642902569067587"/>
          <c:h val="0.168889621916761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41968030820181812"/>
          <c:y val="1.4570508231925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215403719600314E-2"/>
          <c:y val="0.19911547444403874"/>
          <c:w val="0.91765708325375717"/>
          <c:h val="0.62831994157896665"/>
        </c:manualLayout>
      </c:layout>
      <c:lineChart>
        <c:grouping val="standard"/>
        <c:varyColors val="0"/>
        <c:ser>
          <c:idx val="0"/>
          <c:order val="0"/>
          <c:tx>
            <c:strRef>
              <c:f>[10]Mes!$A$242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([10]Mes!$B$241:$J$241,[10]Mes!$B$244:$D$244)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([10]Mes!$B$242:$J$242,[10]Mes!$B$245:$D$245)</c:f>
              <c:numCache>
                <c:formatCode>General</c:formatCode>
                <c:ptCount val="12"/>
                <c:pt idx="0">
                  <c:v>336470</c:v>
                </c:pt>
                <c:pt idx="1">
                  <c:v>382910</c:v>
                </c:pt>
                <c:pt idx="2">
                  <c:v>589861</c:v>
                </c:pt>
                <c:pt idx="3">
                  <c:v>529696</c:v>
                </c:pt>
                <c:pt idx="4">
                  <c:v>648992</c:v>
                </c:pt>
                <c:pt idx="5">
                  <c:v>650324</c:v>
                </c:pt>
                <c:pt idx="6">
                  <c:v>749618</c:v>
                </c:pt>
                <c:pt idx="7">
                  <c:v>983811</c:v>
                </c:pt>
                <c:pt idx="8">
                  <c:v>691931</c:v>
                </c:pt>
                <c:pt idx="9">
                  <c:v>708549</c:v>
                </c:pt>
                <c:pt idx="10">
                  <c:v>484000</c:v>
                </c:pt>
                <c:pt idx="11">
                  <c:v>481673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28-4C76-B11E-F6AA6D24DC7E}"/>
            </c:ext>
          </c:extLst>
        </c:ser>
        <c:ser>
          <c:idx val="1"/>
          <c:order val="1"/>
          <c:tx>
            <c:strRef>
              <c:f>[10]Mes!$A$243</c:f>
              <c:strCache>
                <c:ptCount val="1"/>
                <c:pt idx="0">
                  <c:v>AÑO 2017 (*)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([10]Mes!$B$241:$J$241,[10]Mes!$B$244:$D$244)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([10]Mes!$B$243:$J$243,[10]Mes!$B$246:$D$246)</c:f>
              <c:numCache>
                <c:formatCode>General</c:formatCode>
                <c:ptCount val="12"/>
                <c:pt idx="0">
                  <c:v>358809</c:v>
                </c:pt>
                <c:pt idx="1">
                  <c:v>422349</c:v>
                </c:pt>
                <c:pt idx="2">
                  <c:v>531754</c:v>
                </c:pt>
                <c:pt idx="3">
                  <c:v>800197</c:v>
                </c:pt>
                <c:pt idx="4">
                  <c:v>764514</c:v>
                </c:pt>
                <c:pt idx="5">
                  <c:v>733680</c:v>
                </c:pt>
                <c:pt idx="6">
                  <c:v>855853</c:v>
                </c:pt>
                <c:pt idx="7">
                  <c:v>1103373</c:v>
                </c:pt>
                <c:pt idx="8">
                  <c:v>800292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C28-4C76-B11E-F6AA6D24D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83800"/>
        <c:axId val="413684192"/>
      </c:lineChart>
      <c:catAx>
        <c:axId val="4136838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684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3684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6838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136471589699941"/>
          <c:y val="2.2123995864153343E-2"/>
          <c:w val="0.20898250691636519"/>
          <c:h val="0.137839020122484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COMPARACION PROVINCIAL ANUAL 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4507814234717404"/>
          <c:y val="2.1186169798082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41486068111461E-2"/>
          <c:y val="0.21832735635768302"/>
          <c:w val="0.87925696594427249"/>
          <c:h val="0.618409994542761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[10]Mes!$A$268</c:f>
              <c:strCache>
                <c:ptCount val="1"/>
                <c:pt idx="0">
                  <c:v>ENERO a SEPTIEMBRE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[10]Mes!$B$267:$J$267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[10]Mes!$B$268:$J$268</c:f>
              <c:numCache>
                <c:formatCode>General</c:formatCode>
                <c:ptCount val="9"/>
                <c:pt idx="0">
                  <c:v>518344</c:v>
                </c:pt>
                <c:pt idx="1">
                  <c:v>1000767</c:v>
                </c:pt>
                <c:pt idx="2">
                  <c:v>959415</c:v>
                </c:pt>
                <c:pt idx="3">
                  <c:v>275325</c:v>
                </c:pt>
                <c:pt idx="4">
                  <c:v>988306</c:v>
                </c:pt>
                <c:pt idx="5">
                  <c:v>526808</c:v>
                </c:pt>
                <c:pt idx="6">
                  <c:v>307302</c:v>
                </c:pt>
                <c:pt idx="7">
                  <c:v>688848</c:v>
                </c:pt>
                <c:pt idx="8">
                  <c:v>298498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7A-4D89-93CA-985B26287311}"/>
            </c:ext>
          </c:extLst>
        </c:ser>
        <c:ser>
          <c:idx val="1"/>
          <c:order val="1"/>
          <c:tx>
            <c:strRef>
              <c:f>[10]Mes!$A$269</c:f>
              <c:strCache>
                <c:ptCount val="1"/>
                <c:pt idx="0">
                  <c:v>ENERO a SEPTIEMBRE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[10]Mes!$B$267:$J$267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[10]Mes!$B$269:$J$269</c:f>
              <c:numCache>
                <c:formatCode>General</c:formatCode>
                <c:ptCount val="9"/>
                <c:pt idx="0">
                  <c:v>601009</c:v>
                </c:pt>
                <c:pt idx="1">
                  <c:v>1197583</c:v>
                </c:pt>
                <c:pt idx="2">
                  <c:v>1184417</c:v>
                </c:pt>
                <c:pt idx="3">
                  <c:v>331489</c:v>
                </c:pt>
                <c:pt idx="4">
                  <c:v>1036400</c:v>
                </c:pt>
                <c:pt idx="5">
                  <c:v>605855</c:v>
                </c:pt>
                <c:pt idx="6">
                  <c:v>347882</c:v>
                </c:pt>
                <c:pt idx="7">
                  <c:v>733978</c:v>
                </c:pt>
                <c:pt idx="8">
                  <c:v>332208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7A-4D89-93CA-985B26287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684976"/>
        <c:axId val="413685368"/>
      </c:barChart>
      <c:catAx>
        <c:axId val="413684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685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368536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6849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294464276564145"/>
          <c:y val="2.0408123489514308E-2"/>
          <c:w val="0.22253744854561291"/>
          <c:h val="0.1688559288999766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DE DATOS ACUMULADOS 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26598460612213581"/>
          <c:y val="1.996218913229905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816590514020472E-2"/>
          <c:y val="0.22580763717887464"/>
          <c:w val="0.89743708016652979"/>
          <c:h val="0.58602458220231746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[10]Mes!$A$299</c:f>
              <c:strCache>
                <c:ptCount val="1"/>
                <c:pt idx="0">
                  <c:v>ENERO a SEPTIEMBRE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[10]Mes!$B$298:$D$298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[10]Mes!$B$299:$D$299</c:f>
              <c:numCache>
                <c:formatCode>General</c:formatCode>
                <c:ptCount val="3"/>
                <c:pt idx="0">
                  <c:v>7453714</c:v>
                </c:pt>
                <c:pt idx="1">
                  <c:v>1872480</c:v>
                </c:pt>
                <c:pt idx="2">
                  <c:v>9326194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28-4BA6-867D-2B99B35CBFD6}"/>
            </c:ext>
          </c:extLst>
        </c:ser>
        <c:ser>
          <c:idx val="0"/>
          <c:order val="1"/>
          <c:tx>
            <c:strRef>
              <c:f>[10]Mes!$A$300</c:f>
              <c:strCache>
                <c:ptCount val="1"/>
                <c:pt idx="0">
                  <c:v>ENERO a SEPTIEMBRE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[10]Mes!$B$298:$D$298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[10]Mes!$B$300:$D$300</c:f>
              <c:numCache>
                <c:formatCode>General</c:formatCode>
                <c:ptCount val="3"/>
                <c:pt idx="0">
                  <c:v>8382500</c:v>
                </c:pt>
                <c:pt idx="1">
                  <c:v>2210440</c:v>
                </c:pt>
                <c:pt idx="2">
                  <c:v>10592940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28-4BA6-867D-2B99B35CB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3686152"/>
        <c:axId val="413953840"/>
        <c:axId val="0"/>
      </c:bar3DChart>
      <c:catAx>
        <c:axId val="413686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953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3953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6861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9877108689749612"/>
          <c:y val="1.6980977625321587E-2"/>
          <c:w val="0.28833583208395802"/>
          <c:h val="0.1696487877134170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 </a:t>
            </a:r>
          </a:p>
        </c:rich>
      </c:tx>
      <c:layout>
        <c:manualLayout>
          <c:xMode val="edge"/>
          <c:yMode val="edge"/>
          <c:x val="0.39739377706957774"/>
          <c:y val="4.2393544090570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89406461307288E-2"/>
          <c:y val="0.23157954250499205"/>
          <c:w val="0.92411720510894069"/>
          <c:h val="0.58947519910361612"/>
        </c:manualLayout>
      </c:layout>
      <c:lineChart>
        <c:grouping val="standard"/>
        <c:varyColors val="0"/>
        <c:ser>
          <c:idx val="0"/>
          <c:order val="0"/>
          <c:tx>
            <c:strRef>
              <c:f>[10]Mes!$A$309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([10]Mes!$B$308:$J$308,[10]Mes!$B$311:$D$311)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([10]Mes!$B$309:$J$309,[10]Mes!$B$312:$D$312)</c:f>
              <c:numCache>
                <c:formatCode>General</c:formatCode>
                <c:ptCount val="12"/>
                <c:pt idx="0">
                  <c:v>545206</c:v>
                </c:pt>
                <c:pt idx="1">
                  <c:v>604300</c:v>
                </c:pt>
                <c:pt idx="2">
                  <c:v>1015364</c:v>
                </c:pt>
                <c:pt idx="3">
                  <c:v>859782</c:v>
                </c:pt>
                <c:pt idx="4">
                  <c:v>1034047</c:v>
                </c:pt>
                <c:pt idx="5">
                  <c:v>1038152</c:v>
                </c:pt>
                <c:pt idx="6">
                  <c:v>1251530</c:v>
                </c:pt>
                <c:pt idx="7">
                  <c:v>1862698</c:v>
                </c:pt>
                <c:pt idx="8">
                  <c:v>1115115</c:v>
                </c:pt>
                <c:pt idx="9">
                  <c:v>1166672</c:v>
                </c:pt>
                <c:pt idx="10">
                  <c:v>814552</c:v>
                </c:pt>
                <c:pt idx="11">
                  <c:v>829007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7F-4DB5-AE9F-1CE4A7B3BCB5}"/>
            </c:ext>
          </c:extLst>
        </c:ser>
        <c:ser>
          <c:idx val="1"/>
          <c:order val="1"/>
          <c:tx>
            <c:strRef>
              <c:f>[10]Mes!$A$310</c:f>
              <c:strCache>
                <c:ptCount val="1"/>
                <c:pt idx="0">
                  <c:v>AÑO 2017 (*)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([10]Mes!$B$308:$J$308,[10]Mes!$B$311:$D$311)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([10]Mes!$B$310:$J$310,[10]Mes!$B$313:$D$313)</c:f>
              <c:numCache>
                <c:formatCode>General</c:formatCode>
                <c:ptCount val="12"/>
                <c:pt idx="0">
                  <c:v>581937</c:v>
                </c:pt>
                <c:pt idx="1">
                  <c:v>675953</c:v>
                </c:pt>
                <c:pt idx="2">
                  <c:v>856736</c:v>
                </c:pt>
                <c:pt idx="3">
                  <c:v>1359882</c:v>
                </c:pt>
                <c:pt idx="4">
                  <c:v>1162783</c:v>
                </c:pt>
                <c:pt idx="5">
                  <c:v>1146917</c:v>
                </c:pt>
                <c:pt idx="6">
                  <c:v>1466551</c:v>
                </c:pt>
                <c:pt idx="7">
                  <c:v>2077946</c:v>
                </c:pt>
                <c:pt idx="8">
                  <c:v>1264235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7F-4DB5-AE9F-1CE4A7B3B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54624"/>
        <c:axId val="413955016"/>
      </c:lineChart>
      <c:catAx>
        <c:axId val="4139546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955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3955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9546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751695219225569"/>
          <c:y val="2.6315665765659888E-2"/>
          <c:w val="0.22297017780586537"/>
          <c:h val="0.1303486504485446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COMPARACION PROVINCIAL ANUAL 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
</a:t>
            </a:r>
          </a:p>
        </c:rich>
      </c:tx>
      <c:layout>
        <c:manualLayout>
          <c:xMode val="edge"/>
          <c:yMode val="edge"/>
          <c:x val="0.39156358767252109"/>
          <c:y val="5.000000000000000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201005377327999E-2"/>
          <c:y val="0.20800040625079347"/>
          <c:w val="0.87878856315148024"/>
          <c:h val="0.608001187502319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[10]Mes!$A$332</c:f>
              <c:strCache>
                <c:ptCount val="1"/>
                <c:pt idx="0">
                  <c:v>ENERO a SEPTIEMBRE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[10]Mes!$B$331:$J$331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[10]Mes!$B$332:$J$332</c:f>
              <c:numCache>
                <c:formatCode>General</c:formatCode>
                <c:ptCount val="9"/>
                <c:pt idx="0">
                  <c:v>898381</c:v>
                </c:pt>
                <c:pt idx="1">
                  <c:v>1537127</c:v>
                </c:pt>
                <c:pt idx="2">
                  <c:v>1592449</c:v>
                </c:pt>
                <c:pt idx="3">
                  <c:v>487506</c:v>
                </c:pt>
                <c:pt idx="4">
                  <c:v>1774278</c:v>
                </c:pt>
                <c:pt idx="5">
                  <c:v>824228</c:v>
                </c:pt>
                <c:pt idx="6">
                  <c:v>615365</c:v>
                </c:pt>
                <c:pt idx="7">
                  <c:v>1137603</c:v>
                </c:pt>
                <c:pt idx="8">
                  <c:v>459257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EA-45BD-92FA-B310DEFAB4BC}"/>
            </c:ext>
          </c:extLst>
        </c:ser>
        <c:ser>
          <c:idx val="1"/>
          <c:order val="1"/>
          <c:tx>
            <c:strRef>
              <c:f>[10]Mes!$A$333</c:f>
              <c:strCache>
                <c:ptCount val="1"/>
                <c:pt idx="0">
                  <c:v>ENERO a SEPTIEMBRE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[10]Mes!$B$331:$J$331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[10]Mes!$B$333:$J$333</c:f>
              <c:numCache>
                <c:formatCode>General</c:formatCode>
                <c:ptCount val="9"/>
                <c:pt idx="0">
                  <c:v>1045884</c:v>
                </c:pt>
                <c:pt idx="1">
                  <c:v>1825867</c:v>
                </c:pt>
                <c:pt idx="2">
                  <c:v>1883475</c:v>
                </c:pt>
                <c:pt idx="3">
                  <c:v>550586</c:v>
                </c:pt>
                <c:pt idx="4">
                  <c:v>1868445</c:v>
                </c:pt>
                <c:pt idx="5">
                  <c:v>946381</c:v>
                </c:pt>
                <c:pt idx="6">
                  <c:v>707566</c:v>
                </c:pt>
                <c:pt idx="7">
                  <c:v>1241430</c:v>
                </c:pt>
                <c:pt idx="8">
                  <c:v>523306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EA-45BD-92FA-B310DEFAB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955800"/>
        <c:axId val="413956192"/>
      </c:barChart>
      <c:catAx>
        <c:axId val="4139558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956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395619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955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78781403349324"/>
          <c:y val="2.4000046875091552E-2"/>
          <c:w val="0.2191681300411995"/>
          <c:h val="0.1520002968755798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es-ES" sz="1050" b="1"/>
              <a:t>DISTRIBUCIÓN PROVINCIAL DEL Nº DE VIAJEROS</a:t>
            </a:r>
          </a:p>
          <a:p>
            <a:pPr>
              <a:defRPr sz="1050" b="1"/>
            </a:pPr>
            <a:endParaRPr lang="es-ES" sz="1050" b="1"/>
          </a:p>
        </c:rich>
      </c:tx>
      <c:layout>
        <c:manualLayout>
          <c:xMode val="edge"/>
          <c:yMode val="edge"/>
          <c:x val="0.23848669171022552"/>
          <c:y val="3.906267716535433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941680007841349"/>
          <c:y val="0.29746214415505751"/>
          <c:w val="0.66417551540497277"/>
          <c:h val="0.620308525136281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1AB-4D25-BBAC-870848C5BBC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1AB-4D25-BBAC-870848C5BBC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1AB-4D25-BBAC-870848C5BBC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1AB-4D25-BBAC-870848C5BBC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1AB-4D25-BBAC-870848C5BBC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1AB-4D25-BBAC-870848C5BBC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1AB-4D25-BBAC-870848C5BBC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1AB-4D25-BBAC-870848C5BBC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1AB-4D25-BBAC-870848C5BBC8}"/>
              </c:ext>
            </c:extLst>
          </c:dPt>
          <c:dLbls>
            <c:dLbl>
              <c:idx val="0"/>
              <c:layout>
                <c:manualLayout>
                  <c:x val="9.1325388683353159E-3"/>
                  <c:y val="-3.96958620156743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1676113222916102E-2"/>
                  <c:y val="-0.1009924378264598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7736047796657014E-2"/>
                  <c:y val="2.2242454068241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024123879111895E-2"/>
                  <c:y val="5.05938254854596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2142445017648661E-2"/>
                  <c:y val="-9.883448974818832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9706591094216682E-2"/>
                  <c:y val="-9.796522959382597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3.916644040184632E-3"/>
                  <c:y val="-4.89701411085990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9470200923160467E-2"/>
                  <c:y val="-4.68445466593903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250211943061641E-2"/>
                  <c:y val="-2.76958385781285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[10]Mes!$A$389:$A$397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[10]Mes!$D$389:$D$397</c:f>
              <c:numCache>
                <c:formatCode>General</c:formatCode>
                <c:ptCount val="9"/>
                <c:pt idx="0">
                  <c:v>85</c:v>
                </c:pt>
                <c:pt idx="1">
                  <c:v>6375</c:v>
                </c:pt>
                <c:pt idx="2">
                  <c:v>4128</c:v>
                </c:pt>
                <c:pt idx="3">
                  <c:v>1338</c:v>
                </c:pt>
                <c:pt idx="4">
                  <c:v>2578</c:v>
                </c:pt>
                <c:pt idx="5">
                  <c:v>1974</c:v>
                </c:pt>
                <c:pt idx="6">
                  <c:v>294</c:v>
                </c:pt>
                <c:pt idx="7">
                  <c:v>2049</c:v>
                </c:pt>
                <c:pt idx="8">
                  <c:v>487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1AB-4D25-BBAC-870848C5B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es-ES" sz="105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4141189915141647"/>
          <c:y val="4.89609464646064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028371243737914"/>
          <c:y val="0.25692122027460135"/>
          <c:w val="0.66307537666538541"/>
          <c:h val="0.6449127527400784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DA3-4147-96DE-B4195D88873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A3-4147-96DE-B4195D88873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DA3-4147-96DE-B4195D88873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A3-4147-96DE-B4195D88873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DA3-4147-96DE-B4195D88873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A3-4147-96DE-B4195D88873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DA3-4147-96DE-B4195D88873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3-4147-96DE-B4195D88873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DA3-4147-96DE-B4195D888738}"/>
              </c:ext>
            </c:extLst>
          </c:dPt>
          <c:dLbls>
            <c:dLbl>
              <c:idx val="0"/>
              <c:layout>
                <c:manualLayout>
                  <c:x val="1.021600995078915E-2"/>
                  <c:y val="-3.56993629565148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405051868207608E-2"/>
                  <c:y val="-0.107190910446449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17256269124929E-3"/>
                  <c:y val="5.26868760372945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6506557298033935E-2"/>
                  <c:y val="2.1563003450221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300788325811086E-2"/>
                  <c:y val="5.20684815837163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0466582815003704E-2"/>
                  <c:y val="-2.12057150443743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211126155141008E-3"/>
                  <c:y val="-5.20195890645073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3077025287722386E-2"/>
                  <c:y val="-8.09555652277133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4495575171466391E-3"/>
                  <c:y val="-2.31840303881612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[10]Mes!$A$389:$A$397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[10]Mes!$G$389:$G$397</c:f>
              <c:numCache>
                <c:formatCode>General</c:formatCode>
                <c:ptCount val="9"/>
                <c:pt idx="0">
                  <c:v>326</c:v>
                </c:pt>
                <c:pt idx="1">
                  <c:v>13745</c:v>
                </c:pt>
                <c:pt idx="2">
                  <c:v>7583</c:v>
                </c:pt>
                <c:pt idx="3">
                  <c:v>1790</c:v>
                </c:pt>
                <c:pt idx="4">
                  <c:v>4877</c:v>
                </c:pt>
                <c:pt idx="5">
                  <c:v>2619</c:v>
                </c:pt>
                <c:pt idx="6">
                  <c:v>920</c:v>
                </c:pt>
                <c:pt idx="7">
                  <c:v>7139</c:v>
                </c:pt>
                <c:pt idx="8">
                  <c:v>1519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DA3-4147-96DE-B4195D888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es-ES" sz="1050" b="1"/>
              <a:t>COMPARATIVA EN ALOJAMIENTOS HOTELEROS</a:t>
            </a:r>
          </a:p>
          <a:p>
            <a:pPr>
              <a:defRPr sz="1050" b="1"/>
            </a:pPr>
            <a:r>
              <a:rPr lang="es-ES" sz="1050" b="1"/>
              <a:t>VIAJEROS</a:t>
            </a:r>
          </a:p>
        </c:rich>
      </c:tx>
      <c:layout>
        <c:manualLayout>
          <c:xMode val="edge"/>
          <c:yMode val="edge"/>
          <c:x val="0.30690573617239503"/>
          <c:y val="2.564749321589038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0000115740908193E-2"/>
          <c:y val="0.19545497925909813"/>
          <c:w val="0.91111242927145442"/>
          <c:h val="0.56363761460763184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[10]Mes!$O$423</c:f>
              <c:strCache>
                <c:ptCount val="1"/>
                <c:pt idx="0">
                  <c:v>SEPTIEMBRE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[10]Mes!$M$424:$N$427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[10]Mes!$O$424:$O$427</c:f>
              <c:numCache>
                <c:formatCode>General</c:formatCode>
                <c:ptCount val="4"/>
                <c:pt idx="0">
                  <c:v>399421</c:v>
                </c:pt>
                <c:pt idx="1">
                  <c:v>174160</c:v>
                </c:pt>
                <c:pt idx="2">
                  <c:v>13011</c:v>
                </c:pt>
                <c:pt idx="3">
                  <c:v>6507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88-4379-842B-4DA7D97E55DF}"/>
            </c:ext>
          </c:extLst>
        </c:ser>
        <c:ser>
          <c:idx val="0"/>
          <c:order val="1"/>
          <c:tx>
            <c:strRef>
              <c:f>[10]Mes!$P$423</c:f>
              <c:strCache>
                <c:ptCount val="1"/>
                <c:pt idx="0">
                  <c:v>SEPTIEMBRE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[10]Mes!$M$424:$N$427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[10]Mes!$P$424:$P$427</c:f>
              <c:numCache>
                <c:formatCode>General</c:formatCode>
                <c:ptCount val="4"/>
                <c:pt idx="0">
                  <c:v>439407</c:v>
                </c:pt>
                <c:pt idx="1">
                  <c:v>180643</c:v>
                </c:pt>
                <c:pt idx="2">
                  <c:v>11930</c:v>
                </c:pt>
                <c:pt idx="3">
                  <c:v>7378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A88-4379-842B-4DA7D97E5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4396656"/>
        <c:axId val="414397048"/>
        <c:axId val="0"/>
      </c:bar3DChart>
      <c:catAx>
        <c:axId val="41439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397048"/>
        <c:crosses val="autoZero"/>
        <c:auto val="0"/>
        <c:lblAlgn val="ctr"/>
        <c:lblOffset val="100"/>
        <c:noMultiLvlLbl val="0"/>
      </c:catAx>
      <c:valAx>
        <c:axId val="414397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396656"/>
        <c:crosses val="autoZero"/>
        <c:crossBetween val="between"/>
      </c:valAx>
      <c:spPr>
        <a:solidFill>
          <a:srgbClr val="D1E7A9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966954775157861"/>
          <c:y val="2.2727323169662576E-2"/>
          <c:w val="0.19292449705659248"/>
          <c:h val="0.1454548682858404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 % DE PLAZAS POR PROVINCIAS
</a:t>
            </a:r>
          </a:p>
        </c:rich>
      </c:tx>
      <c:layout>
        <c:manualLayout>
          <c:xMode val="edge"/>
          <c:yMode val="edge"/>
          <c:x val="0.21765935315580417"/>
          <c:y val="2.711864406779660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05765133475372"/>
          <c:y val="0.3254242674527732"/>
          <c:w val="0.73716706354179717"/>
          <c:h val="0.4813567289405603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5728802023618296E-2"/>
                  <c:y val="-0.10090845630188733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20%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4342703099600227E-3"/>
                  <c:y val="-8.342814214444471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647058670953332E-2"/>
                  <c:y val="5.898556264938407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14%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7450977849222372E-3"/>
                  <c:y val="4.083615875726601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7450977849222372E-3"/>
                  <c:y val="6.806026459544319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Salamanca
12%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462662872390593E-2"/>
                  <c:y val="-7.731786664819639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2729620041692535E-2"/>
                  <c:y val="-6.719468300690573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5963392809065973E-2"/>
                  <c:y val="-7.3217739694446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Valladolid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0983461451645182E-2"/>
                  <c:y val="-4.918457372911791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Zamora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[3]Oferta!$K$107:$K$115</c:f>
              <c:numCache>
                <c:formatCode>General</c:formatCode>
                <c:ptCount val="9"/>
                <c:pt idx="0">
                  <c:v>6877</c:v>
                </c:pt>
                <c:pt idx="1">
                  <c:v>4655</c:v>
                </c:pt>
                <c:pt idx="2">
                  <c:v>4697</c:v>
                </c:pt>
                <c:pt idx="3">
                  <c:v>2190</c:v>
                </c:pt>
                <c:pt idx="4">
                  <c:v>4518</c:v>
                </c:pt>
                <c:pt idx="5">
                  <c:v>4031</c:v>
                </c:pt>
                <c:pt idx="6">
                  <c:v>3400</c:v>
                </c:pt>
                <c:pt idx="7">
                  <c:v>1920</c:v>
                </c:pt>
                <c:pt idx="8">
                  <c:v>2422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05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05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HOTELEROS</a:t>
            </a:r>
          </a:p>
          <a:p>
            <a:pPr algn="ctr" rtl="0">
              <a:defRPr lang="es-ES" sz="105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05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31793465967232892"/>
          <c:y val="2.544671396273484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082736408974876E-2"/>
          <c:y val="0.2212988227956654"/>
          <c:w val="0.90566037735849081"/>
          <c:h val="0.56279069767441892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[10]Mes!$R$448</c:f>
              <c:strCache>
                <c:ptCount val="1"/>
                <c:pt idx="0">
                  <c:v>SEPTIEMBRE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[10]Mes!$P$449:$Q$452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[10]Mes!$R$449:$R$452</c:f>
              <c:numCache>
                <c:formatCode>General</c:formatCode>
                <c:ptCount val="4"/>
                <c:pt idx="0">
                  <c:v>650472</c:v>
                </c:pt>
                <c:pt idx="1">
                  <c:v>240779</c:v>
                </c:pt>
                <c:pt idx="2">
                  <c:v>27960</c:v>
                </c:pt>
                <c:pt idx="3">
                  <c:v>11107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F6-4B85-9B4F-337A7BB28AA9}"/>
            </c:ext>
          </c:extLst>
        </c:ser>
        <c:ser>
          <c:idx val="0"/>
          <c:order val="1"/>
          <c:tx>
            <c:strRef>
              <c:f>[10]Mes!$S$448</c:f>
              <c:strCache>
                <c:ptCount val="1"/>
                <c:pt idx="0">
                  <c:v>SEPTIEMBRE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[10]Mes!$P$449:$Q$452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[10]Mes!$S$449:$S$452</c:f>
              <c:numCache>
                <c:formatCode>General</c:formatCode>
                <c:ptCount val="4"/>
                <c:pt idx="0">
                  <c:v>710241</c:v>
                </c:pt>
                <c:pt idx="1">
                  <c:v>252394</c:v>
                </c:pt>
                <c:pt idx="2">
                  <c:v>29553</c:v>
                </c:pt>
                <c:pt idx="3">
                  <c:v>10965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F6-4B85-9B4F-337A7BB28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4397832"/>
        <c:axId val="414398224"/>
        <c:axId val="0"/>
      </c:bar3DChart>
      <c:catAx>
        <c:axId val="414397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398224"/>
        <c:crosses val="autoZero"/>
        <c:auto val="0"/>
        <c:lblAlgn val="ctr"/>
        <c:lblOffset val="100"/>
        <c:noMultiLvlLbl val="0"/>
      </c:catAx>
      <c:valAx>
        <c:axId val="414398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3978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348503290713834"/>
          <c:y val="2.7149321266968326E-2"/>
          <c:w val="0.20057207794306151"/>
          <c:h val="0.1447963800904977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05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05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ALOJAMIENTOS HOTELEROS</a:t>
            </a:r>
          </a:p>
          <a:p>
            <a:pPr algn="ctr" rtl="0">
              <a:defRPr lang="es-ES" sz="105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05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3417952876088325"/>
          <c:y val="2.04547244094488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221889055472263E-2"/>
          <c:y val="0.20171811023622047"/>
          <c:w val="0.91754122938530736"/>
          <c:h val="0.64172047244094488"/>
        </c:manualLayout>
      </c:layout>
      <c:lineChart>
        <c:grouping val="standard"/>
        <c:varyColors val="0"/>
        <c:ser>
          <c:idx val="0"/>
          <c:order val="0"/>
          <c:tx>
            <c:strRef>
              <c:f>[10]Mes!$A$481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([10]Mes!$B$480:$J$480,[10]Mes!$B$483:$D$483)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([10]Mes!$B$481:$J$481,[10]Mes!$B$484:$D$484)</c:f>
              <c:numCache>
                <c:formatCode>General</c:formatCode>
                <c:ptCount val="12"/>
                <c:pt idx="0">
                  <c:v>294590</c:v>
                </c:pt>
                <c:pt idx="1">
                  <c:v>327383</c:v>
                </c:pt>
                <c:pt idx="2">
                  <c:v>488605</c:v>
                </c:pt>
                <c:pt idx="3">
                  <c:v>436705</c:v>
                </c:pt>
                <c:pt idx="4">
                  <c:v>544625</c:v>
                </c:pt>
                <c:pt idx="5">
                  <c:v>544476</c:v>
                </c:pt>
                <c:pt idx="6">
                  <c:v>587584</c:v>
                </c:pt>
                <c:pt idx="7">
                  <c:v>756191</c:v>
                </c:pt>
                <c:pt idx="8">
                  <c:v>593099</c:v>
                </c:pt>
                <c:pt idx="9">
                  <c:v>595354</c:v>
                </c:pt>
                <c:pt idx="10">
                  <c:v>408535</c:v>
                </c:pt>
                <c:pt idx="11">
                  <c:v>394376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D13-4517-B28D-D2FD0D0E5BCE}"/>
            </c:ext>
          </c:extLst>
        </c:ser>
        <c:ser>
          <c:idx val="1"/>
          <c:order val="1"/>
          <c:tx>
            <c:strRef>
              <c:f>[10]Mes!$A$482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([10]Mes!$B$480:$J$480,[10]Mes!$B$483:$D$483)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([10]Mes!$B$482:$J$482,[10]Mes!$B$485:$D$485)</c:f>
              <c:numCache>
                <c:formatCode>General</c:formatCode>
                <c:ptCount val="12"/>
                <c:pt idx="0">
                  <c:v>311656</c:v>
                </c:pt>
                <c:pt idx="1">
                  <c:v>354212</c:v>
                </c:pt>
                <c:pt idx="2">
                  <c:v>430623</c:v>
                </c:pt>
                <c:pt idx="3">
                  <c:v>606580</c:v>
                </c:pt>
                <c:pt idx="4">
                  <c:v>584353</c:v>
                </c:pt>
                <c:pt idx="5">
                  <c:v>562955</c:v>
                </c:pt>
                <c:pt idx="6">
                  <c:v>630967</c:v>
                </c:pt>
                <c:pt idx="7">
                  <c:v>792059</c:v>
                </c:pt>
                <c:pt idx="8">
                  <c:v>639358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13-4517-B28D-D2FD0D0E5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99400"/>
        <c:axId val="414399792"/>
      </c:lineChart>
      <c:catAx>
        <c:axId val="414399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39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4399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3994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1157292250348967"/>
          <c:y val="4.0404239683158157E-2"/>
          <c:w val="0.18004637787192881"/>
          <c:h val="0.1111116591286849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05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05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ALOJAMIENTOS HOTELEROS</a:t>
            </a:r>
          </a:p>
          <a:p>
            <a:pPr algn="ctr" rtl="0">
              <a:defRPr lang="es-ES" sz="105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05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32432274141189826"/>
          <c:y val="3.70271653543307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784185808040123E-2"/>
          <c:y val="0.20054055118110234"/>
          <c:w val="0.92307725968731758"/>
          <c:h val="0.5832433070866142"/>
        </c:manualLayout>
      </c:layout>
      <c:lineChart>
        <c:grouping val="standard"/>
        <c:varyColors val="0"/>
        <c:ser>
          <c:idx val="0"/>
          <c:order val="0"/>
          <c:tx>
            <c:strRef>
              <c:f>[10]Mes!$A$510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([10]Mes!$B$509:$J$509,[10]Mes!$B$512:$D$512,[10]Mes!$C$512:$D$512)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([10]Mes!$B$510:$J$510,[10]Mes!$B$513:$D$513)</c:f>
              <c:numCache>
                <c:formatCode>General</c:formatCode>
                <c:ptCount val="12"/>
                <c:pt idx="0">
                  <c:v>473271</c:v>
                </c:pt>
                <c:pt idx="1">
                  <c:v>508143</c:v>
                </c:pt>
                <c:pt idx="2">
                  <c:v>802251</c:v>
                </c:pt>
                <c:pt idx="3">
                  <c:v>697023</c:v>
                </c:pt>
                <c:pt idx="4">
                  <c:v>845584</c:v>
                </c:pt>
                <c:pt idx="5">
                  <c:v>833320</c:v>
                </c:pt>
                <c:pt idx="6">
                  <c:v>893124</c:v>
                </c:pt>
                <c:pt idx="7">
                  <c:v>1215168</c:v>
                </c:pt>
                <c:pt idx="8">
                  <c:v>930318</c:v>
                </c:pt>
                <c:pt idx="9">
                  <c:v>953317</c:v>
                </c:pt>
                <c:pt idx="10">
                  <c:v>679208</c:v>
                </c:pt>
                <c:pt idx="11">
                  <c:v>642269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C9-468B-8A39-ED6CAA16D967}"/>
            </c:ext>
          </c:extLst>
        </c:ser>
        <c:ser>
          <c:idx val="1"/>
          <c:order val="1"/>
          <c:tx>
            <c:strRef>
              <c:f>[10]Mes!$A$511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([10]Mes!$B$509:$J$509,[10]Mes!$B$512:$D$512,[10]Mes!$C$512:$D$512)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([10]Mes!$B$511:$J$511,[10]Mes!$B$514:$D$514)</c:f>
              <c:numCache>
                <c:formatCode>General</c:formatCode>
                <c:ptCount val="12"/>
                <c:pt idx="0">
                  <c:v>500074</c:v>
                </c:pt>
                <c:pt idx="1">
                  <c:v>558037</c:v>
                </c:pt>
                <c:pt idx="2">
                  <c:v>685448</c:v>
                </c:pt>
                <c:pt idx="3">
                  <c:v>982864</c:v>
                </c:pt>
                <c:pt idx="4">
                  <c:v>889549</c:v>
                </c:pt>
                <c:pt idx="5">
                  <c:v>859342</c:v>
                </c:pt>
                <c:pt idx="6">
                  <c:v>970037</c:v>
                </c:pt>
                <c:pt idx="7">
                  <c:v>1269203</c:v>
                </c:pt>
                <c:pt idx="8">
                  <c:v>1003153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C9-468B-8A39-ED6CAA16D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54952"/>
        <c:axId val="414555344"/>
      </c:lineChart>
      <c:catAx>
        <c:axId val="414554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555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4555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5549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841248315435277"/>
          <c:y val="2.7027165354330709E-2"/>
          <c:w val="0.18429485603858184"/>
          <c:h val="0.1122972440944881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7.7034465438536884E-2"/>
          <c:y val="2.165158459670153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719439928308496E-2"/>
          <c:y val="0.19343491154514783"/>
          <c:w val="0.90553425682968669"/>
          <c:h val="0.6050520957607568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[10]Mes!$B$568</c:f>
              <c:strCache>
                <c:ptCount val="1"/>
                <c:pt idx="0">
                  <c:v>SEPTIEMBRE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[10]Mes!$C$567:$E$567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[10]Mes!$C$568:$E$568</c:f>
              <c:numCache>
                <c:formatCode>General</c:formatCode>
                <c:ptCount val="3"/>
                <c:pt idx="0">
                  <c:v>67912</c:v>
                </c:pt>
                <c:pt idx="1">
                  <c:v>10551</c:v>
                </c:pt>
                <c:pt idx="2">
                  <c:v>78463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2-4E33-8C03-29FAD6944B31}"/>
            </c:ext>
          </c:extLst>
        </c:ser>
        <c:ser>
          <c:idx val="0"/>
          <c:order val="1"/>
          <c:tx>
            <c:strRef>
              <c:f>[10]Mes!$B$569</c:f>
              <c:strCache>
                <c:ptCount val="1"/>
                <c:pt idx="0">
                  <c:v>SEPTIEMBRE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[10]Mes!$C$567:$E$567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[10]Mes!$C$569:$E$569</c:f>
              <c:numCache>
                <c:formatCode>General</c:formatCode>
                <c:ptCount val="3"/>
                <c:pt idx="0">
                  <c:v>77035</c:v>
                </c:pt>
                <c:pt idx="1">
                  <c:v>11766</c:v>
                </c:pt>
                <c:pt idx="2">
                  <c:v>88801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2-4E33-8C03-29FAD6944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4556128"/>
        <c:axId val="414556520"/>
        <c:axId val="0"/>
      </c:bar3DChart>
      <c:catAx>
        <c:axId val="41455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556520"/>
        <c:crosses val="autoZero"/>
        <c:auto val="0"/>
        <c:lblAlgn val="ctr"/>
        <c:lblOffset val="100"/>
        <c:noMultiLvlLbl val="0"/>
      </c:catAx>
      <c:valAx>
        <c:axId val="414556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5561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673111736219579"/>
          <c:y val="3.4334763948497854E-2"/>
          <c:w val="0.22370957788373294"/>
          <c:h val="0.1373390557939914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18333851205819005"/>
          <c:y val="3.252319326420831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160839160839167E-2"/>
          <c:y val="0.21760232322444842"/>
          <c:w val="0.92132867132867136"/>
          <c:h val="0.61174943478599819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[10]Mes!$G$568</c:f>
              <c:strCache>
                <c:ptCount val="1"/>
                <c:pt idx="0">
                  <c:v>SEPTIEMBRE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[10]Mes!$H$567:$K$567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[10]Mes!$H$568:$K$568</c:f>
              <c:numCache>
                <c:formatCode>General</c:formatCode>
                <c:ptCount val="4"/>
                <c:pt idx="0">
                  <c:v>127871</c:v>
                </c:pt>
                <c:pt idx="1">
                  <c:v>15892</c:v>
                </c:pt>
                <c:pt idx="2">
                  <c:v>143763</c:v>
                </c:pt>
                <c:pt idx="3">
                  <c:v>0.14318453448069798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98-4648-A4CF-0609FFE87530}"/>
            </c:ext>
          </c:extLst>
        </c:ser>
        <c:ser>
          <c:idx val="0"/>
          <c:order val="1"/>
          <c:tx>
            <c:strRef>
              <c:f>[10]Mes!$G$569</c:f>
              <c:strCache>
                <c:ptCount val="1"/>
                <c:pt idx="0">
                  <c:v>SEPTIEMBRE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[10]Mes!$H$567:$K$567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[10]Mes!$H$569:$K$569</c:f>
              <c:numCache>
                <c:formatCode>General</c:formatCode>
                <c:ptCount val="4"/>
                <c:pt idx="0">
                  <c:v>141415</c:v>
                </c:pt>
                <c:pt idx="1">
                  <c:v>16556</c:v>
                </c:pt>
                <c:pt idx="2">
                  <c:v>157971</c:v>
                </c:pt>
                <c:pt idx="3">
                  <c:v>0.15176677426792715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98-4648-A4CF-0609FFE87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4557304"/>
        <c:axId val="414557696"/>
        <c:axId val="0"/>
      </c:bar3DChart>
      <c:catAx>
        <c:axId val="414557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557696"/>
        <c:crosses val="autoZero"/>
        <c:auto val="0"/>
        <c:lblAlgn val="ctr"/>
        <c:lblOffset val="100"/>
        <c:noMultiLvlLbl val="0"/>
      </c:catAx>
      <c:valAx>
        <c:axId val="414557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557304"/>
        <c:crosses val="autoZero"/>
        <c:crossBetween val="between"/>
      </c:valAx>
      <c:spPr>
        <a:solidFill>
          <a:srgbClr val="D1E7A9"/>
        </a:solidFill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111919306050871"/>
          <c:y val="1.7064846416382253E-2"/>
          <c:w val="0.19489483657592127"/>
          <c:h val="0.1537693926873002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0421026758092262"/>
          <c:y val="2.35777803893916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0208488458674606E-2"/>
          <c:y val="0.22705421126873523"/>
          <c:w val="0.93521965748324642"/>
          <c:h val="0.5797128798350687"/>
        </c:manualLayout>
      </c:layout>
      <c:lineChart>
        <c:grouping val="standard"/>
        <c:varyColors val="0"/>
        <c:ser>
          <c:idx val="0"/>
          <c:order val="0"/>
          <c:tx>
            <c:strRef>
              <c:f>[10]Mes!$A$602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([10]Mes!$B$601:$J$601,[10]Mes!$B$604:$D$604)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([10]Mes!$B$602:$J$602,[10]Mes!$B$605:$D$605)</c:f>
              <c:numCache>
                <c:formatCode>General</c:formatCode>
                <c:ptCount val="12"/>
                <c:pt idx="0">
                  <c:v>38800</c:v>
                </c:pt>
                <c:pt idx="1">
                  <c:v>52087</c:v>
                </c:pt>
                <c:pt idx="2">
                  <c:v>87491</c:v>
                </c:pt>
                <c:pt idx="3">
                  <c:v>79658</c:v>
                </c:pt>
                <c:pt idx="4">
                  <c:v>82200</c:v>
                </c:pt>
                <c:pt idx="5">
                  <c:v>75031</c:v>
                </c:pt>
                <c:pt idx="6">
                  <c:v>99593</c:v>
                </c:pt>
                <c:pt idx="7">
                  <c:v>139518</c:v>
                </c:pt>
                <c:pt idx="8">
                  <c:v>78463</c:v>
                </c:pt>
                <c:pt idx="9">
                  <c:v>100663</c:v>
                </c:pt>
                <c:pt idx="10">
                  <c:v>71868</c:v>
                </c:pt>
                <c:pt idx="11">
                  <c:v>84034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91-48F2-AC55-F25153EBDCB6}"/>
            </c:ext>
          </c:extLst>
        </c:ser>
        <c:ser>
          <c:idx val="1"/>
          <c:order val="1"/>
          <c:tx>
            <c:strRef>
              <c:f>[10]Mes!$A$603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([10]Mes!$B$601:$J$601,[10]Mes!$B$604:$D$604)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([10]Mes!$B$603:$J$603,[10]Mes!$B$606:$D$606)</c:f>
              <c:numCache>
                <c:formatCode>General</c:formatCode>
                <c:ptCount val="12"/>
                <c:pt idx="0">
                  <c:v>40605</c:v>
                </c:pt>
                <c:pt idx="1">
                  <c:v>55541</c:v>
                </c:pt>
                <c:pt idx="2">
                  <c:v>75370</c:v>
                </c:pt>
                <c:pt idx="3">
                  <c:v>114111</c:v>
                </c:pt>
                <c:pt idx="4">
                  <c:v>86629</c:v>
                </c:pt>
                <c:pt idx="5">
                  <c:v>84209</c:v>
                </c:pt>
                <c:pt idx="6">
                  <c:v>108069</c:v>
                </c:pt>
                <c:pt idx="7">
                  <c:v>155185</c:v>
                </c:pt>
                <c:pt idx="8">
                  <c:v>88801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91-48F2-AC55-F25153EBD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58480"/>
        <c:axId val="414862176"/>
      </c:lineChart>
      <c:catAx>
        <c:axId val="414558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862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4862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5584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409559004263329"/>
          <c:y val="3.3816743056371681E-2"/>
          <c:w val="0.21431460464643212"/>
          <c:h val="0.1338245778979120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  </a:t>
            </a:r>
          </a:p>
        </c:rich>
      </c:tx>
      <c:layout>
        <c:manualLayout>
          <c:xMode val="edge"/>
          <c:yMode val="edge"/>
          <c:x val="0.30728074938908501"/>
          <c:y val="4.1860629921259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59288537549407E-2"/>
          <c:y val="0.25116279069767444"/>
          <c:w val="0.9233201581027668"/>
          <c:h val="0.55813953488372092"/>
        </c:manualLayout>
      </c:layout>
      <c:lineChart>
        <c:grouping val="standard"/>
        <c:varyColors val="0"/>
        <c:ser>
          <c:idx val="0"/>
          <c:order val="0"/>
          <c:tx>
            <c:strRef>
              <c:f>[10]Mes!$A$624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([10]Mes!$B$623:$J$623,[10]Mes!$B$626:$D$626)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([10]Mes!$B$624:$J$624,[10]Mes!$B$627:$D$627)</c:f>
              <c:numCache>
                <c:formatCode>General</c:formatCode>
                <c:ptCount val="12"/>
                <c:pt idx="0">
                  <c:v>67353</c:v>
                </c:pt>
                <c:pt idx="1">
                  <c:v>91306</c:v>
                </c:pt>
                <c:pt idx="2">
                  <c:v>183698</c:v>
                </c:pt>
                <c:pt idx="3">
                  <c:v>139553</c:v>
                </c:pt>
                <c:pt idx="4">
                  <c:v>144579</c:v>
                </c:pt>
                <c:pt idx="5">
                  <c:v>136713</c:v>
                </c:pt>
                <c:pt idx="6">
                  <c:v>201567</c:v>
                </c:pt>
                <c:pt idx="7">
                  <c:v>395101</c:v>
                </c:pt>
                <c:pt idx="8">
                  <c:v>143763</c:v>
                </c:pt>
                <c:pt idx="9">
                  <c:v>191824</c:v>
                </c:pt>
                <c:pt idx="10">
                  <c:v>129767</c:v>
                </c:pt>
                <c:pt idx="11">
                  <c:v>182135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FB-445E-86D7-20CBBBCE40A8}"/>
            </c:ext>
          </c:extLst>
        </c:ser>
        <c:ser>
          <c:idx val="1"/>
          <c:order val="1"/>
          <c:tx>
            <c:strRef>
              <c:f>[10]Mes!$A$625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([10]Mes!$B$623:$J$623,[10]Mes!$B$626:$D$626)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([10]Mes!$B$625:$J$625,[10]Mes!$B$628:$D$628)</c:f>
              <c:numCache>
                <c:formatCode>General</c:formatCode>
                <c:ptCount val="12"/>
                <c:pt idx="0">
                  <c:v>72188</c:v>
                </c:pt>
                <c:pt idx="1">
                  <c:v>97728</c:v>
                </c:pt>
                <c:pt idx="2">
                  <c:v>132109</c:v>
                </c:pt>
                <c:pt idx="3">
                  <c:v>249355</c:v>
                </c:pt>
                <c:pt idx="4">
                  <c:v>146445</c:v>
                </c:pt>
                <c:pt idx="5">
                  <c:v>146797</c:v>
                </c:pt>
                <c:pt idx="6">
                  <c:v>216772</c:v>
                </c:pt>
                <c:pt idx="7">
                  <c:v>403269</c:v>
                </c:pt>
                <c:pt idx="8">
                  <c:v>157971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FB-445E-86D7-20CBBBCE4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62960"/>
        <c:axId val="414863352"/>
      </c:lineChart>
      <c:catAx>
        <c:axId val="414862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863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4863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8629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259952823784961"/>
          <c:y val="3.3255905511811026E-2"/>
          <c:w val="0.21669537401574804"/>
          <c:h val="0.1517440944881890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VIAJEROS</a:t>
            </a:r>
          </a:p>
        </c:rich>
      </c:tx>
      <c:layout>
        <c:manualLayout>
          <c:xMode val="edge"/>
          <c:yMode val="edge"/>
          <c:x val="0.17462054285897188"/>
          <c:y val="3.122693618521565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653367262019077"/>
          <c:y val="0.18482116974184196"/>
          <c:w val="0.6150076819665834"/>
          <c:h val="0.7153394445097347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0B33-490C-B28B-67D95A0DF3E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B33-490C-B28B-67D95A0DF3E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B33-490C-B28B-67D95A0DF3E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B33-490C-B28B-67D95A0DF3E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B33-490C-B28B-67D95A0DF3E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B33-490C-B28B-67D95A0DF3E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B33-490C-B28B-67D95A0DF3E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B33-490C-B28B-67D95A0DF3E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0B33-490C-B28B-67D95A0DF3EC}"/>
              </c:ext>
            </c:extLst>
          </c:dPt>
          <c:dLbls>
            <c:dLbl>
              <c:idx val="0"/>
              <c:layout>
                <c:manualLayout>
                  <c:x val="-2.9102330196530312E-2"/>
                  <c:y val="5.753907627218239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6189045617232027E-3"/>
                  <c:y val="-6.61147014586337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914874207797211E-2"/>
                  <c:y val="-0.1080718454969248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0595672492157991E-3"/>
                  <c:y val="-0.1481948525091079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3361980667050764E-2"/>
                  <c:y val="-1.03337642496180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3911081236796621E-2"/>
                  <c:y val="7.52552199631761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8292682926829267E-2"/>
                  <c:y val="4.9751243781094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7832980794042579E-2"/>
                  <c:y val="1.81117895299331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9.9131683084589528E-3"/>
                  <c:y val="6.855526988134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[10]Mes!$A$655:$A$663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[10]Mes!$D$655:$D$663</c:f>
              <c:numCache>
                <c:formatCode>General</c:formatCode>
                <c:ptCount val="9"/>
                <c:pt idx="0">
                  <c:v>3535</c:v>
                </c:pt>
                <c:pt idx="1">
                  <c:v>6452</c:v>
                </c:pt>
                <c:pt idx="2">
                  <c:v>3926</c:v>
                </c:pt>
                <c:pt idx="3">
                  <c:v>471</c:v>
                </c:pt>
                <c:pt idx="4">
                  <c:v>1578</c:v>
                </c:pt>
                <c:pt idx="5">
                  <c:v>1653</c:v>
                </c:pt>
                <c:pt idx="6">
                  <c:v>1986</c:v>
                </c:pt>
                <c:pt idx="7">
                  <c:v>1774</c:v>
                </c:pt>
                <c:pt idx="8">
                  <c:v>805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B33-490C-B28B-67D95A0DF3EC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4311991191778994"/>
          <c:y val="2.682932239103914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040554517549714"/>
          <c:y val="0.2188540837004849"/>
          <c:w val="0.65401107700520478"/>
          <c:h val="0.6647830864931896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698C-4E5C-BB11-9E2AE7D3060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98C-4E5C-BB11-9E2AE7D3060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98C-4E5C-BB11-9E2AE7D3060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98C-4E5C-BB11-9E2AE7D3060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98C-4E5C-BB11-9E2AE7D3060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98C-4E5C-BB11-9E2AE7D3060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98C-4E5C-BB11-9E2AE7D3060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98C-4E5C-BB11-9E2AE7D3060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98C-4E5C-BB11-9E2AE7D30609}"/>
              </c:ext>
            </c:extLst>
          </c:dPt>
          <c:dLbls>
            <c:dLbl>
              <c:idx val="0"/>
              <c:layout>
                <c:manualLayout>
                  <c:x val="2.5574638848931963E-3"/>
                  <c:y val="5.19209394896220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360369678366439E-2"/>
                  <c:y val="-9.07167269904322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2461130388362394E-2"/>
                  <c:y val="-4.02403540786595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2595255571867076E-2"/>
                  <c:y val="-3.2631695685926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3867776591485387E-2"/>
                  <c:y val="6.57259519896760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5202021887094621E-2"/>
                  <c:y val="-2.852914192384082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4830508474576272E-2"/>
                  <c:y val="9.21895006402048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7203389830508551E-2"/>
                  <c:y val="1.02432778489116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742242759909241E-2"/>
                  <c:y val="1.53649167733674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[10]Mes!$A$655:$A$663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[10]Mes!$G$655:$G$663</c:f>
              <c:numCache>
                <c:formatCode>General</c:formatCode>
                <c:ptCount val="9"/>
                <c:pt idx="0">
                  <c:v>7383</c:v>
                </c:pt>
                <c:pt idx="1">
                  <c:v>10910</c:v>
                </c:pt>
                <c:pt idx="2">
                  <c:v>9102</c:v>
                </c:pt>
                <c:pt idx="3">
                  <c:v>696</c:v>
                </c:pt>
                <c:pt idx="4">
                  <c:v>2873</c:v>
                </c:pt>
                <c:pt idx="5">
                  <c:v>2826</c:v>
                </c:pt>
                <c:pt idx="6">
                  <c:v>6248</c:v>
                </c:pt>
                <c:pt idx="7">
                  <c:v>3239</c:v>
                </c:pt>
                <c:pt idx="8">
                  <c:v>1721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98C-4E5C-BB11-9E2AE7D3060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CAMPAMENTOS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24830465817940978"/>
          <c:y val="1.878454531418866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5915814261535E-2"/>
          <c:y val="0.20494210282538211"/>
          <c:w val="0.90040841857384646"/>
          <c:h val="0.58689478153466113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[10]Mes!$B$691</c:f>
              <c:strCache>
                <c:ptCount val="1"/>
                <c:pt idx="0">
                  <c:v>SEPTIEMBRE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[10]Mes!$C$690:$E$690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[10]Mes!$C$691:$E$691</c:f>
              <c:numCache>
                <c:formatCode>General</c:formatCode>
                <c:ptCount val="3"/>
                <c:pt idx="0">
                  <c:v>14305</c:v>
                </c:pt>
                <c:pt idx="1">
                  <c:v>6064</c:v>
                </c:pt>
                <c:pt idx="2">
                  <c:v>20369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6B-436D-AF3B-20E4E8A044C3}"/>
            </c:ext>
          </c:extLst>
        </c:ser>
        <c:ser>
          <c:idx val="0"/>
          <c:order val="1"/>
          <c:tx>
            <c:strRef>
              <c:f>[10]Mes!$B$692</c:f>
              <c:strCache>
                <c:ptCount val="1"/>
                <c:pt idx="0">
                  <c:v>SEPTIEMBRE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[10]Mes!$C$690:$E$690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[10]Mes!$C$692:$E$692</c:f>
              <c:numCache>
                <c:formatCode>General</c:formatCode>
                <c:ptCount val="3"/>
                <c:pt idx="0">
                  <c:v>12102</c:v>
                </c:pt>
                <c:pt idx="1">
                  <c:v>10078</c:v>
                </c:pt>
                <c:pt idx="2">
                  <c:v>22180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6B-436D-AF3B-20E4E8A0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4864920"/>
        <c:axId val="414865312"/>
        <c:axId val="0"/>
      </c:bar3DChart>
      <c:catAx>
        <c:axId val="41486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865312"/>
        <c:crosses val="autoZero"/>
        <c:auto val="0"/>
        <c:lblAlgn val="ctr"/>
        <c:lblOffset val="100"/>
        <c:noMultiLvlLbl val="0"/>
      </c:catAx>
      <c:valAx>
        <c:axId val="414865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864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3308337960689651"/>
          <c:y val="2.4489795918367346E-2"/>
          <c:w val="0.25375963140238728"/>
          <c:h val="0.1600239308321753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DE PLAZAS POR PROVINCIAS </a:t>
            </a:r>
          </a:p>
        </c:rich>
      </c:tx>
      <c:layout>
        <c:manualLayout>
          <c:xMode val="edge"/>
          <c:yMode val="edge"/>
          <c:x val="0.23609862342732971"/>
          <c:y val="2.34318025683031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9148203070017"/>
          <c:y val="0.33221530944465288"/>
          <c:w val="0.73478338865424242"/>
          <c:h val="0.4463094561226145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1786150260862835E-2"/>
                  <c:y val="-5.717208701964071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3253458068583588E-2"/>
                  <c:y val="-8.855139961100427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4891508696334719E-2"/>
                  <c:y val="5.826533165966141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112855626041712E-2"/>
                  <c:y val="6.223491654227453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0325425138176485E-2"/>
                  <c:y val="2.560012797562660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3955432606282698E-2"/>
                  <c:y val="6.14484674122797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071623418667832E-2"/>
                  <c:y val="-4.715724683285438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2489221899369304E-2"/>
                  <c:y val="-8.800676914085703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3443535374396962E-2"/>
                  <c:y val="-4.055493019602346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[3]Oferta!$B$153:$J$153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[3]Oferta!$B$155:$J$155</c:f>
              <c:numCache>
                <c:formatCode>General</c:formatCode>
                <c:ptCount val="9"/>
                <c:pt idx="0">
                  <c:v>55248</c:v>
                </c:pt>
                <c:pt idx="1">
                  <c:v>67400</c:v>
                </c:pt>
                <c:pt idx="2">
                  <c:v>73781</c:v>
                </c:pt>
                <c:pt idx="3">
                  <c:v>31589</c:v>
                </c:pt>
                <c:pt idx="4">
                  <c:v>51657</c:v>
                </c:pt>
                <c:pt idx="5">
                  <c:v>57374</c:v>
                </c:pt>
                <c:pt idx="6">
                  <c:v>26435</c:v>
                </c:pt>
                <c:pt idx="7">
                  <c:v>88888</c:v>
                </c:pt>
                <c:pt idx="8">
                  <c:v>34017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CAMPAMENTOS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PERNOCTACIIONES</a:t>
            </a:r>
          </a:p>
        </c:rich>
      </c:tx>
      <c:layout>
        <c:manualLayout>
          <c:xMode val="edge"/>
          <c:yMode val="edge"/>
          <c:x val="0.31039370078740158"/>
          <c:y val="1.74244094488188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057122461236834E-2"/>
          <c:y val="0.19510196850393702"/>
          <c:w val="0.89924037848330052"/>
          <c:h val="0.59673464566929135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[10]Mes!$G$691</c:f>
              <c:strCache>
                <c:ptCount val="1"/>
                <c:pt idx="0">
                  <c:v>SEPTIEMBRE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[10]Mes!$H$690:$K$690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[10]Mes!$H$691:$K$691</c:f>
              <c:numCache>
                <c:formatCode>General</c:formatCode>
                <c:ptCount val="4"/>
                <c:pt idx="0">
                  <c:v>31499</c:v>
                </c:pt>
                <c:pt idx="1">
                  <c:v>9535</c:v>
                </c:pt>
                <c:pt idx="2">
                  <c:v>41034</c:v>
                </c:pt>
                <c:pt idx="3">
                  <c:v>4.7739655186455031E-2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FF-46C7-AD49-E599CBB453A2}"/>
            </c:ext>
          </c:extLst>
        </c:ser>
        <c:ser>
          <c:idx val="0"/>
          <c:order val="1"/>
          <c:tx>
            <c:strRef>
              <c:f>[10]Mes!$G$692</c:f>
              <c:strCache>
                <c:ptCount val="1"/>
                <c:pt idx="0">
                  <c:v>SEPTIEMBRE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[10]Mes!$H$690:$K$690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[10]Mes!$H$692:$K$692</c:f>
              <c:numCache>
                <c:formatCode>General</c:formatCode>
                <c:ptCount val="4"/>
                <c:pt idx="0">
                  <c:v>30215</c:v>
                </c:pt>
                <c:pt idx="1">
                  <c:v>14783</c:v>
                </c:pt>
                <c:pt idx="2">
                  <c:v>44998</c:v>
                </c:pt>
                <c:pt idx="3">
                  <c:v>5.3423151536161957E-2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FF-46C7-AD49-E599CBB45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5121280"/>
        <c:axId val="415121672"/>
        <c:axId val="0"/>
      </c:bar3DChart>
      <c:catAx>
        <c:axId val="41512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5121672"/>
        <c:crosses val="autoZero"/>
        <c:auto val="0"/>
        <c:lblAlgn val="ctr"/>
        <c:lblOffset val="100"/>
        <c:noMultiLvlLbl val="0"/>
      </c:catAx>
      <c:valAx>
        <c:axId val="415121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5121280"/>
        <c:crosses val="autoZero"/>
        <c:crossBetween val="between"/>
      </c:valAx>
      <c:spPr>
        <a:solidFill>
          <a:srgbClr val="D1E7A9"/>
        </a:solidFill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376497683446788"/>
          <c:y val="2.4489795918367346E-2"/>
          <c:w val="0.21482909676239526"/>
          <c:h val="0.1506122047244094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CAMPAMENTOS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5425309673997979"/>
          <c:y val="2.6589615654478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094505142141804E-2"/>
          <c:y val="0.21169759101894442"/>
          <c:w val="0.9299216173726691"/>
          <c:h val="0.60273563576830125"/>
        </c:manualLayout>
      </c:layout>
      <c:lineChart>
        <c:grouping val="standard"/>
        <c:varyColors val="0"/>
        <c:ser>
          <c:idx val="0"/>
          <c:order val="0"/>
          <c:tx>
            <c:strRef>
              <c:f>[10]Mes!$A$722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([10]Mes!$B$721:$J$721,[10]Mes!$B$724:$D$724)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([10]Mes!$B$722:$J$722,[10]Mes!$B$725:$D$725)</c:f>
              <c:numCache>
                <c:formatCode>General</c:formatCode>
                <c:ptCount val="12"/>
                <c:pt idx="0">
                  <c:v>3080</c:v>
                </c:pt>
                <c:pt idx="1">
                  <c:v>3440</c:v>
                </c:pt>
                <c:pt idx="2">
                  <c:v>13765</c:v>
                </c:pt>
                <c:pt idx="3">
                  <c:v>13333</c:v>
                </c:pt>
                <c:pt idx="4">
                  <c:v>22167</c:v>
                </c:pt>
                <c:pt idx="5">
                  <c:v>30817</c:v>
                </c:pt>
                <c:pt idx="6">
                  <c:v>62441</c:v>
                </c:pt>
                <c:pt idx="7">
                  <c:v>88102</c:v>
                </c:pt>
                <c:pt idx="8">
                  <c:v>20369</c:v>
                </c:pt>
                <c:pt idx="9">
                  <c:v>12532</c:v>
                </c:pt>
                <c:pt idx="10">
                  <c:v>3597</c:v>
                </c:pt>
                <c:pt idx="11">
                  <c:v>3263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F4-435A-874B-A6B5F390C59A}"/>
            </c:ext>
          </c:extLst>
        </c:ser>
        <c:ser>
          <c:idx val="1"/>
          <c:order val="1"/>
          <c:tx>
            <c:strRef>
              <c:f>[10]Mes!$A$723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([10]Mes!$B$721:$J$721,[10]Mes!$B$724:$D$724)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([10]Mes!$B$723:$J$723,[10]Mes!$B$726:$D$726)</c:f>
              <c:numCache>
                <c:formatCode>General</c:formatCode>
                <c:ptCount val="12"/>
                <c:pt idx="0">
                  <c:v>3271</c:v>
                </c:pt>
                <c:pt idx="1">
                  <c:v>4107</c:v>
                </c:pt>
                <c:pt idx="2">
                  <c:v>9363</c:v>
                </c:pt>
                <c:pt idx="3">
                  <c:v>22787</c:v>
                </c:pt>
                <c:pt idx="4">
                  <c:v>22379</c:v>
                </c:pt>
                <c:pt idx="5">
                  <c:v>32904</c:v>
                </c:pt>
                <c:pt idx="6">
                  <c:v>68012</c:v>
                </c:pt>
                <c:pt idx="7">
                  <c:v>101644</c:v>
                </c:pt>
                <c:pt idx="8">
                  <c:v>22180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F4-435A-874B-A6B5F390C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22456"/>
        <c:axId val="415122848"/>
      </c:lineChart>
      <c:catAx>
        <c:axId val="4151224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5122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5122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51224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752625861970351"/>
          <c:y val="3.6899119045762846E-2"/>
          <c:w val="0.17966781957924871"/>
          <c:h val="0.1315198409604740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CAMPAMENTOS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35866667231719823"/>
          <c:y val="2.48232283464566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597295266716758E-2"/>
          <c:y val="0.23451378101186784"/>
          <c:w val="0.91960931630353115"/>
          <c:h val="0.59292163501113759"/>
        </c:manualLayout>
      </c:layout>
      <c:lineChart>
        <c:grouping val="standard"/>
        <c:varyColors val="0"/>
        <c:ser>
          <c:idx val="0"/>
          <c:order val="0"/>
          <c:tx>
            <c:strRef>
              <c:f>[10]Mes!$A$743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([10]Mes!$B$742:$J$742,[10]Mes!$B$745:$D$745)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([10]Mes!$B$743:$J$743,[10]Mes!$B$746:$D$746)</c:f>
              <c:numCache>
                <c:formatCode>General</c:formatCode>
                <c:ptCount val="12"/>
                <c:pt idx="0">
                  <c:v>4582</c:v>
                </c:pt>
                <c:pt idx="1">
                  <c:v>4851</c:v>
                </c:pt>
                <c:pt idx="2">
                  <c:v>29415</c:v>
                </c:pt>
                <c:pt idx="3">
                  <c:v>23206</c:v>
                </c:pt>
                <c:pt idx="4">
                  <c:v>43884</c:v>
                </c:pt>
                <c:pt idx="5">
                  <c:v>68119</c:v>
                </c:pt>
                <c:pt idx="6">
                  <c:v>156839</c:v>
                </c:pt>
                <c:pt idx="7">
                  <c:v>252429</c:v>
                </c:pt>
                <c:pt idx="8">
                  <c:v>41034</c:v>
                </c:pt>
                <c:pt idx="9">
                  <c:v>21531</c:v>
                </c:pt>
                <c:pt idx="10">
                  <c:v>5577</c:v>
                </c:pt>
                <c:pt idx="11">
                  <c:v>4603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7C2-4919-A44D-62A17747A365}"/>
            </c:ext>
          </c:extLst>
        </c:ser>
        <c:ser>
          <c:idx val="1"/>
          <c:order val="1"/>
          <c:tx>
            <c:strRef>
              <c:f>[10]Mes!$A$744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([10]Mes!$B$742:$J$742,[10]Mes!$B$745:$D$745)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([10]Mes!$B$744:$J$744,[10]Mes!$B$747:$D$747)</c:f>
              <c:numCache>
                <c:formatCode>General</c:formatCode>
                <c:ptCount val="12"/>
                <c:pt idx="0">
                  <c:v>4373</c:v>
                </c:pt>
                <c:pt idx="1">
                  <c:v>5935</c:v>
                </c:pt>
                <c:pt idx="2">
                  <c:v>14616</c:v>
                </c:pt>
                <c:pt idx="3">
                  <c:v>52117</c:v>
                </c:pt>
                <c:pt idx="4">
                  <c:v>44791</c:v>
                </c:pt>
                <c:pt idx="5">
                  <c:v>72441</c:v>
                </c:pt>
                <c:pt idx="6">
                  <c:v>176539</c:v>
                </c:pt>
                <c:pt idx="7">
                  <c:v>290208</c:v>
                </c:pt>
                <c:pt idx="8">
                  <c:v>44998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7C2-4919-A44D-62A17747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23632"/>
        <c:axId val="415124024"/>
      </c:lineChart>
      <c:catAx>
        <c:axId val="4151236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5124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5124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51236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42165396709695"/>
          <c:y val="4.2124015748031499E-2"/>
          <c:w val="0.19416678674046262"/>
          <c:h val="0.1281421259842519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3918784169446069"/>
          <c:y val="2.199196691322675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63380669119418"/>
          <c:y val="0.34251968503937008"/>
          <c:w val="0.59094505381150497"/>
          <c:h val="0.5722580132028950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895-4FF1-8C30-09350B78F06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95-4FF1-8C30-09350B78F06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895-4FF1-8C30-09350B78F06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95-4FF1-8C30-09350B78F06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895-4FF1-8C30-09350B78F06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95-4FF1-8C30-09350B78F06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895-4FF1-8C30-09350B78F06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895-4FF1-8C30-09350B78F06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895-4FF1-8C30-09350B78F06B}"/>
              </c:ext>
            </c:extLst>
          </c:dPt>
          <c:dLbls>
            <c:dLbl>
              <c:idx val="0"/>
              <c:layout>
                <c:manualLayout>
                  <c:x val="2.0941787298421758E-3"/>
                  <c:y val="-1.8098305893581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4960457999518778E-2"/>
                  <c:y val="-5.9211803070070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498193330664063E-2"/>
                  <c:y val="4.44424852298868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809476326376234E-2"/>
                  <c:y val="7.59226119462338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2366674689681252E-3"/>
                  <c:y val="-3.58780720591744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5.3485026568435567E-3"/>
                  <c:y val="-0.1132591534166337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6900251005742186E-2"/>
                  <c:y val="-2.64682255627137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5786198122614509E-2"/>
                  <c:y val="-0.134778095919828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28339471915762E-2"/>
                  <c:y val="-7.31367362863425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[10]Mes!$A$779:$A$787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[10]Mes!$G$779:$G$787</c:f>
              <c:numCache>
                <c:formatCode>General</c:formatCode>
                <c:ptCount val="9"/>
                <c:pt idx="0">
                  <c:v>2514</c:v>
                </c:pt>
                <c:pt idx="1">
                  <c:v>12381</c:v>
                </c:pt>
                <c:pt idx="2">
                  <c:v>23827</c:v>
                </c:pt>
                <c:pt idx="3">
                  <c:v>11447</c:v>
                </c:pt>
                <c:pt idx="4">
                  <c:v>1970</c:v>
                </c:pt>
                <c:pt idx="5">
                  <c:v>3330</c:v>
                </c:pt>
                <c:pt idx="6">
                  <c:v>910</c:v>
                </c:pt>
                <c:pt idx="7">
                  <c:v>473</c:v>
                </c:pt>
                <c:pt idx="8">
                  <c:v>1261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895-4FF1-8C30-09350B78F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Nº DE ESTABLECIMIENTOS</a:t>
            </a:r>
          </a:p>
        </c:rich>
      </c:tx>
      <c:layout>
        <c:manualLayout>
          <c:xMode val="edge"/>
          <c:yMode val="edge"/>
          <c:x val="0.23571833126122393"/>
          <c:y val="3.177548602884816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4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297906583628425E-2"/>
          <c:y val="0.19607309595150163"/>
          <c:w val="0.93739579598237233"/>
          <c:h val="0.6789269040484983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'[10]Oferta '!$A$7</c:f>
              <c:strCache>
                <c:ptCount val="1"/>
                <c:pt idx="0">
                  <c:v>SEPTIEMBRE_2016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('[10]Oferta '!$B$5,'[10]Oferta '!$D$5,'[10]Oferta '!$F$5,'[10]Oferta '!$H$5,'[10]Oferta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('[10]Oferta '!$B$7,'[10]Oferta '!$D$7,'[10]Oferta '!$F$7,'[10]Oferta '!$H$7,'[10]Oferta '!$J$7)</c:f>
              <c:numCache>
                <c:formatCode>General</c:formatCode>
                <c:ptCount val="5"/>
                <c:pt idx="0">
                  <c:v>1895</c:v>
                </c:pt>
                <c:pt idx="1">
                  <c:v>118</c:v>
                </c:pt>
                <c:pt idx="2">
                  <c:v>3792</c:v>
                </c:pt>
                <c:pt idx="3">
                  <c:v>0</c:v>
                </c:pt>
                <c:pt idx="4">
                  <c:v>5805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7C-4C2C-AC6C-001FF866AC1E}"/>
            </c:ext>
          </c:extLst>
        </c:ser>
        <c:ser>
          <c:idx val="1"/>
          <c:order val="1"/>
          <c:tx>
            <c:strRef>
              <c:f>'[10]Oferta '!$A$8</c:f>
              <c:strCache>
                <c:ptCount val="1"/>
                <c:pt idx="0">
                  <c:v>SEPTIEMBRE_2017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('[10]Oferta '!$B$5,'[10]Oferta '!$D$5,'[10]Oferta '!$F$5,'[10]Oferta '!$H$5,'[10]Oferta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('[10]Oferta '!$B$8,'[10]Oferta '!$D$8,'[10]Oferta '!$F$8,'[10]Oferta '!$H$8,'[10]Oferta '!$J$8)</c:f>
              <c:numCache>
                <c:formatCode>General</c:formatCode>
                <c:ptCount val="5"/>
                <c:pt idx="0">
                  <c:v>1889</c:v>
                </c:pt>
                <c:pt idx="1">
                  <c:v>118</c:v>
                </c:pt>
                <c:pt idx="2">
                  <c:v>3919</c:v>
                </c:pt>
                <c:pt idx="3">
                  <c:v>279</c:v>
                </c:pt>
                <c:pt idx="4">
                  <c:v>6205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7C-4C2C-AC6C-001FF866A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5448968"/>
        <c:axId val="415449360"/>
        <c:axId val="0"/>
      </c:bar3DChart>
      <c:catAx>
        <c:axId val="415448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5449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5449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54489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4118697333885899"/>
          <c:y val="3.2024249181241728E-2"/>
          <c:w val="0.3289254385964912"/>
          <c:h val="0.1187499999999999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Nº DE PLAZAS</a:t>
            </a:r>
          </a:p>
        </c:rich>
      </c:tx>
      <c:layout>
        <c:manualLayout>
          <c:xMode val="edge"/>
          <c:yMode val="edge"/>
          <c:x val="0.38102023363882792"/>
          <c:y val="2.07691226096737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5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7864077669902911"/>
          <c:y val="0.18065839426321709"/>
          <c:w val="0.79029126213592249"/>
          <c:h val="0.72845613048368962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'[10]Oferta '!$A$7</c:f>
              <c:strCache>
                <c:ptCount val="1"/>
                <c:pt idx="0">
                  <c:v>SEPTIEMBRE_2016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('[10]Oferta '!$B$5,'[10]Oferta '!$D$5,'[10]Oferta '!$F$5,'[10]Oferta '!$H$5,'[10]Oferta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('[10]Oferta '!$C$7,'[10]Oferta '!$E$7,'[10]Oferta '!$G$7,'[10]Oferta '!$I$7,'[10]Oferta '!$K$7)</c:f>
              <c:numCache>
                <c:formatCode>General</c:formatCode>
                <c:ptCount val="5"/>
                <c:pt idx="0">
                  <c:v>71321</c:v>
                </c:pt>
                <c:pt idx="1">
                  <c:v>42576</c:v>
                </c:pt>
                <c:pt idx="2">
                  <c:v>33468</c:v>
                </c:pt>
                <c:pt idx="3">
                  <c:v>0</c:v>
                </c:pt>
                <c:pt idx="4">
                  <c:v>147365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AF-4378-BCB0-14F0E3A52F57}"/>
            </c:ext>
          </c:extLst>
        </c:ser>
        <c:ser>
          <c:idx val="1"/>
          <c:order val="1"/>
          <c:tx>
            <c:strRef>
              <c:f>'[10]Oferta '!$A$8</c:f>
              <c:strCache>
                <c:ptCount val="1"/>
                <c:pt idx="0">
                  <c:v>SEPTIEMBRE_2017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('[10]Oferta '!$B$5,'[10]Oferta '!$D$5,'[10]Oferta '!$F$5,'[10]Oferta '!$H$5,'[10]Oferta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('[10]Oferta '!$C$8,'[10]Oferta '!$E$8,'[10]Oferta '!$G$8,'[10]Oferta '!$I$8,'[10]Oferta '!$K$8)</c:f>
              <c:numCache>
                <c:formatCode>General</c:formatCode>
                <c:ptCount val="5"/>
                <c:pt idx="0">
                  <c:v>71431</c:v>
                </c:pt>
                <c:pt idx="1">
                  <c:v>42630</c:v>
                </c:pt>
                <c:pt idx="2">
                  <c:v>34696</c:v>
                </c:pt>
                <c:pt idx="3">
                  <c:v>11479</c:v>
                </c:pt>
                <c:pt idx="4">
                  <c:v>160236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AF-4378-BCB0-14F0E3A52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5450144"/>
        <c:axId val="415450536"/>
        <c:axId val="0"/>
      </c:bar3DChart>
      <c:catAx>
        <c:axId val="415450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5450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5450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5450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0000FF"/>
                </a:solidFill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6549809603717569"/>
          <c:y val="2.7562218785151856E-2"/>
          <c:w val="0.31907528720795153"/>
          <c:h val="0.1304349804004822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4839480"/>
        <c:axId val="304839872"/>
      </c:barChart>
      <c:catAx>
        <c:axId val="304839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83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483987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83948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EXTRANJEROS</a:t>
            </a:r>
          </a:p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[4]Mes!$B$94:$B$108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Canadá</c:v>
                </c:pt>
                <c:pt idx="6">
                  <c:v>China</c:v>
                </c:pt>
                <c:pt idx="7">
                  <c:v>Brasil</c:v>
                </c:pt>
                <c:pt idx="8">
                  <c:v>Italia</c:v>
                </c:pt>
                <c:pt idx="9">
                  <c:v>EEUU</c:v>
                </c:pt>
                <c:pt idx="10">
                  <c:v>Alemania</c:v>
                </c:pt>
                <c:pt idx="11">
                  <c:v>Portugal</c:v>
                </c:pt>
                <c:pt idx="12">
                  <c:v>Benelux (Bélgica, Holanda y Luxemburgo)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[4]Mes!$C$94:$C$108</c:f>
              <c:numCache>
                <c:formatCode>General</c:formatCode>
                <c:ptCount val="15"/>
                <c:pt idx="0">
                  <c:v>3.8950886577367783E-2</c:v>
                </c:pt>
                <c:pt idx="1">
                  <c:v>6.6354125738143921E-2</c:v>
                </c:pt>
                <c:pt idx="2">
                  <c:v>8.2928858697414398E-2</c:v>
                </c:pt>
                <c:pt idx="3">
                  <c:v>1.3745184056460857E-2</c:v>
                </c:pt>
                <c:pt idx="4">
                  <c:v>1.384368073195219E-2</c:v>
                </c:pt>
                <c:pt idx="5">
                  <c:v>1.6994748264551163E-2</c:v>
                </c:pt>
                <c:pt idx="6">
                  <c:v>1.7215438187122345E-2</c:v>
                </c:pt>
                <c:pt idx="7">
                  <c:v>1.9059032201766968E-2</c:v>
                </c:pt>
                <c:pt idx="8">
                  <c:v>5.193619430065155E-2</c:v>
                </c:pt>
                <c:pt idx="9">
                  <c:v>6.7744776606559753E-2</c:v>
                </c:pt>
                <c:pt idx="10">
                  <c:v>9.3280747532844543E-2</c:v>
                </c:pt>
                <c:pt idx="11">
                  <c:v>9.5748044550418854E-2</c:v>
                </c:pt>
                <c:pt idx="12">
                  <c:v>9.7165234386920929E-2</c:v>
                </c:pt>
                <c:pt idx="13">
                  <c:v>0.12298980355262756</c:v>
                </c:pt>
                <c:pt idx="14">
                  <c:v>0.20204326510429382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4840656"/>
        <c:axId val="305150144"/>
      </c:barChart>
      <c:catAx>
        <c:axId val="304840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15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150144"/>
        <c:scaling>
          <c:orientation val="minMax"/>
          <c:max val="0.25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84065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</c:ser>
        <c:ser>
          <c:idx val="0"/>
          <c:order val="1"/>
          <c:tx>
            <c:strRef>
              <c:f>[5]Mes!$A$206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4838696"/>
        <c:axId val="304838304"/>
        <c:axId val="0"/>
      </c:bar3DChart>
      <c:catAx>
        <c:axId val="304838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838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4838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838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</c:ser>
        <c:ser>
          <c:idx val="0"/>
          <c:order val="1"/>
          <c:tx>
            <c:strRef>
              <c:f>[5]Mes!$A$223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4837520"/>
        <c:axId val="304837128"/>
        <c:axId val="0"/>
      </c:bar3DChart>
      <c:catAx>
        <c:axId val="30483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837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4837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837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.xml"/><Relationship Id="rId18" Type="http://schemas.openxmlformats.org/officeDocument/2006/relationships/chart" Target="../charts/chart14.xml"/><Relationship Id="rId26" Type="http://schemas.openxmlformats.org/officeDocument/2006/relationships/chart" Target="../charts/chart22.xml"/><Relationship Id="rId39" Type="http://schemas.openxmlformats.org/officeDocument/2006/relationships/chart" Target="../charts/chart35.xml"/><Relationship Id="rId21" Type="http://schemas.openxmlformats.org/officeDocument/2006/relationships/chart" Target="../charts/chart17.xml"/><Relationship Id="rId34" Type="http://schemas.openxmlformats.org/officeDocument/2006/relationships/chart" Target="../charts/chart30.xml"/><Relationship Id="rId42" Type="http://schemas.openxmlformats.org/officeDocument/2006/relationships/chart" Target="../charts/chart38.xml"/><Relationship Id="rId47" Type="http://schemas.openxmlformats.org/officeDocument/2006/relationships/chart" Target="../charts/chart43.xml"/><Relationship Id="rId50" Type="http://schemas.openxmlformats.org/officeDocument/2006/relationships/chart" Target="../charts/chart46.xml"/><Relationship Id="rId55" Type="http://schemas.openxmlformats.org/officeDocument/2006/relationships/chart" Target="../charts/chart51.xml"/><Relationship Id="rId7" Type="http://schemas.openxmlformats.org/officeDocument/2006/relationships/chart" Target="../charts/chart3.xml"/><Relationship Id="rId12" Type="http://schemas.openxmlformats.org/officeDocument/2006/relationships/chart" Target="../charts/chart8.xml"/><Relationship Id="rId17" Type="http://schemas.openxmlformats.org/officeDocument/2006/relationships/chart" Target="../charts/chart13.xml"/><Relationship Id="rId25" Type="http://schemas.openxmlformats.org/officeDocument/2006/relationships/chart" Target="../charts/chart21.xml"/><Relationship Id="rId33" Type="http://schemas.openxmlformats.org/officeDocument/2006/relationships/chart" Target="../charts/chart29.xml"/><Relationship Id="rId38" Type="http://schemas.openxmlformats.org/officeDocument/2006/relationships/chart" Target="../charts/chart34.xml"/><Relationship Id="rId46" Type="http://schemas.openxmlformats.org/officeDocument/2006/relationships/chart" Target="../charts/chart42.xml"/><Relationship Id="rId59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12.xml"/><Relationship Id="rId20" Type="http://schemas.openxmlformats.org/officeDocument/2006/relationships/chart" Target="../charts/chart16.xml"/><Relationship Id="rId29" Type="http://schemas.openxmlformats.org/officeDocument/2006/relationships/chart" Target="../charts/chart25.xml"/><Relationship Id="rId41" Type="http://schemas.openxmlformats.org/officeDocument/2006/relationships/chart" Target="../charts/chart37.xml"/><Relationship Id="rId54" Type="http://schemas.openxmlformats.org/officeDocument/2006/relationships/chart" Target="../charts/chart50.xml"/><Relationship Id="rId1" Type="http://schemas.openxmlformats.org/officeDocument/2006/relationships/image" Target="../media/image1.jpeg"/><Relationship Id="rId6" Type="http://schemas.openxmlformats.org/officeDocument/2006/relationships/chart" Target="../charts/chart2.xml"/><Relationship Id="rId11" Type="http://schemas.openxmlformats.org/officeDocument/2006/relationships/chart" Target="../charts/chart7.xml"/><Relationship Id="rId24" Type="http://schemas.openxmlformats.org/officeDocument/2006/relationships/chart" Target="../charts/chart20.xml"/><Relationship Id="rId32" Type="http://schemas.openxmlformats.org/officeDocument/2006/relationships/chart" Target="../charts/chart28.xml"/><Relationship Id="rId37" Type="http://schemas.openxmlformats.org/officeDocument/2006/relationships/chart" Target="../charts/chart33.xml"/><Relationship Id="rId40" Type="http://schemas.openxmlformats.org/officeDocument/2006/relationships/chart" Target="../charts/chart36.xml"/><Relationship Id="rId45" Type="http://schemas.openxmlformats.org/officeDocument/2006/relationships/chart" Target="../charts/chart41.xml"/><Relationship Id="rId53" Type="http://schemas.openxmlformats.org/officeDocument/2006/relationships/chart" Target="../charts/chart49.xml"/><Relationship Id="rId58" Type="http://schemas.openxmlformats.org/officeDocument/2006/relationships/chart" Target="../charts/chart54.xml"/><Relationship Id="rId5" Type="http://schemas.openxmlformats.org/officeDocument/2006/relationships/chart" Target="../charts/chart1.xml"/><Relationship Id="rId15" Type="http://schemas.openxmlformats.org/officeDocument/2006/relationships/chart" Target="../charts/chart11.xml"/><Relationship Id="rId23" Type="http://schemas.openxmlformats.org/officeDocument/2006/relationships/chart" Target="../charts/chart19.xml"/><Relationship Id="rId28" Type="http://schemas.openxmlformats.org/officeDocument/2006/relationships/chart" Target="../charts/chart24.xml"/><Relationship Id="rId36" Type="http://schemas.openxmlformats.org/officeDocument/2006/relationships/chart" Target="../charts/chart32.xml"/><Relationship Id="rId49" Type="http://schemas.openxmlformats.org/officeDocument/2006/relationships/chart" Target="../charts/chart45.xml"/><Relationship Id="rId57" Type="http://schemas.openxmlformats.org/officeDocument/2006/relationships/chart" Target="../charts/chart53.xml"/><Relationship Id="rId10" Type="http://schemas.openxmlformats.org/officeDocument/2006/relationships/chart" Target="../charts/chart6.xml"/><Relationship Id="rId19" Type="http://schemas.openxmlformats.org/officeDocument/2006/relationships/chart" Target="../charts/chart15.xml"/><Relationship Id="rId31" Type="http://schemas.openxmlformats.org/officeDocument/2006/relationships/chart" Target="../charts/chart27.xml"/><Relationship Id="rId44" Type="http://schemas.openxmlformats.org/officeDocument/2006/relationships/chart" Target="../charts/chart40.xml"/><Relationship Id="rId52" Type="http://schemas.openxmlformats.org/officeDocument/2006/relationships/chart" Target="../charts/chart48.xml"/><Relationship Id="rId4" Type="http://schemas.openxmlformats.org/officeDocument/2006/relationships/image" Target="../media/image4.jpeg"/><Relationship Id="rId9" Type="http://schemas.openxmlformats.org/officeDocument/2006/relationships/chart" Target="../charts/chart5.xml"/><Relationship Id="rId14" Type="http://schemas.openxmlformats.org/officeDocument/2006/relationships/chart" Target="../charts/chart10.xml"/><Relationship Id="rId22" Type="http://schemas.openxmlformats.org/officeDocument/2006/relationships/chart" Target="../charts/chart18.xml"/><Relationship Id="rId27" Type="http://schemas.openxmlformats.org/officeDocument/2006/relationships/chart" Target="../charts/chart23.xml"/><Relationship Id="rId30" Type="http://schemas.openxmlformats.org/officeDocument/2006/relationships/chart" Target="../charts/chart26.xml"/><Relationship Id="rId35" Type="http://schemas.openxmlformats.org/officeDocument/2006/relationships/chart" Target="../charts/chart31.xml"/><Relationship Id="rId43" Type="http://schemas.openxmlformats.org/officeDocument/2006/relationships/chart" Target="../charts/chart39.xml"/><Relationship Id="rId48" Type="http://schemas.openxmlformats.org/officeDocument/2006/relationships/chart" Target="../charts/chart44.xml"/><Relationship Id="rId56" Type="http://schemas.openxmlformats.org/officeDocument/2006/relationships/chart" Target="../charts/chart52.xml"/><Relationship Id="rId8" Type="http://schemas.openxmlformats.org/officeDocument/2006/relationships/chart" Target="../charts/chart4.xml"/><Relationship Id="rId51" Type="http://schemas.openxmlformats.org/officeDocument/2006/relationships/chart" Target="../charts/chart47.xml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14</xdr:row>
      <xdr:rowOff>38100</xdr:rowOff>
    </xdr:from>
    <xdr:to>
      <xdr:col>11</xdr:col>
      <xdr:colOff>752475</xdr:colOff>
      <xdr:row>42</xdr:row>
      <xdr:rowOff>114300</xdr:rowOff>
    </xdr:to>
    <xdr:pic>
      <xdr:nvPicPr>
        <xdr:cNvPr id="2" name="Picture 1" descr="ES VID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5050"/>
          <a:ext cx="8029575" cy="461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1066800</xdr:colOff>
      <xdr:row>70</xdr:row>
      <xdr:rowOff>66675</xdr:rowOff>
    </xdr:from>
    <xdr:to>
      <xdr:col>4</xdr:col>
      <xdr:colOff>171450</xdr:colOff>
      <xdr:row>79</xdr:row>
      <xdr:rowOff>0</xdr:rowOff>
    </xdr:to>
    <xdr:pic>
      <xdr:nvPicPr>
        <xdr:cNvPr id="3" name="Picture 2" descr="Identificador Junta color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4620875"/>
          <a:ext cx="2428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571501</xdr:colOff>
      <xdr:row>103</xdr:row>
      <xdr:rowOff>152400</xdr:rowOff>
    </xdr:from>
    <xdr:to>
      <xdr:col>15</xdr:col>
      <xdr:colOff>2051</xdr:colOff>
      <xdr:row>225</xdr:row>
      <xdr:rowOff>0</xdr:rowOff>
    </xdr:to>
    <xdr:pic>
      <xdr:nvPicPr>
        <xdr:cNvPr id="4" name="Picture 3" descr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1" y="20358100"/>
          <a:ext cx="12575050" cy="1998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1376</xdr:row>
      <xdr:rowOff>0</xdr:rowOff>
    </xdr:from>
    <xdr:to>
      <xdr:col>11</xdr:col>
      <xdr:colOff>628650</xdr:colOff>
      <xdr:row>1376</xdr:row>
      <xdr:rowOff>0</xdr:rowOff>
    </xdr:to>
    <xdr:pic>
      <xdr:nvPicPr>
        <xdr:cNvPr id="5" name="Picture 4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1474</xdr:row>
      <xdr:rowOff>66675</xdr:rowOff>
    </xdr:from>
    <xdr:to>
      <xdr:col>11</xdr:col>
      <xdr:colOff>723900</xdr:colOff>
      <xdr:row>1493</xdr:row>
      <xdr:rowOff>104775</xdr:rowOff>
    </xdr:to>
    <xdr:pic>
      <xdr:nvPicPr>
        <xdr:cNvPr id="6" name="Picture 77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81504825"/>
          <a:ext cx="8153400" cy="474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1129</xdr:row>
      <xdr:rowOff>0</xdr:rowOff>
    </xdr:from>
    <xdr:to>
      <xdr:col>11</xdr:col>
      <xdr:colOff>28575</xdr:colOff>
      <xdr:row>1138</xdr:row>
      <xdr:rowOff>0</xdr:rowOff>
    </xdr:to>
    <xdr:graphicFrame macro="">
      <xdr:nvGraphicFramePr>
        <xdr:cNvPr id="7" name="Gráfico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1200</xdr:row>
      <xdr:rowOff>0</xdr:rowOff>
    </xdr:from>
    <xdr:to>
      <xdr:col>9</xdr:col>
      <xdr:colOff>9525</xdr:colOff>
      <xdr:row>1209</xdr:row>
      <xdr:rowOff>0</xdr:rowOff>
    </xdr:to>
    <xdr:graphicFrame macro="">
      <xdr:nvGraphicFramePr>
        <xdr:cNvPr id="8" name="Gráfico 8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1211</xdr:row>
      <xdr:rowOff>0</xdr:rowOff>
    </xdr:from>
    <xdr:to>
      <xdr:col>7</xdr:col>
      <xdr:colOff>571500</xdr:colOff>
      <xdr:row>1220</xdr:row>
      <xdr:rowOff>0</xdr:rowOff>
    </xdr:to>
    <xdr:graphicFrame macro="">
      <xdr:nvGraphicFramePr>
        <xdr:cNvPr id="9" name="Gráfico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123825</xdr:colOff>
      <xdr:row>1200</xdr:row>
      <xdr:rowOff>0</xdr:rowOff>
    </xdr:from>
    <xdr:to>
      <xdr:col>14</xdr:col>
      <xdr:colOff>695325</xdr:colOff>
      <xdr:row>1208</xdr:row>
      <xdr:rowOff>295275</xdr:rowOff>
    </xdr:to>
    <xdr:graphicFrame macro="">
      <xdr:nvGraphicFramePr>
        <xdr:cNvPr id="10" name="Gráfico 9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438150</xdr:colOff>
      <xdr:row>1319</xdr:row>
      <xdr:rowOff>0</xdr:rowOff>
    </xdr:from>
    <xdr:to>
      <xdr:col>14</xdr:col>
      <xdr:colOff>609600</xdr:colOff>
      <xdr:row>1328</xdr:row>
      <xdr:rowOff>9525</xdr:rowOff>
    </xdr:to>
    <xdr:graphicFrame macro="">
      <xdr:nvGraphicFramePr>
        <xdr:cNvPr id="12" name="Gráfico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289</xdr:row>
      <xdr:rowOff>0</xdr:rowOff>
    </xdr:from>
    <xdr:to>
      <xdr:col>13</xdr:col>
      <xdr:colOff>733425</xdr:colOff>
      <xdr:row>289</xdr:row>
      <xdr:rowOff>0</xdr:rowOff>
    </xdr:to>
    <xdr:graphicFrame macro="">
      <xdr:nvGraphicFramePr>
        <xdr:cNvPr id="13" name="Gráfico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0</xdr:colOff>
      <xdr:row>325</xdr:row>
      <xdr:rowOff>0</xdr:rowOff>
    </xdr:from>
    <xdr:to>
      <xdr:col>14</xdr:col>
      <xdr:colOff>0</xdr:colOff>
      <xdr:row>325</xdr:row>
      <xdr:rowOff>0</xdr:rowOff>
    </xdr:to>
    <xdr:graphicFrame macro="">
      <xdr:nvGraphicFramePr>
        <xdr:cNvPr id="14" name="Gráfico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545</xdr:row>
      <xdr:rowOff>0</xdr:rowOff>
    </xdr:from>
    <xdr:to>
      <xdr:col>12</xdr:col>
      <xdr:colOff>0</xdr:colOff>
      <xdr:row>545</xdr:row>
      <xdr:rowOff>0</xdr:rowOff>
    </xdr:to>
    <xdr:graphicFrame macro="">
      <xdr:nvGraphicFramePr>
        <xdr:cNvPr id="15" name="Gráfico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545</xdr:row>
      <xdr:rowOff>0</xdr:rowOff>
    </xdr:from>
    <xdr:to>
      <xdr:col>12</xdr:col>
      <xdr:colOff>0</xdr:colOff>
      <xdr:row>545</xdr:row>
      <xdr:rowOff>0</xdr:rowOff>
    </xdr:to>
    <xdr:graphicFrame macro="">
      <xdr:nvGraphicFramePr>
        <xdr:cNvPr id="16" name="Gráfico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38100</xdr:colOff>
      <xdr:row>1094</xdr:row>
      <xdr:rowOff>295275</xdr:rowOff>
    </xdr:from>
    <xdr:to>
      <xdr:col>14</xdr:col>
      <xdr:colOff>561975</xdr:colOff>
      <xdr:row>1103</xdr:row>
      <xdr:rowOff>295275</xdr:rowOff>
    </xdr:to>
    <xdr:graphicFrame macro="">
      <xdr:nvGraphicFramePr>
        <xdr:cNvPr id="17" name="Gráfico 10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1095</xdr:row>
      <xdr:rowOff>0</xdr:rowOff>
    </xdr:from>
    <xdr:to>
      <xdr:col>8</xdr:col>
      <xdr:colOff>657225</xdr:colOff>
      <xdr:row>1104</xdr:row>
      <xdr:rowOff>0</xdr:rowOff>
    </xdr:to>
    <xdr:graphicFrame macro="">
      <xdr:nvGraphicFramePr>
        <xdr:cNvPr id="18" name="Gráfico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1147</xdr:row>
      <xdr:rowOff>0</xdr:rowOff>
    </xdr:from>
    <xdr:to>
      <xdr:col>12</xdr:col>
      <xdr:colOff>0</xdr:colOff>
      <xdr:row>1156</xdr:row>
      <xdr:rowOff>9525</xdr:rowOff>
    </xdr:to>
    <xdr:graphicFrame macro="">
      <xdr:nvGraphicFramePr>
        <xdr:cNvPr id="19" name="Gráfico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733425</xdr:colOff>
      <xdr:row>1258</xdr:row>
      <xdr:rowOff>0</xdr:rowOff>
    </xdr:from>
    <xdr:to>
      <xdr:col>12</xdr:col>
      <xdr:colOff>0</xdr:colOff>
      <xdr:row>1267</xdr:row>
      <xdr:rowOff>0</xdr:rowOff>
    </xdr:to>
    <xdr:graphicFrame macro="">
      <xdr:nvGraphicFramePr>
        <xdr:cNvPr id="20" name="Gráfico 10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1277</xdr:row>
      <xdr:rowOff>0</xdr:rowOff>
    </xdr:from>
    <xdr:to>
      <xdr:col>12</xdr:col>
      <xdr:colOff>28575</xdr:colOff>
      <xdr:row>1287</xdr:row>
      <xdr:rowOff>9525</xdr:rowOff>
    </xdr:to>
    <xdr:graphicFrame macro="">
      <xdr:nvGraphicFramePr>
        <xdr:cNvPr id="21" name="Gráfico 10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581025</xdr:colOff>
      <xdr:row>1319</xdr:row>
      <xdr:rowOff>0</xdr:rowOff>
    </xdr:from>
    <xdr:to>
      <xdr:col>8</xdr:col>
      <xdr:colOff>57150</xdr:colOff>
      <xdr:row>1328</xdr:row>
      <xdr:rowOff>38100</xdr:rowOff>
    </xdr:to>
    <xdr:graphicFrame macro="">
      <xdr:nvGraphicFramePr>
        <xdr:cNvPr id="49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790575</xdr:colOff>
      <xdr:row>1211</xdr:row>
      <xdr:rowOff>9525</xdr:rowOff>
    </xdr:from>
    <xdr:to>
      <xdr:col>14</xdr:col>
      <xdr:colOff>419099</xdr:colOff>
      <xdr:row>1219</xdr:row>
      <xdr:rowOff>295275</xdr:rowOff>
    </xdr:to>
    <xdr:graphicFrame macro="">
      <xdr:nvGraphicFramePr>
        <xdr:cNvPr id="88" name="Gráfico 12">
          <a:extLst>
            <a:ext uri="{FF2B5EF4-FFF2-40B4-BE49-F238E27FC236}">
              <a16:creationId xmlns="" xmlns:a16="http://schemas.microsoft.com/office/drawing/2014/main" id="{E3B95956-5E59-49A2-9FEE-93C74DC7E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50800</xdr:colOff>
      <xdr:row>563</xdr:row>
      <xdr:rowOff>0</xdr:rowOff>
    </xdr:from>
    <xdr:to>
      <xdr:col>7</xdr:col>
      <xdr:colOff>368300</xdr:colOff>
      <xdr:row>571</xdr:row>
      <xdr:rowOff>0</xdr:rowOff>
    </xdr:to>
    <xdr:graphicFrame macro="">
      <xdr:nvGraphicFramePr>
        <xdr:cNvPr id="54" name="Gráfico 13">
          <a:extLst>
            <a:ext uri="{FF2B5EF4-FFF2-40B4-BE49-F238E27FC236}">
              <a16:creationId xmlns:a16="http://schemas.microsoft.com/office/drawing/2014/main" xmlns="" id="{79203F96-4C64-4CDD-B63B-9CA4F3F3B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558800</xdr:colOff>
      <xdr:row>563</xdr:row>
      <xdr:rowOff>0</xdr:rowOff>
    </xdr:from>
    <xdr:to>
      <xdr:col>14</xdr:col>
      <xdr:colOff>635000</xdr:colOff>
      <xdr:row>571</xdr:row>
      <xdr:rowOff>12700</xdr:rowOff>
    </xdr:to>
    <xdr:graphicFrame macro="">
      <xdr:nvGraphicFramePr>
        <xdr:cNvPr id="55" name="Gráfico 14">
          <a:extLst>
            <a:ext uri="{FF2B5EF4-FFF2-40B4-BE49-F238E27FC236}">
              <a16:creationId xmlns:a16="http://schemas.microsoft.com/office/drawing/2014/main" xmlns="" id="{79A2FAC7-95B8-44C9-8487-D21AD0F26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12700</xdr:colOff>
      <xdr:row>755</xdr:row>
      <xdr:rowOff>0</xdr:rowOff>
    </xdr:from>
    <xdr:to>
      <xdr:col>7</xdr:col>
      <xdr:colOff>241300</xdr:colOff>
      <xdr:row>763</xdr:row>
      <xdr:rowOff>12700</xdr:rowOff>
    </xdr:to>
    <xdr:graphicFrame macro="">
      <xdr:nvGraphicFramePr>
        <xdr:cNvPr id="67" name="Gráfico 15">
          <a:extLst>
            <a:ext uri="{FF2B5EF4-FFF2-40B4-BE49-F238E27FC236}">
              <a16:creationId xmlns:a16="http://schemas.microsoft.com/office/drawing/2014/main" xmlns="" id="{0D08ABA6-5282-452E-85AD-6CA4F8598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457200</xdr:colOff>
      <xdr:row>754</xdr:row>
      <xdr:rowOff>266700</xdr:rowOff>
    </xdr:from>
    <xdr:to>
      <xdr:col>14</xdr:col>
      <xdr:colOff>571500</xdr:colOff>
      <xdr:row>763</xdr:row>
      <xdr:rowOff>0</xdr:rowOff>
    </xdr:to>
    <xdr:graphicFrame macro="">
      <xdr:nvGraphicFramePr>
        <xdr:cNvPr id="68" name="Gráfico 16">
          <a:extLst>
            <a:ext uri="{FF2B5EF4-FFF2-40B4-BE49-F238E27FC236}">
              <a16:creationId xmlns:a16="http://schemas.microsoft.com/office/drawing/2014/main" xmlns="" id="{75C7DB86-4928-48B2-B144-AE2EA905A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</xdr:colOff>
      <xdr:row>1011</xdr:row>
      <xdr:rowOff>0</xdr:rowOff>
    </xdr:from>
    <xdr:to>
      <xdr:col>7</xdr:col>
      <xdr:colOff>444501</xdr:colOff>
      <xdr:row>1018</xdr:row>
      <xdr:rowOff>292100</xdr:rowOff>
    </xdr:to>
    <xdr:graphicFrame macro="">
      <xdr:nvGraphicFramePr>
        <xdr:cNvPr id="69" name="Gráfico 26">
          <a:extLst>
            <a:ext uri="{FF2B5EF4-FFF2-40B4-BE49-F238E27FC236}">
              <a16:creationId xmlns="" xmlns:a16="http://schemas.microsoft.com/office/drawing/2014/main" id="{1B5BE972-28C8-41B4-B9F5-5524262CF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</xdr:col>
      <xdr:colOff>0</xdr:colOff>
      <xdr:row>245</xdr:row>
      <xdr:rowOff>0</xdr:rowOff>
    </xdr:from>
    <xdr:to>
      <xdr:col>14</xdr:col>
      <xdr:colOff>0</xdr:colOff>
      <xdr:row>266</xdr:row>
      <xdr:rowOff>12700</xdr:rowOff>
    </xdr:to>
    <xdr:graphicFrame macro="">
      <xdr:nvGraphicFramePr>
        <xdr:cNvPr id="33" name="Gráfico 22">
          <a:extLst>
            <a:ext uri="{FF2B5EF4-FFF2-40B4-BE49-F238E27FC236}">
              <a16:creationId xmlns="" xmlns:a16="http://schemas.microsoft.com/office/drawing/2014/main" id="{209F95D7-BBE0-45C5-A1D9-2EE4AF4AB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</xdr:col>
      <xdr:colOff>0</xdr:colOff>
      <xdr:row>268</xdr:row>
      <xdr:rowOff>0</xdr:rowOff>
    </xdr:from>
    <xdr:to>
      <xdr:col>14</xdr:col>
      <xdr:colOff>12700</xdr:colOff>
      <xdr:row>288</xdr:row>
      <xdr:rowOff>279400</xdr:rowOff>
    </xdr:to>
    <xdr:graphicFrame macro="">
      <xdr:nvGraphicFramePr>
        <xdr:cNvPr id="34" name="Gráfico 24">
          <a:extLst>
            <a:ext uri="{FF2B5EF4-FFF2-40B4-BE49-F238E27FC236}">
              <a16:creationId xmlns="" xmlns:a16="http://schemas.microsoft.com/office/drawing/2014/main" id="{8BE6774C-B91D-4D60-AE6B-ED0617B16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</xdr:col>
      <xdr:colOff>0</xdr:colOff>
      <xdr:row>289</xdr:row>
      <xdr:rowOff>0</xdr:rowOff>
    </xdr:from>
    <xdr:to>
      <xdr:col>14</xdr:col>
      <xdr:colOff>0</xdr:colOff>
      <xdr:row>305</xdr:row>
      <xdr:rowOff>304800</xdr:rowOff>
    </xdr:to>
    <xdr:graphicFrame macro="">
      <xdr:nvGraphicFramePr>
        <xdr:cNvPr id="35" name="Gráfico 23">
          <a:extLst>
            <a:ext uri="{FF2B5EF4-FFF2-40B4-BE49-F238E27FC236}">
              <a16:creationId xmlns="" xmlns:a16="http://schemas.microsoft.com/office/drawing/2014/main" id="{12979AFC-68F4-4123-A6E3-9A199C8AC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</xdr:col>
      <xdr:colOff>0</xdr:colOff>
      <xdr:row>308</xdr:row>
      <xdr:rowOff>0</xdr:rowOff>
    </xdr:from>
    <xdr:to>
      <xdr:col>14</xdr:col>
      <xdr:colOff>0</xdr:colOff>
      <xdr:row>324</xdr:row>
      <xdr:rowOff>304800</xdr:rowOff>
    </xdr:to>
    <xdr:graphicFrame macro="">
      <xdr:nvGraphicFramePr>
        <xdr:cNvPr id="36" name="Gráfico 25">
          <a:extLst>
            <a:ext uri="{FF2B5EF4-FFF2-40B4-BE49-F238E27FC236}">
              <a16:creationId xmlns="" xmlns:a16="http://schemas.microsoft.com/office/drawing/2014/main" id="{3D5CB263-5FB8-4DB7-A65A-7FA8902A0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342</xdr:row>
      <xdr:rowOff>0</xdr:rowOff>
    </xdr:from>
    <xdr:to>
      <xdr:col>14</xdr:col>
      <xdr:colOff>38100</xdr:colOff>
      <xdr:row>352</xdr:row>
      <xdr:rowOff>0</xdr:rowOff>
    </xdr:to>
    <xdr:graphicFrame macro="">
      <xdr:nvGraphicFramePr>
        <xdr:cNvPr id="37" name="Gráfico 2">
          <a:extLst>
            <a:ext uri="{FF2B5EF4-FFF2-40B4-BE49-F238E27FC236}">
              <a16:creationId xmlns="" xmlns:a16="http://schemas.microsoft.com/office/drawing/2014/main" id="{028CCFF2-ADEF-4352-BC20-29BA747C7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361</xdr:row>
      <xdr:rowOff>0</xdr:rowOff>
    </xdr:from>
    <xdr:to>
      <xdr:col>7</xdr:col>
      <xdr:colOff>939800</xdr:colOff>
      <xdr:row>369</xdr:row>
      <xdr:rowOff>25400</xdr:rowOff>
    </xdr:to>
    <xdr:graphicFrame macro="">
      <xdr:nvGraphicFramePr>
        <xdr:cNvPr id="38" name="Gráfico 9">
          <a:extLst>
            <a:ext uri="{FF2B5EF4-FFF2-40B4-BE49-F238E27FC236}">
              <a16:creationId xmlns="" xmlns:a16="http://schemas.microsoft.com/office/drawing/2014/main" id="{ACEC9CD5-5957-4587-967A-08AA90D10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1</xdr:colOff>
      <xdr:row>376</xdr:row>
      <xdr:rowOff>0</xdr:rowOff>
    </xdr:from>
    <xdr:to>
      <xdr:col>13</xdr:col>
      <xdr:colOff>736600</xdr:colOff>
      <xdr:row>384</xdr:row>
      <xdr:rowOff>63500</xdr:rowOff>
    </xdr:to>
    <xdr:graphicFrame macro="">
      <xdr:nvGraphicFramePr>
        <xdr:cNvPr id="39" name="Gráfico 46">
          <a:extLst>
            <a:ext uri="{FF2B5EF4-FFF2-40B4-BE49-F238E27FC236}">
              <a16:creationId xmlns="" xmlns:a16="http://schemas.microsoft.com/office/drawing/2014/main" id="{4DDBC7CC-CFCD-43B6-B24C-D9DE2BAAE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392</xdr:row>
      <xdr:rowOff>0</xdr:rowOff>
    </xdr:from>
    <xdr:to>
      <xdr:col>9</xdr:col>
      <xdr:colOff>927100</xdr:colOff>
      <xdr:row>400</xdr:row>
      <xdr:rowOff>50800</xdr:rowOff>
    </xdr:to>
    <xdr:graphicFrame macro="">
      <xdr:nvGraphicFramePr>
        <xdr:cNvPr id="40" name="Gráfico 10">
          <a:extLst>
            <a:ext uri="{FF2B5EF4-FFF2-40B4-BE49-F238E27FC236}">
              <a16:creationId xmlns="" xmlns:a16="http://schemas.microsoft.com/office/drawing/2014/main" id="{BE5C9C5D-BDCF-4FB6-91A2-4ADAB827F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</xdr:colOff>
      <xdr:row>407</xdr:row>
      <xdr:rowOff>0</xdr:rowOff>
    </xdr:from>
    <xdr:to>
      <xdr:col>14</xdr:col>
      <xdr:colOff>0</xdr:colOff>
      <xdr:row>415</xdr:row>
      <xdr:rowOff>25400</xdr:rowOff>
    </xdr:to>
    <xdr:graphicFrame macro="">
      <xdr:nvGraphicFramePr>
        <xdr:cNvPr id="42" name="Gráfico 49">
          <a:extLst>
            <a:ext uri="{FF2B5EF4-FFF2-40B4-BE49-F238E27FC236}">
              <a16:creationId xmlns="" xmlns:a16="http://schemas.microsoft.com/office/drawing/2014/main" id="{3E715F8A-3841-4A64-A47F-CD092B2DB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425</xdr:row>
      <xdr:rowOff>0</xdr:rowOff>
    </xdr:from>
    <xdr:to>
      <xdr:col>7</xdr:col>
      <xdr:colOff>952499</xdr:colOff>
      <xdr:row>433</xdr:row>
      <xdr:rowOff>12700</xdr:rowOff>
    </xdr:to>
    <xdr:graphicFrame macro="">
      <xdr:nvGraphicFramePr>
        <xdr:cNvPr id="44" name="Gráfico 19">
          <a:extLst>
            <a:ext uri="{FF2B5EF4-FFF2-40B4-BE49-F238E27FC236}">
              <a16:creationId xmlns="" xmlns:a16="http://schemas.microsoft.com/office/drawing/2014/main" id="{DB9C8A3A-6F9C-4262-9A4A-62A9ACF5E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434</xdr:row>
      <xdr:rowOff>0</xdr:rowOff>
    </xdr:from>
    <xdr:to>
      <xdr:col>14</xdr:col>
      <xdr:colOff>38100</xdr:colOff>
      <xdr:row>441</xdr:row>
      <xdr:rowOff>292100</xdr:rowOff>
    </xdr:to>
    <xdr:graphicFrame macro="">
      <xdr:nvGraphicFramePr>
        <xdr:cNvPr id="45" name="Gráfico 11">
          <a:extLst>
            <a:ext uri="{FF2B5EF4-FFF2-40B4-BE49-F238E27FC236}">
              <a16:creationId xmlns="" xmlns:a16="http://schemas.microsoft.com/office/drawing/2014/main" id="{61BE638E-54DE-4C64-B405-548FE526D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1</xdr:colOff>
      <xdr:row>449</xdr:row>
      <xdr:rowOff>1</xdr:rowOff>
    </xdr:from>
    <xdr:to>
      <xdr:col>14</xdr:col>
      <xdr:colOff>1</xdr:colOff>
      <xdr:row>457</xdr:row>
      <xdr:rowOff>25401</xdr:rowOff>
    </xdr:to>
    <xdr:graphicFrame macro="">
      <xdr:nvGraphicFramePr>
        <xdr:cNvPr id="46" name="Gráfico 50">
          <a:extLst>
            <a:ext uri="{FF2B5EF4-FFF2-40B4-BE49-F238E27FC236}">
              <a16:creationId xmlns="" xmlns:a16="http://schemas.microsoft.com/office/drawing/2014/main" id="{90856A09-4100-4853-93CC-39862EAA6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464</xdr:row>
      <xdr:rowOff>0</xdr:rowOff>
    </xdr:from>
    <xdr:to>
      <xdr:col>10</xdr:col>
      <xdr:colOff>0</xdr:colOff>
      <xdr:row>472</xdr:row>
      <xdr:rowOff>25400</xdr:rowOff>
    </xdr:to>
    <xdr:graphicFrame macro="">
      <xdr:nvGraphicFramePr>
        <xdr:cNvPr id="47" name="Gráfico 20">
          <a:extLst>
            <a:ext uri="{FF2B5EF4-FFF2-40B4-BE49-F238E27FC236}">
              <a16:creationId xmlns="" xmlns:a16="http://schemas.microsoft.com/office/drawing/2014/main" id="{DEBCA8D9-C307-4F27-8F5C-B36A248F0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473</xdr:row>
      <xdr:rowOff>0</xdr:rowOff>
    </xdr:from>
    <xdr:to>
      <xdr:col>14</xdr:col>
      <xdr:colOff>0</xdr:colOff>
      <xdr:row>480</xdr:row>
      <xdr:rowOff>292100</xdr:rowOff>
    </xdr:to>
    <xdr:graphicFrame macro="">
      <xdr:nvGraphicFramePr>
        <xdr:cNvPr id="50" name="Gráfico 7">
          <a:extLst>
            <a:ext uri="{FF2B5EF4-FFF2-40B4-BE49-F238E27FC236}">
              <a16:creationId xmlns="" xmlns:a16="http://schemas.microsoft.com/office/drawing/2014/main" id="{C54C9283-31EE-4748-A567-50786FCAE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1</xdr:colOff>
      <xdr:row>487</xdr:row>
      <xdr:rowOff>0</xdr:rowOff>
    </xdr:from>
    <xdr:to>
      <xdr:col>14</xdr:col>
      <xdr:colOff>25400</xdr:colOff>
      <xdr:row>495</xdr:row>
      <xdr:rowOff>0</xdr:rowOff>
    </xdr:to>
    <xdr:graphicFrame macro="">
      <xdr:nvGraphicFramePr>
        <xdr:cNvPr id="51" name="Gráfico 51">
          <a:extLst>
            <a:ext uri="{FF2B5EF4-FFF2-40B4-BE49-F238E27FC236}">
              <a16:creationId xmlns="" xmlns:a16="http://schemas.microsoft.com/office/drawing/2014/main" id="{57DF154E-AB8D-4D21-B727-4B570E1A1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588</xdr:row>
      <xdr:rowOff>0</xdr:rowOff>
    </xdr:from>
    <xdr:to>
      <xdr:col>7</xdr:col>
      <xdr:colOff>63500</xdr:colOff>
      <xdr:row>596</xdr:row>
      <xdr:rowOff>25400</xdr:rowOff>
    </xdr:to>
    <xdr:graphicFrame macro="">
      <xdr:nvGraphicFramePr>
        <xdr:cNvPr id="52" name="Gráfico 52">
          <a:extLst>
            <a:ext uri="{FF2B5EF4-FFF2-40B4-BE49-F238E27FC236}">
              <a16:creationId xmlns="" xmlns:a16="http://schemas.microsoft.com/office/drawing/2014/main" id="{F5B0E401-14B7-4839-93AD-5D9A89C0B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736600</xdr:colOff>
      <xdr:row>588</xdr:row>
      <xdr:rowOff>0</xdr:rowOff>
    </xdr:from>
    <xdr:to>
      <xdr:col>14</xdr:col>
      <xdr:colOff>457199</xdr:colOff>
      <xdr:row>595</xdr:row>
      <xdr:rowOff>304800</xdr:rowOff>
    </xdr:to>
    <xdr:graphicFrame macro="">
      <xdr:nvGraphicFramePr>
        <xdr:cNvPr id="59" name="Gráfico 53">
          <a:extLst>
            <a:ext uri="{FF2B5EF4-FFF2-40B4-BE49-F238E27FC236}">
              <a16:creationId xmlns="" xmlns:a16="http://schemas.microsoft.com/office/drawing/2014/main" id="{ABA9214A-ACBA-4C55-8B7F-509977A17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618</xdr:row>
      <xdr:rowOff>0</xdr:rowOff>
    </xdr:from>
    <xdr:to>
      <xdr:col>11</xdr:col>
      <xdr:colOff>50800</xdr:colOff>
      <xdr:row>626</xdr:row>
      <xdr:rowOff>0</xdr:rowOff>
    </xdr:to>
    <xdr:graphicFrame macro="">
      <xdr:nvGraphicFramePr>
        <xdr:cNvPr id="60" name="Gráfico 54">
          <a:extLst>
            <a:ext uri="{FF2B5EF4-FFF2-40B4-BE49-F238E27FC236}">
              <a16:creationId xmlns="" xmlns:a16="http://schemas.microsoft.com/office/drawing/2014/main" id="{9A408BB4-20FF-423B-8168-F079A3C82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635</xdr:row>
      <xdr:rowOff>0</xdr:rowOff>
    </xdr:from>
    <xdr:to>
      <xdr:col>10</xdr:col>
      <xdr:colOff>800100</xdr:colOff>
      <xdr:row>643</xdr:row>
      <xdr:rowOff>25400</xdr:rowOff>
    </xdr:to>
    <xdr:graphicFrame macro="">
      <xdr:nvGraphicFramePr>
        <xdr:cNvPr id="61" name="Gráfico 56">
          <a:extLst>
            <a:ext uri="{FF2B5EF4-FFF2-40B4-BE49-F238E27FC236}">
              <a16:creationId xmlns="" xmlns:a16="http://schemas.microsoft.com/office/drawing/2014/main" id="{2E53CC54-0789-4EAB-A3D6-164010EB4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1</xdr:colOff>
      <xdr:row>682</xdr:row>
      <xdr:rowOff>0</xdr:rowOff>
    </xdr:from>
    <xdr:to>
      <xdr:col>14</xdr:col>
      <xdr:colOff>0</xdr:colOff>
      <xdr:row>690</xdr:row>
      <xdr:rowOff>0</xdr:rowOff>
    </xdr:to>
    <xdr:graphicFrame macro="">
      <xdr:nvGraphicFramePr>
        <xdr:cNvPr id="62" name="Gráfico 8">
          <a:extLst>
            <a:ext uri="{FF2B5EF4-FFF2-40B4-BE49-F238E27FC236}">
              <a16:creationId xmlns="" xmlns:a16="http://schemas.microsoft.com/office/drawing/2014/main" id="{488E6EEE-2BAC-494F-B9CB-0234F6283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699</xdr:row>
      <xdr:rowOff>0</xdr:rowOff>
    </xdr:from>
    <xdr:to>
      <xdr:col>14</xdr:col>
      <xdr:colOff>0</xdr:colOff>
      <xdr:row>707</xdr:row>
      <xdr:rowOff>0</xdr:rowOff>
    </xdr:to>
    <xdr:graphicFrame macro="">
      <xdr:nvGraphicFramePr>
        <xdr:cNvPr id="63" name="Gráfico 3">
          <a:extLst>
            <a:ext uri="{FF2B5EF4-FFF2-40B4-BE49-F238E27FC236}">
              <a16:creationId xmlns="" xmlns:a16="http://schemas.microsoft.com/office/drawing/2014/main" id="{96DCCCA1-770F-4550-AE45-DFEB9E219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773</xdr:row>
      <xdr:rowOff>0</xdr:rowOff>
    </xdr:from>
    <xdr:to>
      <xdr:col>7</xdr:col>
      <xdr:colOff>939800</xdr:colOff>
      <xdr:row>781</xdr:row>
      <xdr:rowOff>12700</xdr:rowOff>
    </xdr:to>
    <xdr:graphicFrame macro="">
      <xdr:nvGraphicFramePr>
        <xdr:cNvPr id="56" name="Gráfico 57">
          <a:extLst>
            <a:ext uri="{FF2B5EF4-FFF2-40B4-BE49-F238E27FC236}">
              <a16:creationId xmlns="" xmlns:a16="http://schemas.microsoft.com/office/drawing/2014/main" id="{4FCC849D-8F69-460F-924B-DC2F0829A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790</xdr:row>
      <xdr:rowOff>0</xdr:rowOff>
    </xdr:from>
    <xdr:to>
      <xdr:col>10</xdr:col>
      <xdr:colOff>12700</xdr:colOff>
      <xdr:row>798</xdr:row>
      <xdr:rowOff>25400</xdr:rowOff>
    </xdr:to>
    <xdr:graphicFrame macro="">
      <xdr:nvGraphicFramePr>
        <xdr:cNvPr id="58" name="Gráfico 58">
          <a:extLst>
            <a:ext uri="{FF2B5EF4-FFF2-40B4-BE49-F238E27FC236}">
              <a16:creationId xmlns="" xmlns:a16="http://schemas.microsoft.com/office/drawing/2014/main" id="{83117471-03F4-4148-9BDE-8008EB404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809</xdr:row>
      <xdr:rowOff>0</xdr:rowOff>
    </xdr:from>
    <xdr:to>
      <xdr:col>14</xdr:col>
      <xdr:colOff>0</xdr:colOff>
      <xdr:row>817</xdr:row>
      <xdr:rowOff>12700</xdr:rowOff>
    </xdr:to>
    <xdr:graphicFrame macro="">
      <xdr:nvGraphicFramePr>
        <xdr:cNvPr id="64" name="Gráfico 4">
          <a:extLst>
            <a:ext uri="{FF2B5EF4-FFF2-40B4-BE49-F238E27FC236}">
              <a16:creationId xmlns="" xmlns:a16="http://schemas.microsoft.com/office/drawing/2014/main" id="{0C104245-430D-47C2-A6B4-87BC81AF9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825</xdr:row>
      <xdr:rowOff>0</xdr:rowOff>
    </xdr:from>
    <xdr:to>
      <xdr:col>13</xdr:col>
      <xdr:colOff>736600</xdr:colOff>
      <xdr:row>833</xdr:row>
      <xdr:rowOff>0</xdr:rowOff>
    </xdr:to>
    <xdr:graphicFrame macro="">
      <xdr:nvGraphicFramePr>
        <xdr:cNvPr id="65" name="Gráfico 5">
          <a:extLst>
            <a:ext uri="{FF2B5EF4-FFF2-40B4-BE49-F238E27FC236}">
              <a16:creationId xmlns="" xmlns:a16="http://schemas.microsoft.com/office/drawing/2014/main" id="{8AF2D12E-50AA-4617-AD35-0EE5C545A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1</xdr:colOff>
      <xdr:row>883</xdr:row>
      <xdr:rowOff>0</xdr:rowOff>
    </xdr:from>
    <xdr:to>
      <xdr:col>7</xdr:col>
      <xdr:colOff>419101</xdr:colOff>
      <xdr:row>891</xdr:row>
      <xdr:rowOff>12700</xdr:rowOff>
    </xdr:to>
    <xdr:graphicFrame macro="">
      <xdr:nvGraphicFramePr>
        <xdr:cNvPr id="66" name="Gráfico 17">
          <a:extLst>
            <a:ext uri="{FF2B5EF4-FFF2-40B4-BE49-F238E27FC236}">
              <a16:creationId xmlns="" xmlns:a16="http://schemas.microsoft.com/office/drawing/2014/main" id="{7BE74D78-D7BF-4A01-9E5E-FB3BC06C5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635000</xdr:colOff>
      <xdr:row>883</xdr:row>
      <xdr:rowOff>50800</xdr:rowOff>
    </xdr:from>
    <xdr:to>
      <xdr:col>14</xdr:col>
      <xdr:colOff>660400</xdr:colOff>
      <xdr:row>890</xdr:row>
      <xdr:rowOff>307975</xdr:rowOff>
    </xdr:to>
    <xdr:graphicFrame macro="">
      <xdr:nvGraphicFramePr>
        <xdr:cNvPr id="70" name="Gráfico 18">
          <a:extLst>
            <a:ext uri="{FF2B5EF4-FFF2-40B4-BE49-F238E27FC236}">
              <a16:creationId xmlns="" xmlns:a16="http://schemas.microsoft.com/office/drawing/2014/main" id="{5836DC53-4D7B-4877-BC39-451DE9D0C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901</xdr:row>
      <xdr:rowOff>0</xdr:rowOff>
    </xdr:from>
    <xdr:to>
      <xdr:col>8</xdr:col>
      <xdr:colOff>12700</xdr:colOff>
      <xdr:row>909</xdr:row>
      <xdr:rowOff>50800</xdr:rowOff>
    </xdr:to>
    <xdr:graphicFrame macro="">
      <xdr:nvGraphicFramePr>
        <xdr:cNvPr id="71" name="Gráfico 59">
          <a:extLst>
            <a:ext uri="{FF2B5EF4-FFF2-40B4-BE49-F238E27FC236}">
              <a16:creationId xmlns="" xmlns:a16="http://schemas.microsoft.com/office/drawing/2014/main" id="{168E7F84-EA00-4301-A17F-A91BA4AA6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918</xdr:row>
      <xdr:rowOff>0</xdr:rowOff>
    </xdr:from>
    <xdr:to>
      <xdr:col>10</xdr:col>
      <xdr:colOff>12700</xdr:colOff>
      <xdr:row>926</xdr:row>
      <xdr:rowOff>0</xdr:rowOff>
    </xdr:to>
    <xdr:graphicFrame macro="">
      <xdr:nvGraphicFramePr>
        <xdr:cNvPr id="73" name="Gráfico 60">
          <a:extLst>
            <a:ext uri="{FF2B5EF4-FFF2-40B4-BE49-F238E27FC236}">
              <a16:creationId xmlns="" xmlns:a16="http://schemas.microsoft.com/office/drawing/2014/main" id="{89E91BC3-98E4-4EC8-A7D2-42F4962BC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</xdr:colOff>
      <xdr:row>937</xdr:row>
      <xdr:rowOff>0</xdr:rowOff>
    </xdr:from>
    <xdr:to>
      <xdr:col>14</xdr:col>
      <xdr:colOff>38100</xdr:colOff>
      <xdr:row>945</xdr:row>
      <xdr:rowOff>25400</xdr:rowOff>
    </xdr:to>
    <xdr:graphicFrame macro="">
      <xdr:nvGraphicFramePr>
        <xdr:cNvPr id="74" name="Gráfico 1">
          <a:extLst>
            <a:ext uri="{FF2B5EF4-FFF2-40B4-BE49-F238E27FC236}">
              <a16:creationId xmlns="" xmlns:a16="http://schemas.microsoft.com/office/drawing/2014/main" id="{F188D3D3-697D-48F1-BB2E-8E09705C8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953</xdr:row>
      <xdr:rowOff>0</xdr:rowOff>
    </xdr:from>
    <xdr:to>
      <xdr:col>14</xdr:col>
      <xdr:colOff>0</xdr:colOff>
      <xdr:row>961</xdr:row>
      <xdr:rowOff>0</xdr:rowOff>
    </xdr:to>
    <xdr:graphicFrame macro="">
      <xdr:nvGraphicFramePr>
        <xdr:cNvPr id="75" name="Gráfico 12">
          <a:extLst>
            <a:ext uri="{FF2B5EF4-FFF2-40B4-BE49-F238E27FC236}">
              <a16:creationId xmlns="" xmlns:a16="http://schemas.microsoft.com/office/drawing/2014/main" id="{C16A4613-028F-406C-86FD-5FEDCF229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7</xdr:col>
      <xdr:colOff>635000</xdr:colOff>
      <xdr:row>1011</xdr:row>
      <xdr:rowOff>0</xdr:rowOff>
    </xdr:from>
    <xdr:to>
      <xdr:col>14</xdr:col>
      <xdr:colOff>571501</xdr:colOff>
      <xdr:row>1018</xdr:row>
      <xdr:rowOff>292100</xdr:rowOff>
    </xdr:to>
    <xdr:graphicFrame macro="">
      <xdr:nvGraphicFramePr>
        <xdr:cNvPr id="77" name="Gráfico 27">
          <a:extLst>
            <a:ext uri="{FF2B5EF4-FFF2-40B4-BE49-F238E27FC236}">
              <a16:creationId xmlns="" xmlns:a16="http://schemas.microsoft.com/office/drawing/2014/main" id="{BCD94910-5755-47DE-9795-3E0477FF7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1069</xdr:row>
      <xdr:rowOff>0</xdr:rowOff>
    </xdr:from>
    <xdr:to>
      <xdr:col>6</xdr:col>
      <xdr:colOff>901700</xdr:colOff>
      <xdr:row>1078</xdr:row>
      <xdr:rowOff>12700</xdr:rowOff>
    </xdr:to>
    <xdr:graphicFrame macro="">
      <xdr:nvGraphicFramePr>
        <xdr:cNvPr id="78" name="Gráfico 13">
          <a:extLst>
            <a:ext uri="{FF2B5EF4-FFF2-40B4-BE49-F238E27FC236}">
              <a16:creationId xmlns="" xmlns:a16="http://schemas.microsoft.com/office/drawing/2014/main" id="{B2F8973F-C0B7-4C72-8335-BAB24070C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</xdr:col>
      <xdr:colOff>241300</xdr:colOff>
      <xdr:row>1069</xdr:row>
      <xdr:rowOff>0</xdr:rowOff>
    </xdr:from>
    <xdr:to>
      <xdr:col>14</xdr:col>
      <xdr:colOff>469900</xdr:colOff>
      <xdr:row>1077</xdr:row>
      <xdr:rowOff>304800</xdr:rowOff>
    </xdr:to>
    <xdr:graphicFrame macro="">
      <xdr:nvGraphicFramePr>
        <xdr:cNvPr id="79" name="Gráfico 14">
          <a:extLst>
            <a:ext uri="{FF2B5EF4-FFF2-40B4-BE49-F238E27FC236}">
              <a16:creationId xmlns="" xmlns:a16="http://schemas.microsoft.com/office/drawing/2014/main" id="{5E0747B8-8C98-4B78-8B59-D1A0C8AA4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2.-%20FEBRER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9.-%20SEPTIEMBRE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4.-ABR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7.-JULI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3.-%20MARZO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7.-%20JULIO%20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8.-%20AGOSTO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15</v>
          </cell>
          <cell r="C75">
            <v>20</v>
          </cell>
          <cell r="D75">
            <v>37</v>
          </cell>
          <cell r="E75">
            <v>5</v>
          </cell>
          <cell r="F75">
            <v>20</v>
          </cell>
          <cell r="G75">
            <v>6</v>
          </cell>
          <cell r="H75">
            <v>9</v>
          </cell>
          <cell r="I75">
            <v>4</v>
          </cell>
          <cell r="J75">
            <v>6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Hoja1"/>
      <sheetName val="Comparativa mes a mes"/>
      <sheetName val="Oferta "/>
    </sheetNames>
    <sheetDataSet>
      <sheetData sheetId="0">
        <row r="22">
          <cell r="B22" t="str">
            <v>Melilla</v>
          </cell>
          <cell r="C22">
            <v>1.0644658789815487E-3</v>
          </cell>
        </row>
        <row r="23">
          <cell r="B23" t="str">
            <v>Ceuta</v>
          </cell>
          <cell r="C23">
            <v>1.5722951816720162E-3</v>
          </cell>
        </row>
        <row r="24">
          <cell r="B24" t="str">
            <v>Baleares (Islas)</v>
          </cell>
          <cell r="C24">
            <v>9.2307964959733643E-3</v>
          </cell>
        </row>
        <row r="25">
          <cell r="B25" t="str">
            <v>Rioja (La)</v>
          </cell>
          <cell r="C25">
            <v>1.1394208678771557E-2</v>
          </cell>
        </row>
        <row r="26">
          <cell r="B26" t="str">
            <v>Canarias</v>
          </cell>
          <cell r="C26">
            <v>1.1535572052509078E-2</v>
          </cell>
        </row>
        <row r="27">
          <cell r="B27" t="str">
            <v>Navarra (Comunidad Foral de)</v>
          </cell>
          <cell r="C27">
            <v>1.6026966739301103E-2</v>
          </cell>
        </row>
        <row r="28">
          <cell r="B28" t="str">
            <v>Murcia (Región de)</v>
          </cell>
          <cell r="C28">
            <v>1.9057843950361027E-2</v>
          </cell>
        </row>
        <row r="29">
          <cell r="B29" t="str">
            <v>Aragón</v>
          </cell>
          <cell r="C29">
            <v>2.3163477402361403E-2</v>
          </cell>
        </row>
        <row r="30">
          <cell r="B30" t="str">
            <v>Extremadura</v>
          </cell>
          <cell r="C30">
            <v>2.3501526432851881E-2</v>
          </cell>
        </row>
        <row r="31">
          <cell r="B31" t="str">
            <v>Cantabria</v>
          </cell>
          <cell r="C31">
            <v>3.4169590675724656E-2</v>
          </cell>
        </row>
        <row r="32">
          <cell r="B32" t="str">
            <v>Castilla - La Mancha</v>
          </cell>
          <cell r="C32">
            <v>4.1887956229050845E-2</v>
          </cell>
        </row>
        <row r="33">
          <cell r="B33" t="str">
            <v>Asturias (Principado de)</v>
          </cell>
          <cell r="C33">
            <v>4.958639327471643E-2</v>
          </cell>
        </row>
        <row r="34">
          <cell r="B34" t="str">
            <v>Comunidad Valenciana</v>
          </cell>
          <cell r="C34">
            <v>5.319131944028524E-2</v>
          </cell>
        </row>
        <row r="35">
          <cell r="B35" t="str">
            <v>Galicia</v>
          </cell>
          <cell r="C35">
            <v>6.170422721084428E-2</v>
          </cell>
        </row>
        <row r="36">
          <cell r="B36" t="str">
            <v>País Vasco</v>
          </cell>
          <cell r="C36">
            <v>6.2174121587739342E-2</v>
          </cell>
        </row>
        <row r="37">
          <cell r="B37" t="str">
            <v>Cataluña</v>
          </cell>
          <cell r="C37">
            <v>7.7981950965960098E-2</v>
          </cell>
        </row>
        <row r="38">
          <cell r="B38" t="str">
            <v>Andalucía</v>
          </cell>
          <cell r="C38">
            <v>9.5317093066940903E-2</v>
          </cell>
        </row>
        <row r="39">
          <cell r="B39" t="str">
            <v>Castilla y León</v>
          </cell>
          <cell r="C39">
            <v>0.14447249013269925</v>
          </cell>
        </row>
        <row r="40">
          <cell r="B40" t="str">
            <v>Madrid (Comunidad de)</v>
          </cell>
          <cell r="C40">
            <v>0.26296770460325603</v>
          </cell>
        </row>
        <row r="45">
          <cell r="B45" t="str">
            <v>Melilla</v>
          </cell>
          <cell r="C45">
            <v>7.3797529330477118E-4</v>
          </cell>
        </row>
        <row r="46">
          <cell r="B46" t="str">
            <v>Ceuta</v>
          </cell>
          <cell r="C46">
            <v>1.0658024111762643E-3</v>
          </cell>
        </row>
        <row r="47">
          <cell r="B47" t="str">
            <v>Baleares (Islas)</v>
          </cell>
          <cell r="C47">
            <v>9.508076123893261E-3</v>
          </cell>
        </row>
        <row r="48">
          <cell r="B48" t="str">
            <v>Canarias</v>
          </cell>
          <cell r="C48">
            <v>1.2204513885080814E-2</v>
          </cell>
        </row>
        <row r="49">
          <cell r="B49" t="str">
            <v>Rioja (La)</v>
          </cell>
          <cell r="C49">
            <v>1.2266252189874649E-2</v>
          </cell>
        </row>
        <row r="50">
          <cell r="B50" t="str">
            <v>Murcia (Región de)</v>
          </cell>
          <cell r="C50">
            <v>1.5453618951141834E-2</v>
          </cell>
        </row>
        <row r="51">
          <cell r="B51" t="str">
            <v>Navarra (Comunidad Foral de)</v>
          </cell>
          <cell r="C51">
            <v>1.8090644851326942E-2</v>
          </cell>
        </row>
        <row r="52">
          <cell r="B52" t="str">
            <v>Aragón</v>
          </cell>
          <cell r="C52">
            <v>2.2210303694009781E-2</v>
          </cell>
        </row>
        <row r="53">
          <cell r="B53" t="str">
            <v>Extremadura</v>
          </cell>
          <cell r="C53">
            <v>2.3662842810153961E-2</v>
          </cell>
        </row>
        <row r="54">
          <cell r="B54" t="str">
            <v>Cantabria</v>
          </cell>
          <cell r="C54">
            <v>3.0250599607825279E-2</v>
          </cell>
        </row>
        <row r="55">
          <cell r="B55" t="str">
            <v>Castilla - La Mancha</v>
          </cell>
          <cell r="C55">
            <v>4.2115449905395508E-2</v>
          </cell>
        </row>
        <row r="56">
          <cell r="B56" t="str">
            <v>Asturias (Principado de)</v>
          </cell>
          <cell r="C56">
            <v>5.2840277552604675E-2</v>
          </cell>
        </row>
        <row r="57">
          <cell r="B57" t="str">
            <v>Comunidad Valenciana</v>
          </cell>
          <cell r="C57">
            <v>5.3134489804506302E-2</v>
          </cell>
        </row>
        <row r="58">
          <cell r="B58" t="str">
            <v>Galicia</v>
          </cell>
          <cell r="C58">
            <v>6.251911073923111E-2</v>
          </cell>
        </row>
        <row r="59">
          <cell r="B59" t="str">
            <v>País Vasco</v>
          </cell>
          <cell r="C59">
            <v>6.5581224858760834E-2</v>
          </cell>
        </row>
        <row r="60">
          <cell r="B60" t="str">
            <v>Cataluña</v>
          </cell>
          <cell r="C60">
            <v>7.3712259531021118E-2</v>
          </cell>
        </row>
        <row r="61">
          <cell r="B61" t="str">
            <v>Andalucía</v>
          </cell>
          <cell r="C61">
            <v>7.9706303775310516E-2</v>
          </cell>
        </row>
        <row r="62">
          <cell r="B62" t="str">
            <v>Castilla y León</v>
          </cell>
          <cell r="C62">
            <v>0.14725972712039948</v>
          </cell>
        </row>
        <row r="63">
          <cell r="B63" t="str">
            <v>Madrid (Comunidad de)</v>
          </cell>
          <cell r="C63">
            <v>0.27768048644065857</v>
          </cell>
        </row>
        <row r="71">
          <cell r="B71" t="str">
            <v>Resto de América</v>
          </cell>
          <cell r="C71">
            <v>3.5388373406612654E-2</v>
          </cell>
        </row>
        <row r="72">
          <cell r="B72" t="str">
            <v>Resto del mundo</v>
          </cell>
          <cell r="C72">
            <v>6.3855051034341123E-2</v>
          </cell>
        </row>
        <row r="73">
          <cell r="B73" t="str">
            <v>Resto de Europa</v>
          </cell>
          <cell r="C73">
            <v>9.0043035058725893E-2</v>
          </cell>
        </row>
        <row r="74">
          <cell r="B74" t="str">
            <v>Japón</v>
          </cell>
          <cell r="C74">
            <v>1.215461721496594E-2</v>
          </cell>
        </row>
        <row r="75">
          <cell r="B75" t="str">
            <v>Méjico</v>
          </cell>
          <cell r="C75">
            <v>1.7843066882683035E-2</v>
          </cell>
        </row>
        <row r="76">
          <cell r="B76" t="str">
            <v>Brasil</v>
          </cell>
          <cell r="C76">
            <v>1.8969414788439037E-2</v>
          </cell>
        </row>
        <row r="77">
          <cell r="B77" t="str">
            <v>China</v>
          </cell>
          <cell r="C77">
            <v>2.0381782869865622E-2</v>
          </cell>
        </row>
        <row r="78">
          <cell r="B78" t="str">
            <v>Canadá</v>
          </cell>
          <cell r="C78">
            <v>3.2729263162715454E-2</v>
          </cell>
        </row>
        <row r="79">
          <cell r="B79" t="str">
            <v>Italia</v>
          </cell>
          <cell r="C79">
            <v>5.0092277913739741E-2</v>
          </cell>
        </row>
        <row r="80">
          <cell r="B80" t="str">
            <v>Benelux (Bélgica, Holanda y Luxemburgo)</v>
          </cell>
          <cell r="C80">
            <v>7.4475459327725049E-2</v>
          </cell>
        </row>
        <row r="81">
          <cell r="B81" t="str">
            <v>Portugal</v>
          </cell>
          <cell r="C81">
            <v>7.7207280702689202E-2</v>
          </cell>
        </row>
        <row r="82">
          <cell r="B82" t="str">
            <v>EEUU</v>
          </cell>
          <cell r="C82">
            <v>8.8879960734339236E-2</v>
          </cell>
        </row>
        <row r="83">
          <cell r="B83" t="str">
            <v>Alemania</v>
          </cell>
          <cell r="C83">
            <v>0.10997661423260544</v>
          </cell>
        </row>
        <row r="84">
          <cell r="B84" t="str">
            <v>Reino Unido</v>
          </cell>
          <cell r="C84">
            <v>0.12006274946420523</v>
          </cell>
        </row>
        <row r="85">
          <cell r="B85" t="str">
            <v>Francia</v>
          </cell>
          <cell r="C85">
            <v>0.18794105320634735</v>
          </cell>
        </row>
        <row r="93">
          <cell r="B93" t="str">
            <v>Resto de América</v>
          </cell>
          <cell r="C93">
            <v>3.5600285977125168E-2</v>
          </cell>
        </row>
        <row r="94">
          <cell r="B94" t="str">
            <v>Resto del mundo</v>
          </cell>
          <cell r="C94">
            <v>6.8016365170478821E-2</v>
          </cell>
        </row>
        <row r="95">
          <cell r="B95" t="str">
            <v>Resto de Europa</v>
          </cell>
          <cell r="C95">
            <v>9.1437973082065582E-2</v>
          </cell>
        </row>
        <row r="96">
          <cell r="B96" t="str">
            <v>Japón</v>
          </cell>
          <cell r="C96">
            <v>1.1308851651847363E-2</v>
          </cell>
        </row>
        <row r="97">
          <cell r="B97" t="str">
            <v>Méjico</v>
          </cell>
          <cell r="C97">
            <v>1.4577244408428669E-2</v>
          </cell>
        </row>
        <row r="98">
          <cell r="B98" t="str">
            <v>Canadá</v>
          </cell>
          <cell r="C98">
            <v>1.7766943201422691E-2</v>
          </cell>
        </row>
        <row r="99">
          <cell r="B99" t="str">
            <v>Brasil</v>
          </cell>
          <cell r="C99">
            <v>1.7800077795982361E-2</v>
          </cell>
        </row>
        <row r="100">
          <cell r="B100" t="str">
            <v>China</v>
          </cell>
          <cell r="C100">
            <v>2.2558335214853287E-2</v>
          </cell>
        </row>
        <row r="101">
          <cell r="B101" t="str">
            <v>Italia</v>
          </cell>
          <cell r="C101">
            <v>5.7339824736118317E-2</v>
          </cell>
        </row>
        <row r="102">
          <cell r="B102" t="str">
            <v>EEUU</v>
          </cell>
          <cell r="C102">
            <v>7.3380574584007263E-2</v>
          </cell>
        </row>
        <row r="103">
          <cell r="B103" t="str">
            <v>Benelux (Bélgica, Holanda y Luxemburgo)</v>
          </cell>
          <cell r="C103">
            <v>9.1495789587497711E-2</v>
          </cell>
        </row>
        <row r="104">
          <cell r="B104" t="str">
            <v>Portugal</v>
          </cell>
          <cell r="C104">
            <v>9.3674272298812866E-2</v>
          </cell>
        </row>
        <row r="105">
          <cell r="B105" t="str">
            <v>Alemania</v>
          </cell>
          <cell r="C105">
            <v>9.6991106867790222E-2</v>
          </cell>
        </row>
        <row r="106">
          <cell r="B106" t="str">
            <v>Reino Unido</v>
          </cell>
          <cell r="C106">
            <v>0.11725005507469177</v>
          </cell>
        </row>
        <row r="107">
          <cell r="B107" t="str">
            <v>Francia</v>
          </cell>
          <cell r="C107">
            <v>0.19080233573913574</v>
          </cell>
        </row>
        <row r="116">
          <cell r="C116" t="str">
            <v>Ávila</v>
          </cell>
          <cell r="D116" t="str">
            <v>Burgos</v>
          </cell>
          <cell r="E116" t="str">
            <v>León</v>
          </cell>
          <cell r="F116" t="str">
            <v>Palencia</v>
          </cell>
          <cell r="G116" t="str">
            <v>Salamanca</v>
          </cell>
          <cell r="H116" t="str">
            <v>Segovia</v>
          </cell>
          <cell r="I116" t="str">
            <v>Soria</v>
          </cell>
          <cell r="J116" t="str">
            <v>Valladolid</v>
          </cell>
          <cell r="K116" t="str">
            <v>Zamora</v>
          </cell>
        </row>
        <row r="117">
          <cell r="A117" t="str">
            <v>Nº de viajeros</v>
          </cell>
          <cell r="C117">
            <v>76645</v>
          </cell>
          <cell r="D117">
            <v>152094</v>
          </cell>
          <cell r="E117">
            <v>154446</v>
          </cell>
          <cell r="F117">
            <v>44375</v>
          </cell>
          <cell r="G117">
            <v>129626</v>
          </cell>
          <cell r="H117">
            <v>72507</v>
          </cell>
          <cell r="I117">
            <v>37189</v>
          </cell>
          <cell r="J117">
            <v>91810</v>
          </cell>
          <cell r="K117">
            <v>41600</v>
          </cell>
        </row>
        <row r="120">
          <cell r="A120" t="str">
            <v>Nº de pernoctaciones</v>
          </cell>
          <cell r="C120">
            <v>122216</v>
          </cell>
          <cell r="D120">
            <v>226726</v>
          </cell>
          <cell r="E120">
            <v>219841</v>
          </cell>
          <cell r="F120">
            <v>66656</v>
          </cell>
          <cell r="G120">
            <v>226649</v>
          </cell>
          <cell r="H120">
            <v>113212</v>
          </cell>
          <cell r="I120">
            <v>66134</v>
          </cell>
          <cell r="J120">
            <v>160024</v>
          </cell>
          <cell r="K120">
            <v>62777</v>
          </cell>
        </row>
        <row r="153">
          <cell r="C153" t="str">
            <v>V. españoles</v>
          </cell>
          <cell r="D153" t="str">
            <v>V. extranjeros</v>
          </cell>
          <cell r="E153" t="str">
            <v>Total viajeros</v>
          </cell>
        </row>
        <row r="154">
          <cell r="B154" t="str">
            <v>SEPTIEMBRE 2016</v>
          </cell>
          <cell r="C154">
            <v>494649</v>
          </cell>
          <cell r="D154">
            <v>197282</v>
          </cell>
          <cell r="E154">
            <v>691931</v>
          </cell>
        </row>
        <row r="155">
          <cell r="B155" t="str">
            <v>SEPTIEMBRE 2017 (*)</v>
          </cell>
          <cell r="C155">
            <v>557939</v>
          </cell>
          <cell r="D155">
            <v>242353</v>
          </cell>
          <cell r="E155">
            <v>800292</v>
          </cell>
        </row>
        <row r="166">
          <cell r="B166" t="str">
            <v>Ávila</v>
          </cell>
          <cell r="C166" t="str">
            <v>Burgos</v>
          </cell>
          <cell r="D166" t="str">
            <v>León</v>
          </cell>
          <cell r="E166" t="str">
            <v>Palencia</v>
          </cell>
          <cell r="F166" t="str">
            <v>Salamanca</v>
          </cell>
          <cell r="G166" t="str">
            <v>Segovia</v>
          </cell>
          <cell r="H166" t="str">
            <v>Soria</v>
          </cell>
          <cell r="I166" t="str">
            <v>Valladolid</v>
          </cell>
          <cell r="J166" t="str">
            <v>Zamora</v>
          </cell>
        </row>
        <row r="167">
          <cell r="A167" t="str">
            <v>SEPTIEMBRE 2016</v>
          </cell>
          <cell r="B167">
            <v>63517</v>
          </cell>
          <cell r="C167">
            <v>130507</v>
          </cell>
          <cell r="D167">
            <v>123720</v>
          </cell>
          <cell r="E167">
            <v>35206</v>
          </cell>
          <cell r="F167">
            <v>120644</v>
          </cell>
          <cell r="G167">
            <v>63495</v>
          </cell>
          <cell r="H167">
            <v>31984</v>
          </cell>
          <cell r="I167">
            <v>86275</v>
          </cell>
          <cell r="J167">
            <v>36583</v>
          </cell>
        </row>
        <row r="168">
          <cell r="A168" t="str">
            <v>SEPTIEMBRE 2017 (*)</v>
          </cell>
          <cell r="B168">
            <v>76645</v>
          </cell>
          <cell r="C168">
            <v>152094</v>
          </cell>
          <cell r="D168">
            <v>154446</v>
          </cell>
          <cell r="E168">
            <v>44375</v>
          </cell>
          <cell r="F168">
            <v>129626</v>
          </cell>
          <cell r="G168">
            <v>72507</v>
          </cell>
          <cell r="H168">
            <v>37189</v>
          </cell>
          <cell r="I168">
            <v>91810</v>
          </cell>
          <cell r="J168">
            <v>41600</v>
          </cell>
        </row>
        <row r="189">
          <cell r="B189" t="str">
            <v>P. españoles</v>
          </cell>
          <cell r="C189" t="str">
            <v>P. extranjeros</v>
          </cell>
          <cell r="D189" t="str">
            <v>Total pernoct.</v>
          </cell>
        </row>
        <row r="190">
          <cell r="A190" t="str">
            <v>SEPTIEMBRE 2016</v>
          </cell>
          <cell r="B190">
            <v>837802</v>
          </cell>
          <cell r="C190">
            <v>277313</v>
          </cell>
          <cell r="D190">
            <v>1115115</v>
          </cell>
        </row>
        <row r="191">
          <cell r="A191" t="str">
            <v>SEPTIEMBRE 2017 (*)</v>
          </cell>
          <cell r="B191">
            <v>934658</v>
          </cell>
          <cell r="C191">
            <v>329577</v>
          </cell>
          <cell r="D191">
            <v>1264235</v>
          </cell>
        </row>
        <row r="202">
          <cell r="B202" t="str">
            <v>Ávila</v>
          </cell>
          <cell r="C202" t="str">
            <v>Burgos</v>
          </cell>
          <cell r="D202" t="str">
            <v>León</v>
          </cell>
          <cell r="E202" t="str">
            <v>Palencia</v>
          </cell>
          <cell r="F202" t="str">
            <v>Salamanca</v>
          </cell>
          <cell r="G202" t="str">
            <v>Segovia</v>
          </cell>
          <cell r="H202" t="str">
            <v>Soria</v>
          </cell>
          <cell r="I202" t="str">
            <v>Valladolid</v>
          </cell>
          <cell r="J202" t="str">
            <v>Zamora</v>
          </cell>
        </row>
        <row r="203">
          <cell r="A203" t="str">
            <v>SEPTIEMBRE 2016</v>
          </cell>
          <cell r="B203">
            <v>105391</v>
          </cell>
          <cell r="C203">
            <v>196854</v>
          </cell>
          <cell r="D203">
            <v>186395</v>
          </cell>
          <cell r="E203">
            <v>55215</v>
          </cell>
          <cell r="F203">
            <v>218110</v>
          </cell>
          <cell r="G203">
            <v>97337</v>
          </cell>
          <cell r="H203">
            <v>55724</v>
          </cell>
          <cell r="I203">
            <v>145432</v>
          </cell>
          <cell r="J203">
            <v>54657</v>
          </cell>
        </row>
        <row r="204">
          <cell r="A204" t="str">
            <v>SEPTIEMBRE 2017 (*)</v>
          </cell>
          <cell r="B204">
            <v>122216</v>
          </cell>
          <cell r="C204">
            <v>226726</v>
          </cell>
          <cell r="D204">
            <v>219841</v>
          </cell>
          <cell r="E204">
            <v>66656</v>
          </cell>
          <cell r="F204">
            <v>226649</v>
          </cell>
          <cell r="G204">
            <v>113212</v>
          </cell>
          <cell r="H204">
            <v>66134</v>
          </cell>
          <cell r="I204">
            <v>160024</v>
          </cell>
          <cell r="J204">
            <v>62777</v>
          </cell>
        </row>
        <row r="231">
          <cell r="B231" t="str">
            <v>V. españoles</v>
          </cell>
          <cell r="C231" t="str">
            <v>V. extranjeros</v>
          </cell>
          <cell r="D231" t="str">
            <v>Total viajeros</v>
          </cell>
        </row>
        <row r="232">
          <cell r="A232" t="str">
            <v>ENERO a SEPTIEMBRE 2016</v>
          </cell>
          <cell r="B232">
            <v>4266533</v>
          </cell>
          <cell r="C232">
            <v>1297080</v>
          </cell>
          <cell r="D232">
            <v>5563613</v>
          </cell>
        </row>
        <row r="233">
          <cell r="A233" t="str">
            <v>ENERO a SEPTIEMBRE 2017 (*)</v>
          </cell>
          <cell r="B233">
            <v>4804221</v>
          </cell>
          <cell r="C233">
            <v>1566600</v>
          </cell>
          <cell r="D233">
            <v>6370821</v>
          </cell>
        </row>
        <row r="241">
          <cell r="B241" t="str">
            <v>Enero</v>
          </cell>
          <cell r="C241" t="str">
            <v>Febrero</v>
          </cell>
          <cell r="D241" t="str">
            <v>Marzo</v>
          </cell>
          <cell r="E241" t="str">
            <v>Abril</v>
          </cell>
          <cell r="F241" t="str">
            <v>Mayo</v>
          </cell>
          <cell r="G241" t="str">
            <v>Junio</v>
          </cell>
          <cell r="H241" t="str">
            <v>Julio</v>
          </cell>
          <cell r="I241" t="str">
            <v>Agosto</v>
          </cell>
          <cell r="J241" t="str">
            <v>Septiembre</v>
          </cell>
        </row>
        <row r="242">
          <cell r="A242" t="str">
            <v>AÑO 2016</v>
          </cell>
          <cell r="B242">
            <v>336470</v>
          </cell>
          <cell r="C242">
            <v>382910</v>
          </cell>
          <cell r="D242">
            <v>589861</v>
          </cell>
          <cell r="E242">
            <v>529696</v>
          </cell>
          <cell r="F242">
            <v>648992</v>
          </cell>
          <cell r="G242">
            <v>650324</v>
          </cell>
          <cell r="H242">
            <v>749618</v>
          </cell>
          <cell r="I242">
            <v>983811</v>
          </cell>
          <cell r="J242">
            <v>691931</v>
          </cell>
        </row>
        <row r="243">
          <cell r="A243" t="str">
            <v>AÑO 2017 (*)</v>
          </cell>
          <cell r="B243">
            <v>358809</v>
          </cell>
          <cell r="C243">
            <v>422349</v>
          </cell>
          <cell r="D243">
            <v>531754</v>
          </cell>
          <cell r="E243">
            <v>800197</v>
          </cell>
          <cell r="F243">
            <v>764514</v>
          </cell>
          <cell r="G243">
            <v>733680</v>
          </cell>
          <cell r="H243">
            <v>855853</v>
          </cell>
          <cell r="I243">
            <v>1103373</v>
          </cell>
          <cell r="J243">
            <v>800292</v>
          </cell>
        </row>
        <row r="244">
          <cell r="B244" t="str">
            <v>Octubre</v>
          </cell>
          <cell r="C244" t="str">
            <v>Noviembre</v>
          </cell>
          <cell r="D244" t="str">
            <v>Diciembre</v>
          </cell>
        </row>
        <row r="245">
          <cell r="B245">
            <v>708549</v>
          </cell>
          <cell r="C245">
            <v>484000</v>
          </cell>
          <cell r="D245">
            <v>481673</v>
          </cell>
        </row>
        <row r="267">
          <cell r="B267" t="str">
            <v>Ávila</v>
          </cell>
          <cell r="C267" t="str">
            <v>Burgos</v>
          </cell>
          <cell r="D267" t="str">
            <v>León</v>
          </cell>
          <cell r="E267" t="str">
            <v>Palencia</v>
          </cell>
          <cell r="F267" t="str">
            <v>Salamanca</v>
          </cell>
          <cell r="G267" t="str">
            <v>Segovia</v>
          </cell>
          <cell r="H267" t="str">
            <v>Soria</v>
          </cell>
          <cell r="I267" t="str">
            <v>Valladolid</v>
          </cell>
          <cell r="J267" t="str">
            <v>Zamora</v>
          </cell>
        </row>
        <row r="268">
          <cell r="A268" t="str">
            <v>ENERO a SEPTIEMBRE 2016</v>
          </cell>
          <cell r="B268">
            <v>518344</v>
          </cell>
          <cell r="C268">
            <v>1000767</v>
          </cell>
          <cell r="D268">
            <v>959415</v>
          </cell>
          <cell r="E268">
            <v>275325</v>
          </cell>
          <cell r="F268">
            <v>988306</v>
          </cell>
          <cell r="G268">
            <v>526808</v>
          </cell>
          <cell r="H268">
            <v>307302</v>
          </cell>
          <cell r="I268">
            <v>688848</v>
          </cell>
          <cell r="J268">
            <v>298498</v>
          </cell>
        </row>
        <row r="269">
          <cell r="A269" t="str">
            <v>ENERO a SEPTIEMBRE 2017 (*)</v>
          </cell>
          <cell r="B269">
            <v>601009</v>
          </cell>
          <cell r="C269">
            <v>1197583</v>
          </cell>
          <cell r="D269">
            <v>1184417</v>
          </cell>
          <cell r="E269">
            <v>331489</v>
          </cell>
          <cell r="F269">
            <v>1036400</v>
          </cell>
          <cell r="G269">
            <v>605855</v>
          </cell>
          <cell r="H269">
            <v>347882</v>
          </cell>
          <cell r="I269">
            <v>733978</v>
          </cell>
          <cell r="J269">
            <v>332208</v>
          </cell>
        </row>
        <row r="298">
          <cell r="B298" t="str">
            <v>P. españoles</v>
          </cell>
          <cell r="C298" t="str">
            <v>P. extranjeros</v>
          </cell>
          <cell r="D298" t="str">
            <v>Total pernoctaciones</v>
          </cell>
        </row>
        <row r="299">
          <cell r="A299" t="str">
            <v>ENERO a SEPTIEMBRE 2016</v>
          </cell>
          <cell r="B299">
            <v>7453714</v>
          </cell>
          <cell r="C299">
            <v>1872480</v>
          </cell>
          <cell r="D299">
            <v>9326194</v>
          </cell>
        </row>
        <row r="300">
          <cell r="A300" t="str">
            <v>ENERO a SEPTIEMBRE 2017 (*)</v>
          </cell>
          <cell r="B300">
            <v>8382500</v>
          </cell>
          <cell r="C300">
            <v>2210440</v>
          </cell>
          <cell r="D300">
            <v>10592940</v>
          </cell>
        </row>
        <row r="308">
          <cell r="B308" t="str">
            <v>Enero</v>
          </cell>
          <cell r="C308" t="str">
            <v>Febrero</v>
          </cell>
          <cell r="D308" t="str">
            <v>Marzo</v>
          </cell>
          <cell r="E308" t="str">
            <v>Abril</v>
          </cell>
          <cell r="F308" t="str">
            <v>Mayo</v>
          </cell>
          <cell r="G308" t="str">
            <v>Junio</v>
          </cell>
          <cell r="H308" t="str">
            <v>Julio</v>
          </cell>
          <cell r="I308" t="str">
            <v>Agosto</v>
          </cell>
          <cell r="J308" t="str">
            <v>Septiembre</v>
          </cell>
        </row>
        <row r="309">
          <cell r="A309" t="str">
            <v>AÑO 2016</v>
          </cell>
          <cell r="B309">
            <v>545206</v>
          </cell>
          <cell r="C309">
            <v>604300</v>
          </cell>
          <cell r="D309">
            <v>1015364</v>
          </cell>
          <cell r="E309">
            <v>859782</v>
          </cell>
          <cell r="F309">
            <v>1034047</v>
          </cell>
          <cell r="G309">
            <v>1038152</v>
          </cell>
          <cell r="H309">
            <v>1251530</v>
          </cell>
          <cell r="I309">
            <v>1862698</v>
          </cell>
          <cell r="J309">
            <v>1115115</v>
          </cell>
        </row>
        <row r="310">
          <cell r="A310" t="str">
            <v>AÑO 2017 (*)</v>
          </cell>
          <cell r="B310">
            <v>581937</v>
          </cell>
          <cell r="C310">
            <v>675953</v>
          </cell>
          <cell r="D310">
            <v>856736</v>
          </cell>
          <cell r="E310">
            <v>1359882</v>
          </cell>
          <cell r="F310">
            <v>1162783</v>
          </cell>
          <cell r="G310">
            <v>1146917</v>
          </cell>
          <cell r="H310">
            <v>1466551</v>
          </cell>
          <cell r="I310">
            <v>2077946</v>
          </cell>
          <cell r="J310">
            <v>1264235</v>
          </cell>
        </row>
        <row r="311">
          <cell r="B311" t="str">
            <v>Octubre</v>
          </cell>
          <cell r="C311" t="str">
            <v>Noviembre</v>
          </cell>
          <cell r="D311" t="str">
            <v>Diciembre</v>
          </cell>
        </row>
        <row r="312">
          <cell r="B312">
            <v>1166672</v>
          </cell>
          <cell r="C312">
            <v>814552</v>
          </cell>
          <cell r="D312">
            <v>829007</v>
          </cell>
        </row>
        <row r="331">
          <cell r="B331" t="str">
            <v>Ávila</v>
          </cell>
          <cell r="C331" t="str">
            <v>Burgos</v>
          </cell>
          <cell r="D331" t="str">
            <v>León</v>
          </cell>
          <cell r="E331" t="str">
            <v>Palencia</v>
          </cell>
          <cell r="F331" t="str">
            <v>Salamanca</v>
          </cell>
          <cell r="G331" t="str">
            <v>Segovia</v>
          </cell>
          <cell r="H331" t="str">
            <v>Soria</v>
          </cell>
          <cell r="I331" t="str">
            <v>Valladolid</v>
          </cell>
          <cell r="J331" t="str">
            <v>Zamora</v>
          </cell>
        </row>
        <row r="332">
          <cell r="A332" t="str">
            <v>ENERO a SEPTIEMBRE 2016</v>
          </cell>
          <cell r="B332">
            <v>898381</v>
          </cell>
          <cell r="C332">
            <v>1537127</v>
          </cell>
          <cell r="D332">
            <v>1592449</v>
          </cell>
          <cell r="E332">
            <v>487506</v>
          </cell>
          <cell r="F332">
            <v>1774278</v>
          </cell>
          <cell r="G332">
            <v>824228</v>
          </cell>
          <cell r="H332">
            <v>615365</v>
          </cell>
          <cell r="I332">
            <v>1137603</v>
          </cell>
          <cell r="J332">
            <v>459257</v>
          </cell>
        </row>
        <row r="333">
          <cell r="A333" t="str">
            <v>ENERO a SEPTIEMBRE 2017 (*)</v>
          </cell>
          <cell r="B333">
            <v>1045884</v>
          </cell>
          <cell r="C333">
            <v>1825867</v>
          </cell>
          <cell r="D333">
            <v>1883475</v>
          </cell>
          <cell r="E333">
            <v>550586</v>
          </cell>
          <cell r="F333">
            <v>1868445</v>
          </cell>
          <cell r="G333">
            <v>946381</v>
          </cell>
          <cell r="H333">
            <v>707566</v>
          </cell>
          <cell r="I333">
            <v>1241430</v>
          </cell>
          <cell r="J333">
            <v>523306</v>
          </cell>
        </row>
        <row r="389">
          <cell r="A389" t="str">
            <v>Ávila</v>
          </cell>
          <cell r="D389">
            <v>85</v>
          </cell>
          <cell r="G389">
            <v>326</v>
          </cell>
        </row>
        <row r="390">
          <cell r="A390" t="str">
            <v>Burgos</v>
          </cell>
          <cell r="D390">
            <v>6375</v>
          </cell>
          <cell r="G390">
            <v>13745</v>
          </cell>
        </row>
        <row r="391">
          <cell r="A391" t="str">
            <v>León</v>
          </cell>
          <cell r="D391">
            <v>4128</v>
          </cell>
          <cell r="G391">
            <v>7583</v>
          </cell>
        </row>
        <row r="392">
          <cell r="A392" t="str">
            <v>Palencia</v>
          </cell>
          <cell r="D392">
            <v>1338</v>
          </cell>
          <cell r="G392">
            <v>1790</v>
          </cell>
        </row>
        <row r="393">
          <cell r="A393" t="str">
            <v>Salamanca</v>
          </cell>
          <cell r="D393">
            <v>2578</v>
          </cell>
          <cell r="G393">
            <v>4877</v>
          </cell>
        </row>
        <row r="394">
          <cell r="A394" t="str">
            <v>Segovia</v>
          </cell>
          <cell r="D394">
            <v>1974</v>
          </cell>
          <cell r="G394">
            <v>2619</v>
          </cell>
        </row>
        <row r="395">
          <cell r="A395" t="str">
            <v>Soria</v>
          </cell>
          <cell r="D395">
            <v>294</v>
          </cell>
          <cell r="G395">
            <v>920</v>
          </cell>
        </row>
        <row r="396">
          <cell r="A396" t="str">
            <v>Valladolid</v>
          </cell>
          <cell r="D396">
            <v>2049</v>
          </cell>
          <cell r="G396">
            <v>7139</v>
          </cell>
        </row>
        <row r="397">
          <cell r="A397" t="str">
            <v>Zamora</v>
          </cell>
          <cell r="D397">
            <v>487</v>
          </cell>
          <cell r="G397">
            <v>1519</v>
          </cell>
        </row>
        <row r="423">
          <cell r="O423" t="str">
            <v>SEPTIEMBRE 2016</v>
          </cell>
          <cell r="P423" t="str">
            <v>SEPTIEMBRE 2017</v>
          </cell>
        </row>
        <row r="424">
          <cell r="M424" t="str">
            <v>HOTELES Y HOSTALES</v>
          </cell>
          <cell r="N424" t="str">
            <v>V. españoles</v>
          </cell>
          <cell r="O424">
            <v>399421</v>
          </cell>
          <cell r="P424">
            <v>439407</v>
          </cell>
        </row>
        <row r="425">
          <cell r="N425" t="str">
            <v>V. extranjeros</v>
          </cell>
          <cell r="O425">
            <v>174160</v>
          </cell>
          <cell r="P425">
            <v>180643</v>
          </cell>
        </row>
        <row r="426">
          <cell r="M426" t="str">
            <v>PENSIONES</v>
          </cell>
          <cell r="N426" t="str">
            <v>V. españoles</v>
          </cell>
          <cell r="O426">
            <v>13011</v>
          </cell>
          <cell r="P426">
            <v>11930</v>
          </cell>
        </row>
        <row r="427">
          <cell r="N427" t="str">
            <v>V. extranjeros</v>
          </cell>
          <cell r="O427">
            <v>6507</v>
          </cell>
          <cell r="P427">
            <v>7378</v>
          </cell>
        </row>
        <row r="448">
          <cell r="R448" t="str">
            <v>SEPTIEMBRE 2016</v>
          </cell>
          <cell r="S448" t="str">
            <v>SEPTIEMBRE 2017</v>
          </cell>
        </row>
        <row r="449">
          <cell r="P449" t="str">
            <v>HOTELES Y HOSTALES</v>
          </cell>
          <cell r="Q449" t="str">
            <v>P. españoles</v>
          </cell>
          <cell r="R449">
            <v>650472</v>
          </cell>
          <cell r="S449">
            <v>710241</v>
          </cell>
        </row>
        <row r="450">
          <cell r="Q450" t="str">
            <v>P. extranjeros</v>
          </cell>
          <cell r="R450">
            <v>240779</v>
          </cell>
          <cell r="S450">
            <v>252394</v>
          </cell>
        </row>
        <row r="451">
          <cell r="P451" t="str">
            <v>PENSIONES</v>
          </cell>
          <cell r="Q451" t="str">
            <v>P. españoles</v>
          </cell>
          <cell r="R451">
            <v>27960</v>
          </cell>
          <cell r="S451">
            <v>29553</v>
          </cell>
        </row>
        <row r="452">
          <cell r="Q452" t="str">
            <v>P. extranjeros</v>
          </cell>
          <cell r="R452">
            <v>11107</v>
          </cell>
          <cell r="S452">
            <v>10965</v>
          </cell>
        </row>
        <row r="480">
          <cell r="B480" t="str">
            <v>Enero</v>
          </cell>
          <cell r="C480" t="str">
            <v>Febrero</v>
          </cell>
          <cell r="D480" t="str">
            <v>Marzo</v>
          </cell>
          <cell r="E480" t="str">
            <v>Abril</v>
          </cell>
          <cell r="F480" t="str">
            <v>Mayo</v>
          </cell>
          <cell r="G480" t="str">
            <v>Junio</v>
          </cell>
          <cell r="H480" t="str">
            <v>Julio</v>
          </cell>
          <cell r="I480" t="str">
            <v>Agosto</v>
          </cell>
          <cell r="J480" t="str">
            <v>Septiembre</v>
          </cell>
        </row>
        <row r="481">
          <cell r="A481" t="str">
            <v>AÑO 2016</v>
          </cell>
          <cell r="B481">
            <v>294590</v>
          </cell>
          <cell r="C481">
            <v>327383</v>
          </cell>
          <cell r="D481">
            <v>488605</v>
          </cell>
          <cell r="E481">
            <v>436705</v>
          </cell>
          <cell r="F481">
            <v>544625</v>
          </cell>
          <cell r="G481">
            <v>544476</v>
          </cell>
          <cell r="H481">
            <v>587584</v>
          </cell>
          <cell r="I481">
            <v>756191</v>
          </cell>
          <cell r="J481">
            <v>593099</v>
          </cell>
        </row>
        <row r="482">
          <cell r="A482" t="str">
            <v>AÑO 2017</v>
          </cell>
          <cell r="B482">
            <v>311656</v>
          </cell>
          <cell r="C482">
            <v>354212</v>
          </cell>
          <cell r="D482">
            <v>430623</v>
          </cell>
          <cell r="E482">
            <v>606580</v>
          </cell>
          <cell r="F482">
            <v>584353</v>
          </cell>
          <cell r="G482">
            <v>562955</v>
          </cell>
          <cell r="H482">
            <v>630967</v>
          </cell>
          <cell r="I482">
            <v>792059</v>
          </cell>
          <cell r="J482">
            <v>639358</v>
          </cell>
        </row>
        <row r="483">
          <cell r="B483" t="str">
            <v>Octubre</v>
          </cell>
          <cell r="C483" t="str">
            <v>Noviembre</v>
          </cell>
          <cell r="D483" t="str">
            <v>Diciembre</v>
          </cell>
        </row>
        <row r="484">
          <cell r="B484">
            <v>595354</v>
          </cell>
          <cell r="C484">
            <v>408535</v>
          </cell>
          <cell r="D484">
            <v>394376</v>
          </cell>
        </row>
        <row r="509">
          <cell r="B509" t="str">
            <v>Enero</v>
          </cell>
          <cell r="C509" t="str">
            <v>Febrero</v>
          </cell>
          <cell r="D509" t="str">
            <v>Marzo</v>
          </cell>
          <cell r="E509" t="str">
            <v>Abril</v>
          </cell>
          <cell r="F509" t="str">
            <v>Mayo</v>
          </cell>
          <cell r="G509" t="str">
            <v>Junio</v>
          </cell>
          <cell r="H509" t="str">
            <v>Julio</v>
          </cell>
          <cell r="I509" t="str">
            <v>Agosto</v>
          </cell>
          <cell r="J509" t="str">
            <v>Septiembre</v>
          </cell>
        </row>
        <row r="510">
          <cell r="A510" t="str">
            <v>AÑO 2016</v>
          </cell>
          <cell r="B510">
            <v>473271</v>
          </cell>
          <cell r="C510">
            <v>508143</v>
          </cell>
          <cell r="D510">
            <v>802251</v>
          </cell>
          <cell r="E510">
            <v>697023</v>
          </cell>
          <cell r="F510">
            <v>845584</v>
          </cell>
          <cell r="G510">
            <v>833320</v>
          </cell>
          <cell r="H510">
            <v>893124</v>
          </cell>
          <cell r="I510">
            <v>1215168</v>
          </cell>
          <cell r="J510">
            <v>930318</v>
          </cell>
        </row>
        <row r="511">
          <cell r="A511" t="str">
            <v>AÑO 2017</v>
          </cell>
          <cell r="B511">
            <v>500074</v>
          </cell>
          <cell r="C511">
            <v>558037</v>
          </cell>
          <cell r="D511">
            <v>685448</v>
          </cell>
          <cell r="E511">
            <v>982864</v>
          </cell>
          <cell r="F511">
            <v>889549</v>
          </cell>
          <cell r="G511">
            <v>859342</v>
          </cell>
          <cell r="H511">
            <v>970037</v>
          </cell>
          <cell r="I511">
            <v>1269203</v>
          </cell>
          <cell r="J511">
            <v>1003153</v>
          </cell>
        </row>
        <row r="512">
          <cell r="B512" t="str">
            <v>Octubre</v>
          </cell>
          <cell r="C512" t="str">
            <v>Noviembre</v>
          </cell>
          <cell r="D512" t="str">
            <v>Diciembre</v>
          </cell>
        </row>
        <row r="513">
          <cell r="B513">
            <v>953317</v>
          </cell>
          <cell r="C513">
            <v>679208</v>
          </cell>
          <cell r="D513">
            <v>642269</v>
          </cell>
        </row>
        <row r="567">
          <cell r="C567" t="str">
            <v>V. españoles</v>
          </cell>
          <cell r="D567" t="str">
            <v>V. extranjeros</v>
          </cell>
          <cell r="E567" t="str">
            <v>Total viajeros</v>
          </cell>
          <cell r="H567" t="str">
            <v>P. españoles</v>
          </cell>
          <cell r="I567" t="str">
            <v>P. extranjeros</v>
          </cell>
          <cell r="J567" t="str">
            <v>Total pernoct.</v>
          </cell>
          <cell r="K567" t="str">
            <v>Ocupación</v>
          </cell>
        </row>
        <row r="568">
          <cell r="B568" t="str">
            <v>SEPTIEMBRE 2016</v>
          </cell>
          <cell r="C568">
            <v>67912</v>
          </cell>
          <cell r="D568">
            <v>10551</v>
          </cell>
          <cell r="E568">
            <v>78463</v>
          </cell>
          <cell r="G568" t="str">
            <v>SEPTIEMBRE 2016</v>
          </cell>
          <cell r="H568">
            <v>127871</v>
          </cell>
          <cell r="I568">
            <v>15892</v>
          </cell>
          <cell r="J568">
            <v>143763</v>
          </cell>
          <cell r="K568">
            <v>0.14318453448069798</v>
          </cell>
        </row>
        <row r="569">
          <cell r="B569" t="str">
            <v>SEPTIEMBRE 2017</v>
          </cell>
          <cell r="C569">
            <v>77035</v>
          </cell>
          <cell r="D569">
            <v>11766</v>
          </cell>
          <cell r="E569">
            <v>88801</v>
          </cell>
          <cell r="G569" t="str">
            <v>SEPTIEMBRE 2017</v>
          </cell>
          <cell r="H569">
            <v>141415</v>
          </cell>
          <cell r="I569">
            <v>16556</v>
          </cell>
          <cell r="J569">
            <v>157971</v>
          </cell>
          <cell r="K569">
            <v>0.15176677426792715</v>
          </cell>
        </row>
        <row r="601">
          <cell r="B601" t="str">
            <v>Enero</v>
          </cell>
          <cell r="C601" t="str">
            <v>Febrero</v>
          </cell>
          <cell r="D601" t="str">
            <v>Marzo</v>
          </cell>
          <cell r="E601" t="str">
            <v>Abril</v>
          </cell>
          <cell r="F601" t="str">
            <v>Mayo</v>
          </cell>
          <cell r="G601" t="str">
            <v>Junio</v>
          </cell>
          <cell r="H601" t="str">
            <v>Julio</v>
          </cell>
          <cell r="I601" t="str">
            <v>Agosto</v>
          </cell>
          <cell r="J601" t="str">
            <v>Septiembre</v>
          </cell>
        </row>
        <row r="602">
          <cell r="A602" t="str">
            <v>AÑO 2016</v>
          </cell>
          <cell r="B602">
            <v>38800</v>
          </cell>
          <cell r="C602">
            <v>52087</v>
          </cell>
          <cell r="D602">
            <v>87491</v>
          </cell>
          <cell r="E602">
            <v>79658</v>
          </cell>
          <cell r="F602">
            <v>82200</v>
          </cell>
          <cell r="G602">
            <v>75031</v>
          </cell>
          <cell r="H602">
            <v>99593</v>
          </cell>
          <cell r="I602">
            <v>139518</v>
          </cell>
          <cell r="J602">
            <v>78463</v>
          </cell>
        </row>
        <row r="603">
          <cell r="A603" t="str">
            <v>AÑO 2017</v>
          </cell>
          <cell r="B603">
            <v>40605</v>
          </cell>
          <cell r="C603">
            <v>55541</v>
          </cell>
          <cell r="D603">
            <v>75370</v>
          </cell>
          <cell r="E603">
            <v>114111</v>
          </cell>
          <cell r="F603">
            <v>86629</v>
          </cell>
          <cell r="G603">
            <v>84209</v>
          </cell>
          <cell r="H603">
            <v>108069</v>
          </cell>
          <cell r="I603">
            <v>155185</v>
          </cell>
          <cell r="J603">
            <v>88801</v>
          </cell>
        </row>
        <row r="604">
          <cell r="B604" t="str">
            <v>Octubre</v>
          </cell>
          <cell r="C604" t="str">
            <v>Noviembre</v>
          </cell>
          <cell r="D604" t="str">
            <v>Diciembre</v>
          </cell>
        </row>
        <row r="605">
          <cell r="B605">
            <v>100663</v>
          </cell>
          <cell r="C605">
            <v>71868</v>
          </cell>
          <cell r="D605">
            <v>84034</v>
          </cell>
        </row>
        <row r="623">
          <cell r="B623" t="str">
            <v>Enero</v>
          </cell>
          <cell r="C623" t="str">
            <v>Febrero</v>
          </cell>
          <cell r="D623" t="str">
            <v>Marzo</v>
          </cell>
          <cell r="E623" t="str">
            <v>Abril</v>
          </cell>
          <cell r="F623" t="str">
            <v>Mayo</v>
          </cell>
          <cell r="G623" t="str">
            <v>Junio</v>
          </cell>
          <cell r="H623" t="str">
            <v>Julio</v>
          </cell>
          <cell r="I623" t="str">
            <v>Agosto</v>
          </cell>
          <cell r="J623" t="str">
            <v>Septiembre</v>
          </cell>
        </row>
        <row r="624">
          <cell r="A624" t="str">
            <v>AÑO 2016</v>
          </cell>
          <cell r="B624">
            <v>67353</v>
          </cell>
          <cell r="C624">
            <v>91306</v>
          </cell>
          <cell r="D624">
            <v>183698</v>
          </cell>
          <cell r="E624">
            <v>139553</v>
          </cell>
          <cell r="F624">
            <v>144579</v>
          </cell>
          <cell r="G624">
            <v>136713</v>
          </cell>
          <cell r="H624">
            <v>201567</v>
          </cell>
          <cell r="I624">
            <v>395101</v>
          </cell>
          <cell r="J624">
            <v>143763</v>
          </cell>
        </row>
        <row r="625">
          <cell r="A625" t="str">
            <v>AÑO 2017</v>
          </cell>
          <cell r="B625">
            <v>72188</v>
          </cell>
          <cell r="C625">
            <v>97728</v>
          </cell>
          <cell r="D625">
            <v>132109</v>
          </cell>
          <cell r="E625">
            <v>249355</v>
          </cell>
          <cell r="F625">
            <v>146445</v>
          </cell>
          <cell r="G625">
            <v>146797</v>
          </cell>
          <cell r="H625">
            <v>216772</v>
          </cell>
          <cell r="I625">
            <v>403269</v>
          </cell>
          <cell r="J625">
            <v>157971</v>
          </cell>
        </row>
        <row r="626">
          <cell r="B626" t="str">
            <v>Octubre</v>
          </cell>
          <cell r="C626" t="str">
            <v>Noviembre</v>
          </cell>
          <cell r="D626" t="str">
            <v>Diciembre</v>
          </cell>
        </row>
        <row r="627">
          <cell r="B627">
            <v>191824</v>
          </cell>
          <cell r="C627">
            <v>129767</v>
          </cell>
          <cell r="D627">
            <v>182135</v>
          </cell>
        </row>
        <row r="655">
          <cell r="A655" t="str">
            <v>Ávila</v>
          </cell>
          <cell r="D655">
            <v>3535</v>
          </cell>
          <cell r="G655">
            <v>7383</v>
          </cell>
        </row>
        <row r="656">
          <cell r="A656" t="str">
            <v>Burgos</v>
          </cell>
          <cell r="D656">
            <v>6452</v>
          </cell>
          <cell r="G656">
            <v>10910</v>
          </cell>
        </row>
        <row r="657">
          <cell r="A657" t="str">
            <v>León</v>
          </cell>
          <cell r="D657">
            <v>3926</v>
          </cell>
          <cell r="G657">
            <v>9102</v>
          </cell>
        </row>
        <row r="658">
          <cell r="A658" t="str">
            <v>Palencia</v>
          </cell>
          <cell r="D658">
            <v>471</v>
          </cell>
          <cell r="G658">
            <v>696</v>
          </cell>
        </row>
        <row r="659">
          <cell r="A659" t="str">
            <v>Salamanca</v>
          </cell>
          <cell r="D659">
            <v>1578</v>
          </cell>
          <cell r="G659">
            <v>2873</v>
          </cell>
        </row>
        <row r="660">
          <cell r="A660" t="str">
            <v>Segovia</v>
          </cell>
          <cell r="D660">
            <v>1653</v>
          </cell>
          <cell r="G660">
            <v>2826</v>
          </cell>
        </row>
        <row r="661">
          <cell r="A661" t="str">
            <v>Soria</v>
          </cell>
          <cell r="D661">
            <v>1986</v>
          </cell>
          <cell r="G661">
            <v>6248</v>
          </cell>
        </row>
        <row r="662">
          <cell r="A662" t="str">
            <v>Valladolid</v>
          </cell>
          <cell r="D662">
            <v>1774</v>
          </cell>
          <cell r="G662">
            <v>3239</v>
          </cell>
        </row>
        <row r="663">
          <cell r="A663" t="str">
            <v>Zamora</v>
          </cell>
          <cell r="D663">
            <v>805</v>
          </cell>
          <cell r="G663">
            <v>1721</v>
          </cell>
        </row>
        <row r="690">
          <cell r="C690" t="str">
            <v>V. españoles</v>
          </cell>
          <cell r="D690" t="str">
            <v>V. extranjeros</v>
          </cell>
          <cell r="E690" t="str">
            <v>Total viajeros</v>
          </cell>
          <cell r="H690" t="str">
            <v>P. españoles</v>
          </cell>
          <cell r="I690" t="str">
            <v>P. extranjeros</v>
          </cell>
          <cell r="J690" t="str">
            <v>Total pernoct.</v>
          </cell>
          <cell r="K690" t="str">
            <v>Ocupación</v>
          </cell>
        </row>
        <row r="691">
          <cell r="B691" t="str">
            <v>SEPTIEMBRE 2016</v>
          </cell>
          <cell r="C691">
            <v>14305</v>
          </cell>
          <cell r="D691">
            <v>6064</v>
          </cell>
          <cell r="E691">
            <v>20369</v>
          </cell>
          <cell r="G691" t="str">
            <v>SEPTIEMBRE 2016</v>
          </cell>
          <cell r="H691">
            <v>31499</v>
          </cell>
          <cell r="I691">
            <v>9535</v>
          </cell>
          <cell r="J691">
            <v>41034</v>
          </cell>
          <cell r="K691">
            <v>4.7739655186455031E-2</v>
          </cell>
        </row>
        <row r="692">
          <cell r="B692" t="str">
            <v>SEPTIEMBRE 2017</v>
          </cell>
          <cell r="C692">
            <v>12102</v>
          </cell>
          <cell r="D692">
            <v>10078</v>
          </cell>
          <cell r="E692">
            <v>22180</v>
          </cell>
          <cell r="G692" t="str">
            <v>SEPTIEMBRE 2017</v>
          </cell>
          <cell r="H692">
            <v>30215</v>
          </cell>
          <cell r="I692">
            <v>14783</v>
          </cell>
          <cell r="J692">
            <v>44998</v>
          </cell>
          <cell r="K692">
            <v>5.3423151536161957E-2</v>
          </cell>
        </row>
        <row r="721">
          <cell r="B721" t="str">
            <v>Enero</v>
          </cell>
          <cell r="C721" t="str">
            <v>Febrero</v>
          </cell>
          <cell r="D721" t="str">
            <v>Marzo</v>
          </cell>
          <cell r="E721" t="str">
            <v>Abril</v>
          </cell>
          <cell r="F721" t="str">
            <v>Mayo</v>
          </cell>
          <cell r="G721" t="str">
            <v>Junio</v>
          </cell>
          <cell r="H721" t="str">
            <v>Julio</v>
          </cell>
          <cell r="I721" t="str">
            <v>Agosto</v>
          </cell>
          <cell r="J721" t="str">
            <v>Septiembre</v>
          </cell>
        </row>
        <row r="722">
          <cell r="A722" t="str">
            <v>AÑO 2016</v>
          </cell>
          <cell r="B722">
            <v>3080</v>
          </cell>
          <cell r="C722">
            <v>3440</v>
          </cell>
          <cell r="D722">
            <v>13765</v>
          </cell>
          <cell r="E722">
            <v>13333</v>
          </cell>
          <cell r="F722">
            <v>22167</v>
          </cell>
          <cell r="G722">
            <v>30817</v>
          </cell>
          <cell r="H722">
            <v>62441</v>
          </cell>
          <cell r="I722">
            <v>88102</v>
          </cell>
          <cell r="J722">
            <v>20369</v>
          </cell>
        </row>
        <row r="723">
          <cell r="A723" t="str">
            <v>AÑO 2017</v>
          </cell>
          <cell r="B723">
            <v>3271</v>
          </cell>
          <cell r="C723">
            <v>4107</v>
          </cell>
          <cell r="D723">
            <v>9363</v>
          </cell>
          <cell r="E723">
            <v>22787</v>
          </cell>
          <cell r="F723">
            <v>22379</v>
          </cell>
          <cell r="G723">
            <v>32904</v>
          </cell>
          <cell r="H723">
            <v>68012</v>
          </cell>
          <cell r="I723">
            <v>101644</v>
          </cell>
          <cell r="J723">
            <v>22180</v>
          </cell>
        </row>
        <row r="724">
          <cell r="B724" t="str">
            <v>Octubre</v>
          </cell>
          <cell r="C724" t="str">
            <v>Noviembre</v>
          </cell>
          <cell r="D724" t="str">
            <v>Diciembre</v>
          </cell>
        </row>
        <row r="725">
          <cell r="B725">
            <v>12532</v>
          </cell>
          <cell r="C725">
            <v>3597</v>
          </cell>
          <cell r="D725">
            <v>3263</v>
          </cell>
        </row>
        <row r="742">
          <cell r="B742" t="str">
            <v>Enero</v>
          </cell>
          <cell r="C742" t="str">
            <v>Febrero</v>
          </cell>
          <cell r="D742" t="str">
            <v>Marzo</v>
          </cell>
          <cell r="E742" t="str">
            <v>Abril</v>
          </cell>
          <cell r="F742" t="str">
            <v>Mayo</v>
          </cell>
          <cell r="G742" t="str">
            <v>Junio</v>
          </cell>
          <cell r="H742" t="str">
            <v>Julio</v>
          </cell>
          <cell r="I742" t="str">
            <v>Agosto</v>
          </cell>
          <cell r="J742" t="str">
            <v>Septiembre</v>
          </cell>
        </row>
        <row r="743">
          <cell r="A743" t="str">
            <v>AÑO 2016</v>
          </cell>
          <cell r="B743">
            <v>4582</v>
          </cell>
          <cell r="C743">
            <v>4851</v>
          </cell>
          <cell r="D743">
            <v>29415</v>
          </cell>
          <cell r="E743">
            <v>23206</v>
          </cell>
          <cell r="F743">
            <v>43884</v>
          </cell>
          <cell r="G743">
            <v>68119</v>
          </cell>
          <cell r="H743">
            <v>156839</v>
          </cell>
          <cell r="I743">
            <v>252429</v>
          </cell>
          <cell r="J743">
            <v>41034</v>
          </cell>
        </row>
        <row r="744">
          <cell r="A744" t="str">
            <v>AÑO 2017</v>
          </cell>
          <cell r="B744">
            <v>4373</v>
          </cell>
          <cell r="C744">
            <v>5935</v>
          </cell>
          <cell r="D744">
            <v>14616</v>
          </cell>
          <cell r="E744">
            <v>52117</v>
          </cell>
          <cell r="F744">
            <v>44791</v>
          </cell>
          <cell r="G744">
            <v>72441</v>
          </cell>
          <cell r="H744">
            <v>176539</v>
          </cell>
          <cell r="I744">
            <v>290208</v>
          </cell>
          <cell r="J744">
            <v>44998</v>
          </cell>
        </row>
        <row r="745">
          <cell r="B745" t="str">
            <v>Octubre</v>
          </cell>
          <cell r="C745" t="str">
            <v>Noviembre</v>
          </cell>
          <cell r="D745" t="str">
            <v>Diciembre</v>
          </cell>
        </row>
        <row r="746">
          <cell r="B746">
            <v>21531</v>
          </cell>
          <cell r="C746">
            <v>5577</v>
          </cell>
          <cell r="D746">
            <v>4603</v>
          </cell>
        </row>
        <row r="779">
          <cell r="A779" t="str">
            <v>Ávila</v>
          </cell>
          <cell r="G779">
            <v>2514</v>
          </cell>
        </row>
        <row r="780">
          <cell r="A780" t="str">
            <v>Burgos</v>
          </cell>
          <cell r="G780">
            <v>12381</v>
          </cell>
        </row>
        <row r="781">
          <cell r="A781" t="str">
            <v>León</v>
          </cell>
          <cell r="G781">
            <v>23827</v>
          </cell>
        </row>
        <row r="782">
          <cell r="A782" t="str">
            <v>Palencia</v>
          </cell>
          <cell r="G782">
            <v>11447</v>
          </cell>
        </row>
        <row r="783">
          <cell r="A783" t="str">
            <v>Salamanca</v>
          </cell>
          <cell r="G783">
            <v>1970</v>
          </cell>
        </row>
        <row r="784">
          <cell r="A784" t="str">
            <v>Segovia</v>
          </cell>
          <cell r="G784">
            <v>3330</v>
          </cell>
        </row>
        <row r="785">
          <cell r="A785" t="str">
            <v>Soria</v>
          </cell>
          <cell r="G785">
            <v>910</v>
          </cell>
        </row>
        <row r="786">
          <cell r="A786" t="str">
            <v>Valladolid</v>
          </cell>
          <cell r="G786">
            <v>473</v>
          </cell>
        </row>
        <row r="787">
          <cell r="A787" t="str">
            <v>Zamora</v>
          </cell>
          <cell r="G787">
            <v>1261</v>
          </cell>
        </row>
      </sheetData>
      <sheetData sheetId="1"/>
      <sheetData sheetId="2"/>
      <sheetData sheetId="3">
        <row r="5">
          <cell r="B5" t="str">
            <v>Hoteles, Hostales y Pensiones</v>
          </cell>
          <cell r="D5" t="str">
            <v>Campamentos</v>
          </cell>
          <cell r="F5" t="str">
            <v>Turismo rural</v>
          </cell>
          <cell r="H5" t="str">
            <v>Albergues</v>
          </cell>
          <cell r="J5" t="str">
            <v>Total (*)</v>
          </cell>
        </row>
        <row r="7">
          <cell r="A7" t="str">
            <v>SEPTIEMBRE_2016</v>
          </cell>
          <cell r="B7">
            <v>1895</v>
          </cell>
          <cell r="C7">
            <v>71321</v>
          </cell>
          <cell r="D7">
            <v>118</v>
          </cell>
          <cell r="E7">
            <v>42576</v>
          </cell>
          <cell r="F7">
            <v>3792</v>
          </cell>
          <cell r="G7">
            <v>33468</v>
          </cell>
          <cell r="H7" t="str">
            <v>***</v>
          </cell>
          <cell r="I7" t="str">
            <v>***</v>
          </cell>
          <cell r="J7">
            <v>5805</v>
          </cell>
          <cell r="K7">
            <v>147365</v>
          </cell>
        </row>
        <row r="8">
          <cell r="A8" t="str">
            <v>SEPTIEMBRE_2017 (*)</v>
          </cell>
          <cell r="B8">
            <v>1889</v>
          </cell>
          <cell r="C8">
            <v>71431</v>
          </cell>
          <cell r="D8">
            <v>118</v>
          </cell>
          <cell r="E8">
            <v>42630</v>
          </cell>
          <cell r="F8">
            <v>3919</v>
          </cell>
          <cell r="G8">
            <v>34696</v>
          </cell>
          <cell r="H8">
            <v>279</v>
          </cell>
          <cell r="I8">
            <v>11479</v>
          </cell>
          <cell r="J8">
            <v>6205</v>
          </cell>
          <cell r="K8">
            <v>160236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H.R.</v>
          </cell>
        </row>
        <row r="107">
          <cell r="A107" t="str">
            <v>Ávila</v>
          </cell>
          <cell r="B107">
            <v>19</v>
          </cell>
          <cell r="D107">
            <v>880</v>
          </cell>
          <cell r="F107">
            <v>27</v>
          </cell>
          <cell r="H107">
            <v>44</v>
          </cell>
        </row>
        <row r="108">
          <cell r="A108" t="str">
            <v>Burgos</v>
          </cell>
          <cell r="B108">
            <v>55</v>
          </cell>
          <cell r="D108">
            <v>332</v>
          </cell>
          <cell r="F108">
            <v>22</v>
          </cell>
          <cell r="H108">
            <v>56</v>
          </cell>
        </row>
        <row r="109">
          <cell r="A109" t="str">
            <v>León</v>
          </cell>
          <cell r="B109">
            <v>55</v>
          </cell>
          <cell r="D109">
            <v>408</v>
          </cell>
          <cell r="F109">
            <v>8</v>
          </cell>
          <cell r="H109">
            <v>93</v>
          </cell>
        </row>
        <row r="110">
          <cell r="A110" t="str">
            <v>Palencia</v>
          </cell>
          <cell r="B110">
            <v>6</v>
          </cell>
          <cell r="D110">
            <v>206</v>
          </cell>
          <cell r="F110">
            <v>7</v>
          </cell>
          <cell r="H110">
            <v>28</v>
          </cell>
        </row>
        <row r="111">
          <cell r="A111" t="str">
            <v>Salamanca</v>
          </cell>
          <cell r="B111">
            <v>25</v>
          </cell>
          <cell r="D111">
            <v>467</v>
          </cell>
          <cell r="F111">
            <v>13</v>
          </cell>
          <cell r="H111">
            <v>42</v>
          </cell>
        </row>
        <row r="112">
          <cell r="A112" t="str">
            <v>Segovia</v>
          </cell>
          <cell r="B112">
            <v>18</v>
          </cell>
          <cell r="D112">
            <v>370</v>
          </cell>
          <cell r="F112">
            <v>21</v>
          </cell>
          <cell r="H112">
            <v>40</v>
          </cell>
        </row>
        <row r="113">
          <cell r="A113" t="str">
            <v>Soria</v>
          </cell>
          <cell r="B113">
            <v>30</v>
          </cell>
          <cell r="D113">
            <v>273</v>
          </cell>
          <cell r="F113">
            <v>17</v>
          </cell>
          <cell r="H113">
            <v>34</v>
          </cell>
        </row>
        <row r="114">
          <cell r="A114" t="str">
            <v>Valladolid</v>
          </cell>
          <cell r="B114">
            <v>5</v>
          </cell>
          <cell r="D114">
            <v>145</v>
          </cell>
          <cell r="F114">
            <v>16</v>
          </cell>
          <cell r="H114">
            <v>20</v>
          </cell>
        </row>
        <row r="115">
          <cell r="A115" t="str">
            <v>Zamora</v>
          </cell>
          <cell r="B115">
            <v>12</v>
          </cell>
          <cell r="D115">
            <v>167</v>
          </cell>
          <cell r="F115">
            <v>17</v>
          </cell>
          <cell r="H115">
            <v>42</v>
          </cell>
        </row>
        <row r="116">
          <cell r="B116">
            <v>225</v>
          </cell>
          <cell r="D116">
            <v>3248</v>
          </cell>
          <cell r="F116">
            <v>148</v>
          </cell>
          <cell r="H116">
            <v>399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7">
          <cell r="A107" t="str">
            <v>Ávila</v>
          </cell>
          <cell r="K107">
            <v>6877</v>
          </cell>
        </row>
        <row r="108">
          <cell r="A108" t="str">
            <v>Burgos</v>
          </cell>
          <cell r="K108">
            <v>4655</v>
          </cell>
        </row>
        <row r="109">
          <cell r="A109" t="str">
            <v>León</v>
          </cell>
          <cell r="K109">
            <v>4697</v>
          </cell>
        </row>
        <row r="110">
          <cell r="A110" t="str">
            <v>Palencia</v>
          </cell>
          <cell r="K110">
            <v>2190</v>
          </cell>
        </row>
        <row r="111">
          <cell r="A111" t="str">
            <v>Salamanca</v>
          </cell>
          <cell r="K111">
            <v>4518</v>
          </cell>
        </row>
        <row r="112">
          <cell r="A112" t="str">
            <v>Segovia</v>
          </cell>
          <cell r="K112">
            <v>4031</v>
          </cell>
        </row>
        <row r="113">
          <cell r="A113" t="str">
            <v>Soria</v>
          </cell>
          <cell r="K113">
            <v>3400</v>
          </cell>
        </row>
        <row r="114">
          <cell r="A114" t="str">
            <v>Valladolid</v>
          </cell>
          <cell r="K114">
            <v>1920</v>
          </cell>
        </row>
        <row r="115">
          <cell r="A115" t="str">
            <v>Zamora</v>
          </cell>
          <cell r="K115">
            <v>2422</v>
          </cell>
        </row>
        <row r="153">
          <cell r="B153" t="str">
            <v>Ávila</v>
          </cell>
          <cell r="C153" t="str">
            <v>Burgos</v>
          </cell>
          <cell r="D153" t="str">
            <v>León</v>
          </cell>
          <cell r="E153" t="str">
            <v>Palencia</v>
          </cell>
          <cell r="F153" t="str">
            <v>Salamanca</v>
          </cell>
          <cell r="G153" t="str">
            <v>Segovia</v>
          </cell>
          <cell r="H153" t="str">
            <v>Soria</v>
          </cell>
          <cell r="I153" t="str">
            <v>Valladolid</v>
          </cell>
          <cell r="J153" t="str">
            <v>Zamora</v>
          </cell>
        </row>
        <row r="155">
          <cell r="B155">
            <v>55248</v>
          </cell>
          <cell r="C155">
            <v>67400</v>
          </cell>
          <cell r="D155">
            <v>73781</v>
          </cell>
          <cell r="E155">
            <v>31589</v>
          </cell>
          <cell r="F155">
            <v>51657</v>
          </cell>
          <cell r="G155">
            <v>57374</v>
          </cell>
          <cell r="H155">
            <v>26435</v>
          </cell>
          <cell r="I155">
            <v>88888</v>
          </cell>
          <cell r="J155">
            <v>34017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  <row r="94">
          <cell r="B94" t="str">
            <v>Resto de América</v>
          </cell>
          <cell r="C94">
            <v>3.8950886577367783E-2</v>
          </cell>
        </row>
        <row r="95">
          <cell r="B95" t="str">
            <v>Resto del mundo</v>
          </cell>
          <cell r="C95">
            <v>6.6354125738143921E-2</v>
          </cell>
        </row>
        <row r="96">
          <cell r="B96" t="str">
            <v>Resto de Europa</v>
          </cell>
          <cell r="C96">
            <v>8.2928858697414398E-2</v>
          </cell>
        </row>
        <row r="97">
          <cell r="B97" t="str">
            <v>Japón</v>
          </cell>
          <cell r="C97">
            <v>1.3745184056460857E-2</v>
          </cell>
        </row>
        <row r="98">
          <cell r="B98" t="str">
            <v>Méjico</v>
          </cell>
          <cell r="C98">
            <v>1.384368073195219E-2</v>
          </cell>
        </row>
        <row r="99">
          <cell r="B99" t="str">
            <v>Canadá</v>
          </cell>
          <cell r="C99">
            <v>1.6994748264551163E-2</v>
          </cell>
        </row>
        <row r="100">
          <cell r="B100" t="str">
            <v>China</v>
          </cell>
          <cell r="C100">
            <v>1.7215438187122345E-2</v>
          </cell>
        </row>
        <row r="101">
          <cell r="B101" t="str">
            <v>Brasil</v>
          </cell>
          <cell r="C101">
            <v>1.9059032201766968E-2</v>
          </cell>
        </row>
        <row r="102">
          <cell r="B102" t="str">
            <v>Italia</v>
          </cell>
          <cell r="C102">
            <v>5.193619430065155E-2</v>
          </cell>
        </row>
        <row r="103">
          <cell r="B103" t="str">
            <v>EEUU</v>
          </cell>
          <cell r="C103">
            <v>6.7744776606559753E-2</v>
          </cell>
        </row>
        <row r="104">
          <cell r="B104" t="str">
            <v>Alemania</v>
          </cell>
          <cell r="C104">
            <v>9.3280747532844543E-2</v>
          </cell>
        </row>
        <row r="105">
          <cell r="B105" t="str">
            <v>Portugal</v>
          </cell>
          <cell r="C105">
            <v>9.5748044550418854E-2</v>
          </cell>
        </row>
        <row r="106">
          <cell r="B106" t="str">
            <v>Benelux (Bélgica, Holanda y Luxemburgo)</v>
          </cell>
          <cell r="C106">
            <v>9.7165234386920929E-2</v>
          </cell>
        </row>
        <row r="107">
          <cell r="B107" t="str">
            <v>Reino Unido</v>
          </cell>
          <cell r="C107">
            <v>0.12298980355262756</v>
          </cell>
        </row>
        <row r="108">
          <cell r="B108" t="str">
            <v>Francia</v>
          </cell>
          <cell r="C108">
            <v>0.20204326510429382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8">
          <cell r="I38" t="str">
            <v>Plazas</v>
          </cell>
        </row>
        <row r="39">
          <cell r="A39" t="str">
            <v>Ávila</v>
          </cell>
          <cell r="B39">
            <v>51</v>
          </cell>
          <cell r="D39">
            <v>81</v>
          </cell>
          <cell r="F39">
            <v>13</v>
          </cell>
          <cell r="I39">
            <v>5668</v>
          </cell>
        </row>
        <row r="40">
          <cell r="A40" t="str">
            <v>Burgos</v>
          </cell>
          <cell r="B40">
            <v>134</v>
          </cell>
          <cell r="D40">
            <v>116</v>
          </cell>
          <cell r="F40">
            <v>80</v>
          </cell>
          <cell r="I40">
            <v>11697</v>
          </cell>
        </row>
        <row r="41">
          <cell r="A41" t="str">
            <v>León</v>
          </cell>
          <cell r="B41">
            <v>91</v>
          </cell>
          <cell r="D41">
            <v>200</v>
          </cell>
          <cell r="F41">
            <v>118</v>
          </cell>
          <cell r="I41">
            <v>13543</v>
          </cell>
        </row>
        <row r="42">
          <cell r="A42" t="str">
            <v>Palencia</v>
          </cell>
          <cell r="B42">
            <v>35</v>
          </cell>
          <cell r="D42">
            <v>60</v>
          </cell>
          <cell r="F42">
            <v>24</v>
          </cell>
          <cell r="I42">
            <v>3815</v>
          </cell>
        </row>
        <row r="43">
          <cell r="A43" t="str">
            <v>Salamanca</v>
          </cell>
          <cell r="B43">
            <v>109</v>
          </cell>
          <cell r="D43">
            <v>110</v>
          </cell>
          <cell r="F43">
            <v>49</v>
          </cell>
          <cell r="I43">
            <v>12126</v>
          </cell>
        </row>
        <row r="44">
          <cell r="A44" t="str">
            <v>Segovia</v>
          </cell>
          <cell r="B44">
            <v>62</v>
          </cell>
          <cell r="D44">
            <v>75</v>
          </cell>
          <cell r="F44">
            <v>26</v>
          </cell>
          <cell r="I44">
            <v>6556</v>
          </cell>
        </row>
        <row r="45">
          <cell r="A45" t="str">
            <v>Soria</v>
          </cell>
          <cell r="B45">
            <v>39</v>
          </cell>
          <cell r="D45">
            <v>83</v>
          </cell>
          <cell r="F45">
            <v>22</v>
          </cell>
          <cell r="I45">
            <v>4356</v>
          </cell>
        </row>
        <row r="46">
          <cell r="A46" t="str">
            <v>Valladolid</v>
          </cell>
          <cell r="B46">
            <v>82</v>
          </cell>
          <cell r="D46">
            <v>64</v>
          </cell>
          <cell r="F46">
            <v>51</v>
          </cell>
          <cell r="I46">
            <v>9770</v>
          </cell>
        </row>
        <row r="47">
          <cell r="A47" t="str">
            <v>Zamora</v>
          </cell>
          <cell r="B47">
            <v>47</v>
          </cell>
          <cell r="D47">
            <v>55</v>
          </cell>
          <cell r="F47">
            <v>16</v>
          </cell>
          <cell r="I47">
            <v>3862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156">
          <cell r="B156" t="str">
            <v>Ávila</v>
          </cell>
          <cell r="C156" t="str">
            <v>Burgos</v>
          </cell>
          <cell r="D156" t="str">
            <v>León</v>
          </cell>
          <cell r="E156" t="str">
            <v>Palencia</v>
          </cell>
          <cell r="F156" t="str">
            <v>Salamanca</v>
          </cell>
          <cell r="G156" t="str">
            <v>Segovia</v>
          </cell>
          <cell r="H156" t="str">
            <v>Soria</v>
          </cell>
          <cell r="I156" t="str">
            <v>Valladolid</v>
          </cell>
          <cell r="J156" t="str">
            <v>Zamora</v>
          </cell>
        </row>
        <row r="161">
          <cell r="B161">
            <v>14</v>
          </cell>
          <cell r="C161">
            <v>60</v>
          </cell>
          <cell r="D161">
            <v>91</v>
          </cell>
          <cell r="E161">
            <v>30</v>
          </cell>
          <cell r="F161">
            <v>19</v>
          </cell>
          <cell r="G161">
            <v>19</v>
          </cell>
          <cell r="H161">
            <v>10</v>
          </cell>
          <cell r="I161">
            <v>9</v>
          </cell>
          <cell r="J161">
            <v>12</v>
          </cell>
        </row>
        <row r="180">
          <cell r="B180" t="str">
            <v>Ávila</v>
          </cell>
          <cell r="C180" t="str">
            <v>Burgos</v>
          </cell>
          <cell r="D180" t="str">
            <v>León</v>
          </cell>
          <cell r="E180" t="str">
            <v>Palencia</v>
          </cell>
          <cell r="F180" t="str">
            <v>Salamanca</v>
          </cell>
          <cell r="G180" t="str">
            <v>Segovia</v>
          </cell>
          <cell r="H180" t="str">
            <v>Soria</v>
          </cell>
          <cell r="I180" t="str">
            <v>Valladolid</v>
          </cell>
          <cell r="J180" t="str">
            <v>Zamora</v>
          </cell>
        </row>
        <row r="181">
          <cell r="A181" t="str">
            <v>Albergue turístico SUP</v>
          </cell>
          <cell r="B181">
            <v>410</v>
          </cell>
          <cell r="C181">
            <v>718</v>
          </cell>
          <cell r="D181">
            <v>825</v>
          </cell>
          <cell r="E181">
            <v>234</v>
          </cell>
          <cell r="F181">
            <v>131</v>
          </cell>
          <cell r="G181">
            <v>338</v>
          </cell>
          <cell r="H181">
            <v>60</v>
          </cell>
          <cell r="I181">
            <v>167</v>
          </cell>
          <cell r="J181">
            <v>0</v>
          </cell>
        </row>
        <row r="182">
          <cell r="A182" t="str">
            <v>Albergue turístico</v>
          </cell>
          <cell r="B182">
            <v>381</v>
          </cell>
          <cell r="C182">
            <v>1098</v>
          </cell>
          <cell r="D182">
            <v>1358</v>
          </cell>
          <cell r="E182">
            <v>361</v>
          </cell>
          <cell r="F182">
            <v>412</v>
          </cell>
          <cell r="G182">
            <v>1197</v>
          </cell>
          <cell r="H182">
            <v>288</v>
          </cell>
          <cell r="I182">
            <v>141</v>
          </cell>
          <cell r="J182">
            <v>118</v>
          </cell>
        </row>
        <row r="183">
          <cell r="A183" t="str">
            <v>Alb. Turístico C.S. SUP</v>
          </cell>
          <cell r="B183">
            <v>0</v>
          </cell>
          <cell r="C183">
            <v>251</v>
          </cell>
          <cell r="D183">
            <v>363</v>
          </cell>
          <cell r="E183">
            <v>334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38</v>
          </cell>
        </row>
        <row r="184">
          <cell r="A184" t="str">
            <v>Alb. Turístico C.S.</v>
          </cell>
          <cell r="B184">
            <v>0</v>
          </cell>
          <cell r="C184">
            <v>465</v>
          </cell>
          <cell r="D184">
            <v>768</v>
          </cell>
          <cell r="E184">
            <v>270</v>
          </cell>
          <cell r="F184">
            <v>44</v>
          </cell>
          <cell r="G184">
            <v>0</v>
          </cell>
          <cell r="H184">
            <v>0</v>
          </cell>
          <cell r="I184">
            <v>93</v>
          </cell>
          <cell r="J184">
            <v>145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93">
          <cell r="B193" t="str">
            <v>Ávila</v>
          </cell>
          <cell r="C193" t="str">
            <v>Burgos</v>
          </cell>
          <cell r="D193" t="str">
            <v>León</v>
          </cell>
          <cell r="E193" t="str">
            <v>Palencia</v>
          </cell>
          <cell r="F193" t="str">
            <v>Salamanca</v>
          </cell>
          <cell r="G193" t="str">
            <v>Segovia</v>
          </cell>
          <cell r="H193" t="str">
            <v>Soria</v>
          </cell>
          <cell r="I193" t="str">
            <v>Valladolid</v>
          </cell>
          <cell r="J193" t="str">
            <v>Zamora</v>
          </cell>
        </row>
        <row r="194">
          <cell r="A194" t="str">
            <v>Establecimientos</v>
          </cell>
          <cell r="B194">
            <v>585</v>
          </cell>
          <cell r="C194">
            <v>823</v>
          </cell>
          <cell r="D194">
            <v>1206</v>
          </cell>
          <cell r="E194">
            <v>338</v>
          </cell>
          <cell r="F194">
            <v>658</v>
          </cell>
          <cell r="G194">
            <v>514</v>
          </cell>
          <cell r="H194">
            <v>320</v>
          </cell>
          <cell r="I194">
            <v>839</v>
          </cell>
          <cell r="J194">
            <v>414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22">
          <cell r="B22" t="str">
            <v>Melilla</v>
          </cell>
        </row>
      </sheetData>
      <sheetData sheetId="1"/>
      <sheetData sheetId="2">
        <row r="5">
          <cell r="B5" t="str">
            <v>Hoteles, Hostales y Pensiones</v>
          </cell>
        </row>
        <row r="107">
          <cell r="B107" t="str">
            <v>C.R.A.C.</v>
          </cell>
          <cell r="D107" t="str">
            <v>C.R.</v>
          </cell>
          <cell r="F107" t="str">
            <v>Posadas</v>
          </cell>
          <cell r="H107" t="str">
            <v>H.R.</v>
          </cell>
        </row>
        <row r="118">
          <cell r="C118">
            <v>1178</v>
          </cell>
          <cell r="E118">
            <v>21255</v>
          </cell>
          <cell r="G118">
            <v>3122</v>
          </cell>
          <cell r="I118">
            <v>8977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22">
          <cell r="B22" t="str">
            <v>Melilla</v>
          </cell>
        </row>
        <row r="364">
          <cell r="D364" t="str">
            <v>Total viajeros</v>
          </cell>
          <cell r="G364" t="str">
            <v>Total pernoct.</v>
          </cell>
        </row>
        <row r="365">
          <cell r="A365" t="str">
            <v>Ávila</v>
          </cell>
          <cell r="D365">
            <v>60504</v>
          </cell>
          <cell r="G365">
            <v>99800</v>
          </cell>
        </row>
        <row r="366">
          <cell r="A366" t="str">
            <v>Burgos</v>
          </cell>
          <cell r="D366">
            <v>157402</v>
          </cell>
          <cell r="G366">
            <v>228622</v>
          </cell>
        </row>
        <row r="367">
          <cell r="A367" t="str">
            <v>León</v>
          </cell>
          <cell r="D367">
            <v>137457</v>
          </cell>
          <cell r="G367">
            <v>214629</v>
          </cell>
        </row>
        <row r="368">
          <cell r="A368" t="str">
            <v>Palencia</v>
          </cell>
          <cell r="D368">
            <v>38451</v>
          </cell>
          <cell r="G368">
            <v>61609</v>
          </cell>
        </row>
        <row r="369">
          <cell r="A369" t="str">
            <v>Salamanca</v>
          </cell>
          <cell r="D369">
            <v>131315</v>
          </cell>
          <cell r="G369">
            <v>235516</v>
          </cell>
        </row>
        <row r="370">
          <cell r="A370" t="str">
            <v>Segovia</v>
          </cell>
          <cell r="D370">
            <v>75235</v>
          </cell>
          <cell r="G370">
            <v>117364</v>
          </cell>
        </row>
        <row r="371">
          <cell r="A371" t="str">
            <v>Soria</v>
          </cell>
          <cell r="D371">
            <v>38624</v>
          </cell>
          <cell r="G371">
            <v>67028</v>
          </cell>
        </row>
        <row r="372">
          <cell r="A372" t="str">
            <v>Valladolid</v>
          </cell>
          <cell r="D372">
            <v>89776</v>
          </cell>
          <cell r="G372">
            <v>141320</v>
          </cell>
        </row>
        <row r="373">
          <cell r="A373" t="str">
            <v>Zamora</v>
          </cell>
          <cell r="D373">
            <v>37148</v>
          </cell>
          <cell r="G373">
            <v>58528</v>
          </cell>
        </row>
        <row r="548">
          <cell r="D548" t="str">
            <v>Total viajeros</v>
          </cell>
          <cell r="G548" t="str">
            <v>Total pernoct.</v>
          </cell>
        </row>
        <row r="549">
          <cell r="A549" t="str">
            <v>Ávila</v>
          </cell>
          <cell r="D549">
            <v>22577</v>
          </cell>
          <cell r="G549">
            <v>73514</v>
          </cell>
        </row>
        <row r="550">
          <cell r="A550" t="str">
            <v>Burgos</v>
          </cell>
          <cell r="D550">
            <v>20952</v>
          </cell>
          <cell r="G550">
            <v>50275</v>
          </cell>
        </row>
        <row r="551">
          <cell r="A551" t="str">
            <v>León</v>
          </cell>
          <cell r="D551">
            <v>22529</v>
          </cell>
          <cell r="G551">
            <v>60271</v>
          </cell>
        </row>
        <row r="552">
          <cell r="A552" t="str">
            <v>Palencia</v>
          </cell>
          <cell r="D552">
            <v>10018</v>
          </cell>
          <cell r="G552">
            <v>31122</v>
          </cell>
        </row>
        <row r="553">
          <cell r="A553" t="str">
            <v>Salamanca</v>
          </cell>
          <cell r="D553">
            <v>21054</v>
          </cell>
          <cell r="G553">
            <v>53331</v>
          </cell>
        </row>
        <row r="554">
          <cell r="A554" t="str">
            <v>Segovia</v>
          </cell>
          <cell r="D554">
            <v>13700</v>
          </cell>
          <cell r="G554">
            <v>34576</v>
          </cell>
        </row>
        <row r="555">
          <cell r="A555" t="str">
            <v>Soria</v>
          </cell>
          <cell r="D555">
            <v>16645</v>
          </cell>
          <cell r="G555">
            <v>47285</v>
          </cell>
        </row>
        <row r="556">
          <cell r="A556" t="str">
            <v>Valladolid</v>
          </cell>
          <cell r="D556">
            <v>8879</v>
          </cell>
          <cell r="G556">
            <v>14864</v>
          </cell>
        </row>
        <row r="557">
          <cell r="A557" t="str">
            <v>Zamora</v>
          </cell>
          <cell r="D557">
            <v>18831</v>
          </cell>
          <cell r="G557">
            <v>38031</v>
          </cell>
        </row>
        <row r="786">
          <cell r="A786" t="str">
            <v>Ávila</v>
          </cell>
          <cell r="D786">
            <v>1488</v>
          </cell>
        </row>
        <row r="787">
          <cell r="A787" t="str">
            <v>Burgos</v>
          </cell>
          <cell r="D787">
            <v>11989</v>
          </cell>
        </row>
        <row r="788">
          <cell r="A788" t="str">
            <v>León</v>
          </cell>
          <cell r="D788">
            <v>23794</v>
          </cell>
        </row>
        <row r="789">
          <cell r="A789" t="str">
            <v>Palencia</v>
          </cell>
          <cell r="D789">
            <v>5065</v>
          </cell>
        </row>
        <row r="790">
          <cell r="A790" t="str">
            <v>Salamanca</v>
          </cell>
          <cell r="D790">
            <v>5635</v>
          </cell>
        </row>
        <row r="791">
          <cell r="A791" t="str">
            <v>Segovia</v>
          </cell>
          <cell r="D791">
            <v>2944</v>
          </cell>
        </row>
        <row r="792">
          <cell r="A792" t="str">
            <v>Soria</v>
          </cell>
          <cell r="D792">
            <v>1030</v>
          </cell>
        </row>
        <row r="793">
          <cell r="A793" t="str">
            <v>Valladolid</v>
          </cell>
          <cell r="D793">
            <v>670</v>
          </cell>
        </row>
        <row r="794">
          <cell r="A794" t="str">
            <v>Zamora</v>
          </cell>
          <cell r="D794">
            <v>1870</v>
          </cell>
        </row>
      </sheetData>
      <sheetData sheetId="1" refreshError="1"/>
      <sheetData sheetId="2">
        <row r="5">
          <cell r="B5" t="str">
            <v>Hoteles, Hostales y Pensiones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549"/>
  <sheetViews>
    <sheetView tabSelected="1" view="pageBreakPreview" topLeftCell="A1355" zoomScale="75" zoomScaleNormal="60" zoomScaleSheetLayoutView="75" workbookViewId="0">
      <selection activeCell="A1364" sqref="A1364:XFD1364"/>
    </sheetView>
  </sheetViews>
  <sheetFormatPr baseColWidth="10" defaultRowHeight="12.75"/>
  <cols>
    <col min="1" max="1" width="8.7109375" customWidth="1"/>
    <col min="2" max="2" width="27.42578125" customWidth="1"/>
    <col min="3" max="3" width="11.140625" customWidth="1"/>
    <col min="4" max="4" width="11.28515625" customWidth="1"/>
    <col min="5" max="5" width="12.140625" customWidth="1"/>
    <col min="6" max="6" width="11.140625" customWidth="1"/>
    <col min="7" max="7" width="14.140625" bestFit="1" customWidth="1"/>
    <col min="8" max="8" width="14.28515625" customWidth="1"/>
    <col min="9" max="9" width="11.28515625" bestFit="1" customWidth="1"/>
    <col min="10" max="10" width="14.28515625" bestFit="1" customWidth="1"/>
    <col min="11" max="11" width="12.5703125" customWidth="1"/>
    <col min="12" max="12" width="13.42578125" bestFit="1" customWidth="1"/>
    <col min="13" max="13" width="12.42578125" bestFit="1" customWidth="1"/>
    <col min="14" max="14" width="11.28515625" customWidth="1"/>
  </cols>
  <sheetData>
    <row r="1" spans="2:15"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</row>
    <row r="2" spans="2:15"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</row>
    <row r="3" spans="2:15"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</row>
    <row r="4" spans="2:15"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2:15"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</row>
    <row r="6" spans="2:15"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2:15"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2:15"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2:15"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</row>
    <row r="10" spans="2:15"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</row>
    <row r="11" spans="2:15"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</row>
    <row r="12" spans="2:15"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</row>
    <row r="13" spans="2:15"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</row>
    <row r="14" spans="2:15"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</row>
    <row r="15" spans="2:15"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</row>
    <row r="16" spans="2:15"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</row>
    <row r="17" spans="2:15"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</row>
    <row r="18" spans="2:15"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</row>
    <row r="19" spans="2:15"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</row>
    <row r="20" spans="2:15"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</row>
    <row r="21" spans="2:15"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</row>
    <row r="22" spans="2:15"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</row>
    <row r="23" spans="2:15"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</row>
    <row r="24" spans="2:15"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</row>
    <row r="25" spans="2:15"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</row>
    <row r="26" spans="2:15"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</row>
    <row r="27" spans="2:15"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</row>
    <row r="28" spans="2:15"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</row>
    <row r="29" spans="2:15"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</row>
    <row r="30" spans="2:15"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</row>
    <row r="31" spans="2:15"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</row>
    <row r="32" spans="2:15"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</row>
    <row r="33" spans="2:15"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</row>
    <row r="34" spans="2:15"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</row>
    <row r="35" spans="2:15"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</row>
    <row r="36" spans="2:15"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</row>
    <row r="37" spans="2:15"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</row>
    <row r="38" spans="2:15"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</row>
    <row r="39" spans="2:15"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</row>
    <row r="40" spans="2:15"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</row>
    <row r="41" spans="2:15"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</row>
    <row r="42" spans="2:15"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</row>
    <row r="43" spans="2:15"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</row>
    <row r="44" spans="2:15"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</row>
    <row r="45" spans="2:15"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</row>
    <row r="46" spans="2:15"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</row>
    <row r="47" spans="2:15" ht="99.95" customHeight="1"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</row>
    <row r="48" spans="2:15" ht="77.25">
      <c r="B48" s="232" t="s">
        <v>43</v>
      </c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122"/>
    </row>
    <row r="49" spans="2:15" ht="77.25">
      <c r="B49" s="232" t="s">
        <v>44</v>
      </c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122"/>
    </row>
    <row r="50" spans="2:15"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</row>
    <row r="51" spans="2:15"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</row>
    <row r="52" spans="2:15"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</row>
    <row r="53" spans="2:15"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</row>
    <row r="54" spans="2:15"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</row>
    <row r="55" spans="2:15"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</row>
    <row r="56" spans="2:15"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</row>
    <row r="57" spans="2:15"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</row>
    <row r="58" spans="2:15" ht="50.25">
      <c r="B58" s="122"/>
      <c r="C58" s="122"/>
      <c r="D58" s="122"/>
      <c r="E58" s="122"/>
      <c r="F58" s="233"/>
      <c r="G58" s="233"/>
      <c r="H58" s="233"/>
      <c r="I58" s="233"/>
      <c r="J58" s="233"/>
      <c r="K58" s="122"/>
      <c r="L58" s="122"/>
      <c r="M58" s="122"/>
      <c r="N58" s="122"/>
      <c r="O58" s="122"/>
    </row>
    <row r="59" spans="2:15"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</row>
    <row r="60" spans="2:15"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</row>
    <row r="61" spans="2:15"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</row>
    <row r="62" spans="2:15"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</row>
    <row r="63" spans="2:15"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</row>
    <row r="64" spans="2:15"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</row>
    <row r="65" spans="2:15"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</row>
    <row r="66" spans="2:15"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</row>
    <row r="67" spans="2:15"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</row>
    <row r="68" spans="2:15"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</row>
    <row r="69" spans="2:15"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</row>
    <row r="70" spans="2:15"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</row>
    <row r="71" spans="2:15"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</row>
    <row r="72" spans="2:15"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</row>
    <row r="73" spans="2:15"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</row>
    <row r="74" spans="2:15"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</row>
    <row r="75" spans="2:15" ht="12.75" customHeight="1">
      <c r="B75" s="122"/>
      <c r="C75" s="122"/>
      <c r="D75" s="122"/>
      <c r="E75" s="122"/>
      <c r="F75" s="234" t="s">
        <v>143</v>
      </c>
      <c r="G75" s="234"/>
      <c r="H75" s="234"/>
      <c r="I75" s="234"/>
      <c r="J75" s="234"/>
      <c r="K75" s="234"/>
      <c r="L75" s="234"/>
      <c r="M75" s="234"/>
      <c r="N75" s="234"/>
      <c r="O75" s="122"/>
    </row>
    <row r="76" spans="2:15" ht="12.75" customHeight="1">
      <c r="B76" s="122"/>
      <c r="C76" s="122"/>
      <c r="D76" s="122"/>
      <c r="E76" s="122"/>
      <c r="F76" s="234"/>
      <c r="G76" s="234"/>
      <c r="H76" s="234"/>
      <c r="I76" s="234"/>
      <c r="J76" s="234"/>
      <c r="K76" s="234"/>
      <c r="L76" s="234"/>
      <c r="M76" s="234"/>
      <c r="N76" s="234"/>
      <c r="O76" s="122"/>
    </row>
    <row r="77" spans="2:15" ht="12.75" customHeight="1">
      <c r="B77" s="122"/>
      <c r="C77" s="122"/>
      <c r="D77" s="122"/>
      <c r="E77" s="122"/>
      <c r="F77" s="234"/>
      <c r="G77" s="234"/>
      <c r="H77" s="234"/>
      <c r="I77" s="234"/>
      <c r="J77" s="234"/>
      <c r="K77" s="234"/>
      <c r="L77" s="234"/>
      <c r="M77" s="234"/>
      <c r="N77" s="234"/>
      <c r="O77" s="122"/>
    </row>
    <row r="78" spans="2:15" ht="12.75" customHeight="1">
      <c r="B78" s="122"/>
      <c r="C78" s="122"/>
      <c r="D78" s="122"/>
      <c r="E78" s="122"/>
      <c r="F78" s="234"/>
      <c r="G78" s="234"/>
      <c r="H78" s="234"/>
      <c r="I78" s="234"/>
      <c r="J78" s="234"/>
      <c r="K78" s="234"/>
      <c r="L78" s="234"/>
      <c r="M78" s="234"/>
      <c r="N78" s="234"/>
      <c r="O78" s="122"/>
    </row>
    <row r="79" spans="2:15">
      <c r="B79" s="122"/>
      <c r="C79" s="122"/>
      <c r="D79" s="122"/>
      <c r="E79" s="122"/>
      <c r="F79" s="122"/>
      <c r="G79" s="135"/>
      <c r="H79" s="122"/>
      <c r="I79" s="122"/>
      <c r="J79" s="122"/>
      <c r="K79" s="122"/>
      <c r="L79" s="122"/>
      <c r="M79" s="122"/>
      <c r="N79" s="122"/>
      <c r="O79" s="122"/>
    </row>
    <row r="80" spans="2:15">
      <c r="B80" s="122"/>
      <c r="C80" s="122"/>
      <c r="D80" s="122"/>
      <c r="E80" s="122"/>
      <c r="F80" s="122"/>
      <c r="G80" s="135"/>
      <c r="H80" s="122"/>
      <c r="I80" s="122"/>
      <c r="J80" s="122"/>
      <c r="K80" s="122"/>
      <c r="L80" s="122"/>
      <c r="M80" s="122"/>
      <c r="N80" s="122"/>
      <c r="O80" s="122"/>
    </row>
    <row r="81" spans="2:15">
      <c r="B81" s="122"/>
      <c r="C81" s="122"/>
      <c r="D81" s="122"/>
      <c r="E81" s="122"/>
      <c r="F81" s="122"/>
      <c r="G81" s="135"/>
      <c r="H81" s="122"/>
      <c r="I81" s="135"/>
      <c r="J81" s="122"/>
      <c r="K81" s="122"/>
      <c r="L81" s="122"/>
      <c r="M81" s="122"/>
      <c r="N81" s="122"/>
      <c r="O81" s="122"/>
    </row>
    <row r="82" spans="2:15">
      <c r="B82" s="122"/>
      <c r="C82" s="122"/>
      <c r="D82" s="122"/>
      <c r="E82" s="122"/>
      <c r="F82" s="122"/>
      <c r="G82" s="135"/>
      <c r="H82" s="122"/>
      <c r="I82" s="122"/>
      <c r="J82" s="122"/>
      <c r="K82" s="122"/>
      <c r="L82" s="122"/>
      <c r="M82" s="122"/>
      <c r="N82" s="122"/>
      <c r="O82" s="122"/>
    </row>
    <row r="83" spans="2:15">
      <c r="B83" s="122"/>
      <c r="C83" s="122"/>
      <c r="D83" s="122"/>
      <c r="E83" s="122"/>
      <c r="F83" s="122"/>
      <c r="G83" s="135"/>
      <c r="H83" s="122"/>
      <c r="I83" s="122"/>
      <c r="J83" s="122"/>
      <c r="K83" s="122"/>
      <c r="L83" s="122"/>
      <c r="M83" s="122"/>
      <c r="N83" s="122"/>
      <c r="O83" s="122"/>
    </row>
    <row r="84" spans="2:15">
      <c r="B84" s="122"/>
      <c r="C84" s="122"/>
      <c r="D84" s="122"/>
      <c r="E84" s="122"/>
      <c r="F84" s="122"/>
      <c r="G84" s="135"/>
      <c r="H84" s="122"/>
      <c r="I84" s="122"/>
      <c r="J84" s="122"/>
      <c r="K84" s="122"/>
      <c r="L84" s="122"/>
      <c r="M84" s="122"/>
      <c r="N84" s="122"/>
      <c r="O84" s="122"/>
    </row>
    <row r="85" spans="2:15">
      <c r="B85" s="122"/>
      <c r="C85" s="122"/>
      <c r="D85" s="122"/>
      <c r="E85" s="122"/>
      <c r="F85" s="122"/>
      <c r="G85" s="135"/>
      <c r="H85" s="122"/>
      <c r="I85" s="122"/>
      <c r="J85" s="122"/>
      <c r="K85" s="122"/>
      <c r="L85" s="122"/>
      <c r="M85" s="122"/>
      <c r="N85" s="122"/>
      <c r="O85" s="122"/>
    </row>
    <row r="86" spans="2:15"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</row>
    <row r="87" spans="2:15"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</row>
    <row r="88" spans="2:15"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</row>
    <row r="89" spans="2:15"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</row>
    <row r="90" spans="2:15"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</row>
    <row r="91" spans="2:15"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</row>
    <row r="92" spans="2:15" s="50" customFormat="1"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</row>
    <row r="93" spans="2:15" s="50" customFormat="1"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</row>
    <row r="94" spans="2:15" s="50" customFormat="1"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</row>
    <row r="95" spans="2:15" s="50" customFormat="1"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</row>
    <row r="96" spans="2:15" s="50" customFormat="1"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</row>
    <row r="97" spans="2:15" s="50" customFormat="1"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</row>
    <row r="98" spans="2:15" s="50" customFormat="1"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</row>
    <row r="99" spans="2:15" s="50" customFormat="1"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</row>
    <row r="100" spans="2:15" s="50" customFormat="1"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</row>
    <row r="101" spans="2:15" s="50" customFormat="1"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</row>
    <row r="102" spans="2:15" s="50" customFormat="1"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</row>
    <row r="103" spans="2:15" s="50" customFormat="1"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</row>
    <row r="104" spans="2:15" s="65" customFormat="1"/>
    <row r="105" spans="2:15" s="65" customFormat="1"/>
    <row r="106" spans="2:15"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</row>
    <row r="107" spans="2:15">
      <c r="B107" s="235"/>
      <c r="C107" s="235"/>
      <c r="D107" s="235"/>
      <c r="E107" s="235"/>
      <c r="F107" s="235"/>
      <c r="G107" s="235"/>
      <c r="H107" s="235"/>
      <c r="I107" s="235"/>
      <c r="J107" s="235"/>
      <c r="K107" s="235"/>
      <c r="L107" s="235"/>
      <c r="M107" s="235"/>
      <c r="N107" s="235"/>
    </row>
    <row r="108" spans="2:15">
      <c r="B108" s="235"/>
      <c r="C108" s="235"/>
      <c r="D108" s="235"/>
      <c r="E108" s="235"/>
      <c r="F108" s="235"/>
      <c r="G108" s="235"/>
      <c r="H108" s="235"/>
      <c r="I108" s="235"/>
      <c r="J108" s="235"/>
      <c r="K108" s="235"/>
      <c r="L108" s="235"/>
      <c r="M108" s="235"/>
      <c r="N108" s="235"/>
    </row>
    <row r="109" spans="2:15">
      <c r="B109" s="235"/>
      <c r="C109" s="235"/>
      <c r="D109" s="235"/>
      <c r="E109" s="235"/>
      <c r="F109" s="235"/>
      <c r="G109" s="235"/>
      <c r="H109" s="235"/>
      <c r="I109" s="235"/>
      <c r="J109" s="235"/>
      <c r="K109" s="235"/>
      <c r="L109" s="235"/>
      <c r="M109" s="235"/>
      <c r="N109" s="235"/>
    </row>
    <row r="110" spans="2:15">
      <c r="B110" s="235"/>
      <c r="C110" s="235"/>
      <c r="D110" s="235"/>
      <c r="E110" s="235"/>
      <c r="F110" s="235"/>
      <c r="G110" s="235"/>
      <c r="H110" s="235"/>
      <c r="I110" s="235"/>
      <c r="J110" s="235"/>
      <c r="K110" s="235"/>
      <c r="L110" s="235"/>
      <c r="M110" s="235"/>
      <c r="N110" s="235"/>
    </row>
    <row r="111" spans="2:15">
      <c r="B111" s="235"/>
      <c r="C111" s="235"/>
      <c r="D111" s="235"/>
      <c r="E111" s="235"/>
      <c r="F111" s="235"/>
      <c r="G111" s="235"/>
      <c r="H111" s="235"/>
      <c r="I111" s="235"/>
      <c r="J111" s="235"/>
      <c r="K111" s="235"/>
      <c r="L111" s="235"/>
      <c r="M111" s="235"/>
      <c r="N111" s="235"/>
    </row>
    <row r="112" spans="2:15">
      <c r="B112" s="235"/>
      <c r="C112" s="235"/>
      <c r="D112" s="235"/>
      <c r="E112" s="235"/>
      <c r="F112" s="235"/>
      <c r="G112" s="235"/>
      <c r="H112" s="235"/>
      <c r="I112" s="235"/>
      <c r="J112" s="235"/>
      <c r="K112" s="235"/>
      <c r="L112" s="235"/>
      <c r="M112" s="235"/>
      <c r="N112" s="235"/>
    </row>
    <row r="113" spans="2:15" s="5" customFormat="1">
      <c r="B113" s="235"/>
      <c r="C113" s="235"/>
      <c r="D113" s="235"/>
      <c r="E113" s="235"/>
      <c r="F113" s="235"/>
      <c r="G113" s="235"/>
      <c r="H113" s="235"/>
      <c r="I113" s="235"/>
      <c r="J113" s="235"/>
      <c r="K113" s="235"/>
      <c r="L113" s="235"/>
      <c r="M113" s="235"/>
      <c r="N113" s="235"/>
    </row>
    <row r="114" spans="2:15" s="5" customFormat="1">
      <c r="B114" s="235"/>
      <c r="C114" s="235"/>
      <c r="D114" s="235"/>
      <c r="E114" s="235"/>
      <c r="F114" s="235"/>
      <c r="G114" s="235"/>
      <c r="H114" s="235"/>
      <c r="I114" s="235"/>
      <c r="J114" s="235"/>
      <c r="K114" s="235"/>
      <c r="L114" s="235"/>
      <c r="M114" s="235"/>
      <c r="N114" s="235"/>
    </row>
    <row r="115" spans="2:15" s="5" customFormat="1">
      <c r="B115" s="235"/>
      <c r="C115" s="235"/>
      <c r="D115" s="235"/>
      <c r="E115" s="235"/>
      <c r="F115" s="235"/>
      <c r="G115" s="235"/>
      <c r="H115" s="235"/>
      <c r="I115" s="235"/>
      <c r="J115" s="235"/>
      <c r="K115" s="235"/>
      <c r="L115" s="235"/>
      <c r="M115" s="235"/>
      <c r="N115" s="235"/>
    </row>
    <row r="116" spans="2:15">
      <c r="B116" s="235"/>
      <c r="C116" s="235"/>
      <c r="D116" s="235"/>
      <c r="E116" s="235"/>
      <c r="F116" s="235"/>
      <c r="G116" s="235"/>
      <c r="H116" s="235"/>
      <c r="I116" s="235"/>
      <c r="J116" s="235"/>
      <c r="K116" s="235"/>
      <c r="L116" s="235"/>
      <c r="M116" s="235"/>
      <c r="N116" s="235"/>
    </row>
    <row r="117" spans="2:15">
      <c r="B117" s="235"/>
      <c r="C117" s="235"/>
      <c r="D117" s="235"/>
      <c r="E117" s="235"/>
      <c r="F117" s="235"/>
      <c r="G117" s="235"/>
      <c r="H117" s="235"/>
      <c r="I117" s="235"/>
      <c r="J117" s="235"/>
      <c r="K117" s="235"/>
      <c r="L117" s="235"/>
      <c r="M117" s="235"/>
      <c r="N117" s="235"/>
    </row>
    <row r="118" spans="2:15">
      <c r="B118" s="235"/>
      <c r="C118" s="235"/>
      <c r="D118" s="235"/>
      <c r="E118" s="235"/>
      <c r="F118" s="235"/>
      <c r="G118" s="235"/>
      <c r="H118" s="235"/>
      <c r="I118" s="235"/>
      <c r="J118" s="235"/>
      <c r="K118" s="235"/>
      <c r="L118" s="235"/>
      <c r="M118" s="235"/>
      <c r="N118" s="235"/>
    </row>
    <row r="119" spans="2:15">
      <c r="B119" s="235"/>
      <c r="C119" s="235"/>
      <c r="D119" s="235"/>
      <c r="E119" s="235"/>
      <c r="F119" s="235"/>
      <c r="G119" s="235"/>
      <c r="H119" s="235"/>
      <c r="I119" s="235"/>
      <c r="J119" s="235"/>
      <c r="K119" s="235"/>
      <c r="L119" s="235"/>
      <c r="M119" s="235"/>
      <c r="N119" s="235"/>
    </row>
    <row r="120" spans="2:15" s="45" customFormat="1">
      <c r="B120" s="235"/>
      <c r="C120" s="235"/>
      <c r="D120" s="235"/>
      <c r="E120" s="235"/>
      <c r="F120" s="235"/>
      <c r="G120" s="235"/>
      <c r="H120" s="235"/>
      <c r="I120" s="235"/>
      <c r="J120" s="235"/>
      <c r="K120" s="235"/>
      <c r="L120" s="235"/>
      <c r="M120" s="235"/>
      <c r="N120" s="235"/>
      <c r="O120" s="5"/>
    </row>
    <row r="121" spans="2:15"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</row>
    <row r="122" spans="2:15"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</row>
    <row r="123" spans="2:15"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</row>
    <row r="124" spans="2:15"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</row>
    <row r="125" spans="2:15"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</row>
    <row r="126" spans="2:15"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</row>
    <row r="127" spans="2:15"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</row>
    <row r="128" spans="2:15"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</row>
    <row r="129" spans="2:14"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</row>
    <row r="130" spans="2:14"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</row>
    <row r="131" spans="2:14"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</row>
    <row r="132" spans="2:14"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</row>
    <row r="133" spans="2:14"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</row>
    <row r="134" spans="2:14"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</row>
    <row r="135" spans="2:14"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</row>
    <row r="136" spans="2:14"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</row>
    <row r="137" spans="2:14"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</row>
    <row r="138" spans="2:14"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</row>
    <row r="139" spans="2:14"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</row>
    <row r="140" spans="2:14"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</row>
    <row r="141" spans="2:14"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</row>
    <row r="142" spans="2:14"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</row>
    <row r="143" spans="2:14"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</row>
    <row r="144" spans="2:14"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</row>
    <row r="145" spans="2:14"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</row>
    <row r="146" spans="2:14"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</row>
    <row r="147" spans="2:14"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</row>
    <row r="148" spans="2:14"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</row>
    <row r="149" spans="2:14"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</row>
    <row r="150" spans="2:14"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</row>
    <row r="151" spans="2:14"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</row>
    <row r="152" spans="2:14"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</row>
    <row r="153" spans="2:14"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</row>
    <row r="154" spans="2:14"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</row>
    <row r="155" spans="2:14"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</row>
    <row r="156" spans="2:14"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</row>
    <row r="157" spans="2:14"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</row>
    <row r="158" spans="2:14"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</row>
    <row r="159" spans="2:14"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</row>
    <row r="160" spans="2:14"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</row>
    <row r="161" spans="2:14"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</row>
    <row r="162" spans="2:14"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2:14"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</row>
    <row r="164" spans="2:14"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</row>
    <row r="165" spans="2:14"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</row>
    <row r="166" spans="2:14"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</row>
    <row r="167" spans="2:14"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</row>
    <row r="168" spans="2:14"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</row>
    <row r="169" spans="2:14"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</row>
    <row r="170" spans="2:14"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</row>
    <row r="171" spans="2:14"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</row>
    <row r="172" spans="2:14"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</row>
    <row r="173" spans="2:14"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</row>
    <row r="174" spans="2:14"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</row>
    <row r="175" spans="2:14"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</row>
    <row r="176" spans="2:14"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</row>
    <row r="177" spans="2:14"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</row>
    <row r="178" spans="2:14"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</row>
    <row r="179" spans="2:14"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</row>
    <row r="180" spans="2:14"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</row>
    <row r="181" spans="2:14"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</row>
    <row r="182" spans="2:14"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</row>
    <row r="183" spans="2:14"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</row>
    <row r="184" spans="2:14"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</row>
    <row r="185" spans="2:14"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</row>
    <row r="186" spans="2:14"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</row>
    <row r="187" spans="2:14"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</row>
    <row r="188" spans="2:14"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</row>
    <row r="189" spans="2:14"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</row>
    <row r="190" spans="2:14"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</row>
    <row r="191" spans="2:14"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</row>
    <row r="192" spans="2:14"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</row>
    <row r="193" spans="2:14"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</row>
    <row r="194" spans="2:14"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</row>
    <row r="195" spans="2:14"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</row>
    <row r="196" spans="2:14"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</row>
    <row r="197" spans="2:14"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</row>
    <row r="198" spans="2:14"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</row>
    <row r="199" spans="2:14"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</row>
    <row r="200" spans="2:14"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</row>
    <row r="201" spans="2:14"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</row>
    <row r="202" spans="2:14"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</row>
    <row r="203" spans="2:14"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</row>
    <row r="204" spans="2:14"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</row>
    <row r="205" spans="2:14"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</row>
    <row r="206" spans="2:14"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</row>
    <row r="207" spans="2:14"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</row>
    <row r="208" spans="2:14"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</row>
    <row r="209" spans="2:15"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</row>
    <row r="210" spans="2:15"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</row>
    <row r="211" spans="2:15"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</row>
    <row r="212" spans="2:15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</row>
    <row r="213" spans="2:15"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</row>
    <row r="214" spans="2:15"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</row>
    <row r="215" spans="2:15"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</row>
    <row r="216" spans="2:15"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</row>
    <row r="217" spans="2:15"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</row>
    <row r="218" spans="2:15"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</row>
    <row r="219" spans="2:15"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</row>
    <row r="220" spans="2:15"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</row>
    <row r="221" spans="2:15"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</row>
    <row r="222" spans="2:15"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</row>
    <row r="223" spans="2:15"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</row>
    <row r="224" spans="2:15"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5"/>
    </row>
    <row r="225" spans="2:15"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5"/>
    </row>
    <row r="226" spans="2:15" s="5" customFormat="1"/>
    <row r="227" spans="2:15" ht="50.1" customHeight="1">
      <c r="B227" s="236" t="s">
        <v>125</v>
      </c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</row>
    <row r="228" spans="2:15" ht="15" customHeight="1"/>
    <row r="229" spans="2:15" ht="39.950000000000003" customHeight="1">
      <c r="B229" s="237" t="s">
        <v>126</v>
      </c>
      <c r="C229" s="237"/>
      <c r="D229" s="237"/>
      <c r="E229" s="237"/>
      <c r="F229" s="237"/>
      <c r="G229" s="237"/>
      <c r="H229" s="237"/>
      <c r="I229" s="237"/>
      <c r="J229" s="237"/>
      <c r="K229" s="237"/>
      <c r="L229" s="237"/>
      <c r="M229" s="237"/>
      <c r="N229" s="237"/>
      <c r="O229" s="237"/>
    </row>
    <row r="230" spans="2:15" ht="20.100000000000001" customHeight="1"/>
    <row r="231" spans="2:15" ht="24.95" customHeight="1">
      <c r="B231" s="13" t="s">
        <v>45</v>
      </c>
      <c r="C231" s="13"/>
      <c r="D231" s="109"/>
      <c r="E231" s="217">
        <v>557939</v>
      </c>
      <c r="F231" s="217"/>
    </row>
    <row r="232" spans="2:15" ht="24.95" customHeight="1">
      <c r="B232" s="13" t="s">
        <v>46</v>
      </c>
      <c r="C232" s="13"/>
      <c r="D232" s="109"/>
      <c r="E232" s="217">
        <v>242353</v>
      </c>
      <c r="F232" s="217"/>
    </row>
    <row r="233" spans="2:15" ht="24.95" customHeight="1">
      <c r="B233" s="213" t="s">
        <v>0</v>
      </c>
      <c r="C233" s="213"/>
      <c r="D233" s="124"/>
      <c r="E233" s="218">
        <f>SUM(E231:E232)</f>
        <v>800292</v>
      </c>
      <c r="F233" s="218"/>
    </row>
    <row r="234" spans="2:15" ht="9.9499999999999993" customHeight="1">
      <c r="B234" s="14"/>
      <c r="C234" s="14"/>
      <c r="D234" s="239"/>
      <c r="E234" s="239"/>
      <c r="F234" s="111"/>
    </row>
    <row r="235" spans="2:15" ht="24.95" customHeight="1">
      <c r="B235" s="13" t="s">
        <v>68</v>
      </c>
      <c r="C235" s="13"/>
      <c r="D235" s="109"/>
      <c r="E235" s="217">
        <v>934658</v>
      </c>
      <c r="F235" s="217"/>
    </row>
    <row r="236" spans="2:15" ht="24.95" customHeight="1">
      <c r="B236" s="13" t="s">
        <v>69</v>
      </c>
      <c r="C236" s="13"/>
      <c r="D236" s="109"/>
      <c r="E236" s="217">
        <v>329577</v>
      </c>
      <c r="F236" s="217"/>
      <c r="J236" s="5"/>
    </row>
    <row r="237" spans="2:15" ht="24.95" customHeight="1">
      <c r="B237" s="213" t="s">
        <v>1</v>
      </c>
      <c r="C237" s="213"/>
      <c r="D237" s="124"/>
      <c r="E237" s="218">
        <f>SUM(E235:E236)</f>
        <v>1264235</v>
      </c>
      <c r="F237" s="218"/>
    </row>
    <row r="238" spans="2:15" ht="9.9499999999999993" customHeight="1">
      <c r="B238" s="14"/>
      <c r="C238" s="14"/>
      <c r="D238" s="239"/>
      <c r="E238" s="239"/>
      <c r="F238" s="109"/>
    </row>
    <row r="239" spans="2:15" ht="24.95" customHeight="1">
      <c r="B239" s="238" t="s">
        <v>2</v>
      </c>
      <c r="C239" s="238"/>
      <c r="D239" s="188"/>
      <c r="E239" s="188"/>
      <c r="F239" s="192">
        <v>0.29670000000000002</v>
      </c>
    </row>
    <row r="240" spans="2:15" ht="24.95" customHeight="1">
      <c r="B240" s="189" t="s">
        <v>3</v>
      </c>
      <c r="C240" s="189"/>
      <c r="D240" s="190"/>
      <c r="E240" s="190"/>
      <c r="F240" s="191">
        <v>1.58</v>
      </c>
    </row>
    <row r="241" spans="2:12" ht="24.95" customHeight="1"/>
    <row r="242" spans="2:12" ht="24.95" customHeight="1">
      <c r="B242" s="213" t="s">
        <v>102</v>
      </c>
      <c r="C242" s="213"/>
      <c r="D242" s="213"/>
      <c r="E242" s="213"/>
      <c r="F242" s="213"/>
      <c r="G242" s="213"/>
      <c r="H242" s="213"/>
      <c r="I242" s="213"/>
      <c r="J242" s="213"/>
      <c r="K242" s="213"/>
      <c r="L242" s="187"/>
    </row>
    <row r="243" spans="2:12" ht="24.95" customHeight="1">
      <c r="D243" s="19"/>
      <c r="E243" s="19"/>
      <c r="F243" s="1"/>
    </row>
    <row r="244" spans="2:12" ht="24.95" customHeight="1">
      <c r="D244" s="19"/>
      <c r="E244" s="19"/>
      <c r="F244" s="1"/>
    </row>
    <row r="245" spans="2:12" ht="24.95" customHeight="1" thickBot="1">
      <c r="D245" s="19"/>
      <c r="E245" s="19"/>
      <c r="F245" s="1"/>
    </row>
    <row r="246" spans="2:12" ht="24.95" customHeight="1" thickTop="1">
      <c r="B246" s="219" t="s">
        <v>45</v>
      </c>
      <c r="C246" s="220"/>
      <c r="D246" s="19"/>
      <c r="E246" s="53"/>
      <c r="F246" s="54"/>
      <c r="G246" s="12"/>
    </row>
    <row r="247" spans="2:12" ht="24.95" customHeight="1">
      <c r="B247" s="221" t="s">
        <v>143</v>
      </c>
      <c r="C247" s="222"/>
      <c r="D247" s="19"/>
      <c r="E247" s="53"/>
      <c r="F247" s="54"/>
      <c r="G247" s="12"/>
    </row>
    <row r="248" spans="2:12" ht="24.95" customHeight="1">
      <c r="B248" s="99" t="s">
        <v>156</v>
      </c>
      <c r="C248" s="97">
        <v>1.0644658789815487E-3</v>
      </c>
      <c r="D248" s="19"/>
      <c r="F248" s="55"/>
      <c r="G248" s="12"/>
    </row>
    <row r="249" spans="2:12" ht="24.95" customHeight="1">
      <c r="B249" s="99" t="s">
        <v>157</v>
      </c>
      <c r="C249" s="97">
        <v>1.5722951816720162E-3</v>
      </c>
      <c r="D249" s="19"/>
      <c r="E249" s="64"/>
      <c r="F249" s="55"/>
      <c r="G249" s="12"/>
    </row>
    <row r="250" spans="2:12" ht="24.95" customHeight="1">
      <c r="B250" s="99" t="s">
        <v>158</v>
      </c>
      <c r="C250" s="97">
        <v>9.2307964959733643E-3</v>
      </c>
      <c r="D250" s="19"/>
      <c r="F250" s="55"/>
      <c r="G250" s="12"/>
    </row>
    <row r="251" spans="2:12" ht="24.95" customHeight="1">
      <c r="B251" s="99" t="s">
        <v>159</v>
      </c>
      <c r="C251" s="97">
        <v>1.1394208678771557E-2</v>
      </c>
      <c r="D251" s="19"/>
      <c r="E251" s="53"/>
      <c r="F251" s="55"/>
      <c r="G251" s="12"/>
    </row>
    <row r="252" spans="2:12" ht="24.95" customHeight="1">
      <c r="B252" s="99" t="s">
        <v>160</v>
      </c>
      <c r="C252" s="97">
        <v>1.1535572052509078E-2</v>
      </c>
      <c r="D252" s="19"/>
      <c r="F252" s="55"/>
      <c r="G252" s="12"/>
    </row>
    <row r="253" spans="2:12" ht="24.95" customHeight="1">
      <c r="B253" s="99" t="s">
        <v>161</v>
      </c>
      <c r="C253" s="97">
        <v>1.6026966739301103E-2</v>
      </c>
      <c r="D253" s="19"/>
      <c r="E253" s="53"/>
      <c r="F253" s="55"/>
      <c r="G253" s="12"/>
    </row>
    <row r="254" spans="2:12" ht="30" customHeight="1">
      <c r="B254" s="99" t="s">
        <v>162</v>
      </c>
      <c r="C254" s="97">
        <v>1.9057843950361027E-2</v>
      </c>
      <c r="D254" s="19"/>
      <c r="F254" s="55"/>
      <c r="G254" s="12"/>
    </row>
    <row r="255" spans="2:12" ht="24.95" customHeight="1">
      <c r="B255" s="99" t="s">
        <v>163</v>
      </c>
      <c r="C255" s="97">
        <v>2.3163477402361403E-2</v>
      </c>
      <c r="D255" s="19"/>
      <c r="E255" s="53"/>
      <c r="F255" s="55"/>
      <c r="G255" s="12"/>
    </row>
    <row r="256" spans="2:12" ht="24.95" customHeight="1">
      <c r="B256" s="99" t="s">
        <v>164</v>
      </c>
      <c r="C256" s="97">
        <v>2.3501526432851881E-2</v>
      </c>
      <c r="D256" s="19"/>
      <c r="E256" s="53"/>
      <c r="F256" s="55"/>
      <c r="G256" s="12"/>
    </row>
    <row r="257" spans="2:7" ht="24.95" customHeight="1">
      <c r="B257" s="99" t="s">
        <v>165</v>
      </c>
      <c r="C257" s="97">
        <v>3.4169590675724656E-2</v>
      </c>
      <c r="D257" s="19"/>
      <c r="E257" s="53"/>
      <c r="F257" s="55"/>
      <c r="G257" s="12"/>
    </row>
    <row r="258" spans="2:7" ht="24.95" customHeight="1">
      <c r="B258" s="99" t="s">
        <v>166</v>
      </c>
      <c r="C258" s="97">
        <v>4.1887956229050845E-2</v>
      </c>
      <c r="D258" s="19"/>
      <c r="E258" s="53"/>
      <c r="F258" s="55"/>
      <c r="G258" s="12"/>
    </row>
    <row r="259" spans="2:7" ht="24.95" customHeight="1">
      <c r="B259" s="99" t="s">
        <v>167</v>
      </c>
      <c r="C259" s="97">
        <v>4.958639327471643E-2</v>
      </c>
      <c r="D259" s="19"/>
      <c r="E259" s="53"/>
      <c r="F259" s="55"/>
      <c r="G259" s="12"/>
    </row>
    <row r="260" spans="2:7" ht="24.95" customHeight="1">
      <c r="B260" s="99" t="s">
        <v>168</v>
      </c>
      <c r="C260" s="97">
        <v>5.319131944028524E-2</v>
      </c>
      <c r="D260" s="19"/>
      <c r="E260" s="53"/>
      <c r="F260" s="55"/>
      <c r="G260" s="80"/>
    </row>
    <row r="261" spans="2:7" ht="24.95" customHeight="1">
      <c r="B261" s="99" t="s">
        <v>169</v>
      </c>
      <c r="C261" s="97">
        <v>6.170422721084428E-2</v>
      </c>
      <c r="D261" s="19"/>
      <c r="E261" s="53"/>
      <c r="F261" s="55"/>
      <c r="G261" s="12"/>
    </row>
    <row r="262" spans="2:7" ht="24.95" customHeight="1">
      <c r="B262" s="99" t="s">
        <v>170</v>
      </c>
      <c r="C262" s="97">
        <v>6.2174121587739342E-2</v>
      </c>
      <c r="D262" s="19"/>
      <c r="E262" s="53"/>
      <c r="F262" s="55"/>
      <c r="G262" s="12"/>
    </row>
    <row r="263" spans="2:7" ht="24.95" customHeight="1">
      <c r="B263" s="99" t="s">
        <v>171</v>
      </c>
      <c r="C263" s="97">
        <v>7.7981950965960098E-2</v>
      </c>
      <c r="D263" s="19"/>
      <c r="E263" s="53"/>
      <c r="F263" s="55"/>
    </row>
    <row r="264" spans="2:7" ht="24.95" customHeight="1">
      <c r="B264" s="99" t="s">
        <v>172</v>
      </c>
      <c r="C264" s="97">
        <v>9.5317093066940903E-2</v>
      </c>
      <c r="D264" s="19"/>
      <c r="E264" s="53"/>
      <c r="F264" s="55"/>
    </row>
    <row r="265" spans="2:7" ht="24.95" customHeight="1">
      <c r="B265" s="99" t="s">
        <v>173</v>
      </c>
      <c r="C265" s="97">
        <v>0.14447249013269925</v>
      </c>
      <c r="D265" s="19"/>
      <c r="E265" s="53"/>
      <c r="F265" s="55"/>
    </row>
    <row r="266" spans="2:7" ht="24.95" customHeight="1" thickBot="1">
      <c r="B266" s="100" t="s">
        <v>174</v>
      </c>
      <c r="C266" s="98">
        <v>0.26296770460325603</v>
      </c>
      <c r="D266" s="19"/>
      <c r="E266" s="53"/>
      <c r="F266" s="55"/>
      <c r="G266" s="12"/>
    </row>
    <row r="267" spans="2:7" ht="24.95" customHeight="1" thickTop="1">
      <c r="C267" s="52"/>
      <c r="D267" s="19"/>
      <c r="E267" s="19"/>
      <c r="F267" s="1"/>
    </row>
    <row r="268" spans="2:7" ht="24.95" customHeight="1" thickBot="1">
      <c r="C268" s="52"/>
      <c r="D268" s="19"/>
      <c r="E268" s="19"/>
      <c r="F268" s="1"/>
    </row>
    <row r="269" spans="2:7" ht="24.95" customHeight="1" thickTop="1">
      <c r="B269" s="219" t="s">
        <v>45</v>
      </c>
      <c r="C269" s="220"/>
      <c r="D269" s="19"/>
      <c r="E269" s="19"/>
      <c r="F269" s="1"/>
    </row>
    <row r="270" spans="2:7" ht="24.95" customHeight="1">
      <c r="B270" s="223" t="s">
        <v>144</v>
      </c>
      <c r="C270" s="224"/>
      <c r="D270" s="19"/>
      <c r="E270" s="19"/>
      <c r="F270" s="1"/>
    </row>
    <row r="271" spans="2:7" ht="24.95" customHeight="1">
      <c r="B271" s="99" t="s">
        <v>156</v>
      </c>
      <c r="C271" s="97">
        <v>7.3797529330477118E-4</v>
      </c>
      <c r="D271" s="19"/>
      <c r="E271" s="19"/>
      <c r="F271" s="1"/>
    </row>
    <row r="272" spans="2:7" ht="24.95" customHeight="1">
      <c r="B272" s="99" t="s">
        <v>157</v>
      </c>
      <c r="C272" s="97">
        <v>1.0658024111762643E-3</v>
      </c>
      <c r="D272" s="19"/>
      <c r="E272" s="19"/>
      <c r="F272" s="1"/>
    </row>
    <row r="273" spans="2:6" ht="24.95" customHeight="1">
      <c r="B273" s="99" t="s">
        <v>158</v>
      </c>
      <c r="C273" s="97">
        <v>9.508076123893261E-3</v>
      </c>
      <c r="D273" s="19"/>
      <c r="E273" s="19"/>
      <c r="F273" s="1"/>
    </row>
    <row r="274" spans="2:6" ht="24.95" customHeight="1">
      <c r="B274" s="99" t="s">
        <v>160</v>
      </c>
      <c r="C274" s="97">
        <v>1.2204513885080814E-2</v>
      </c>
      <c r="D274" s="19"/>
      <c r="E274" s="19"/>
      <c r="F274" s="1"/>
    </row>
    <row r="275" spans="2:6" ht="24.95" customHeight="1">
      <c r="B275" s="99" t="s">
        <v>159</v>
      </c>
      <c r="C275" s="97">
        <v>1.2266252189874649E-2</v>
      </c>
      <c r="D275" s="19"/>
      <c r="E275" s="19"/>
      <c r="F275" s="1"/>
    </row>
    <row r="276" spans="2:6" ht="24.95" customHeight="1">
      <c r="B276" s="99" t="s">
        <v>162</v>
      </c>
      <c r="C276" s="97">
        <v>1.5453618951141834E-2</v>
      </c>
      <c r="D276" s="19"/>
      <c r="E276" s="19"/>
      <c r="F276" s="1"/>
    </row>
    <row r="277" spans="2:6" ht="30" customHeight="1">
      <c r="B277" s="99" t="s">
        <v>161</v>
      </c>
      <c r="C277" s="97">
        <v>1.8090644851326942E-2</v>
      </c>
      <c r="D277" s="19"/>
      <c r="E277" s="19"/>
      <c r="F277" s="1"/>
    </row>
    <row r="278" spans="2:6" ht="24.95" customHeight="1">
      <c r="B278" s="99" t="s">
        <v>163</v>
      </c>
      <c r="C278" s="97">
        <v>2.2210303694009781E-2</v>
      </c>
      <c r="D278" s="19"/>
      <c r="E278" s="19"/>
      <c r="F278" s="1"/>
    </row>
    <row r="279" spans="2:6" ht="24.95" customHeight="1">
      <c r="B279" s="99" t="s">
        <v>164</v>
      </c>
      <c r="C279" s="97">
        <v>2.3662842810153961E-2</v>
      </c>
      <c r="D279" s="19"/>
      <c r="E279" s="19"/>
      <c r="F279" s="1"/>
    </row>
    <row r="280" spans="2:6" ht="24.95" customHeight="1">
      <c r="B280" s="99" t="s">
        <v>165</v>
      </c>
      <c r="C280" s="97">
        <v>3.0250599607825279E-2</v>
      </c>
      <c r="D280" s="19"/>
      <c r="E280" s="19"/>
      <c r="F280" s="1"/>
    </row>
    <row r="281" spans="2:6" ht="24.95" customHeight="1">
      <c r="B281" s="99" t="s">
        <v>166</v>
      </c>
      <c r="C281" s="97">
        <v>4.2115449905395508E-2</v>
      </c>
      <c r="D281" s="19"/>
      <c r="E281" s="19"/>
      <c r="F281" s="1"/>
    </row>
    <row r="282" spans="2:6" ht="24.95" customHeight="1">
      <c r="B282" s="99" t="s">
        <v>167</v>
      </c>
      <c r="C282" s="97">
        <v>5.2840277552604675E-2</v>
      </c>
      <c r="D282" s="19"/>
      <c r="E282" s="19"/>
      <c r="F282" s="1"/>
    </row>
    <row r="283" spans="2:6" ht="24.95" customHeight="1">
      <c r="B283" s="99" t="s">
        <v>168</v>
      </c>
      <c r="C283" s="97">
        <v>5.3134489804506302E-2</v>
      </c>
      <c r="D283" s="19"/>
      <c r="E283" s="19"/>
      <c r="F283" s="1"/>
    </row>
    <row r="284" spans="2:6" ht="24.95" customHeight="1">
      <c r="B284" s="99" t="s">
        <v>169</v>
      </c>
      <c r="C284" s="97">
        <v>6.251911073923111E-2</v>
      </c>
      <c r="D284" s="19"/>
      <c r="E284" s="19"/>
      <c r="F284" s="1"/>
    </row>
    <row r="285" spans="2:6" ht="24.95" customHeight="1">
      <c r="B285" s="99" t="s">
        <v>170</v>
      </c>
      <c r="C285" s="97">
        <v>6.5581224858760834E-2</v>
      </c>
      <c r="D285" s="19"/>
      <c r="E285" s="19"/>
      <c r="F285" s="1"/>
    </row>
    <row r="286" spans="2:6" ht="24.95" customHeight="1">
      <c r="B286" s="99" t="s">
        <v>171</v>
      </c>
      <c r="C286" s="97">
        <v>7.3712259531021118E-2</v>
      </c>
      <c r="D286" s="19"/>
      <c r="E286" s="19"/>
      <c r="F286" s="1"/>
    </row>
    <row r="287" spans="2:6" ht="24.95" customHeight="1">
      <c r="B287" s="99" t="s">
        <v>172</v>
      </c>
      <c r="C287" s="97">
        <v>7.9706303775310516E-2</v>
      </c>
      <c r="D287" s="19"/>
      <c r="E287" s="19"/>
      <c r="F287" s="1"/>
    </row>
    <row r="288" spans="2:6" ht="24.95" customHeight="1">
      <c r="B288" s="99" t="s">
        <v>173</v>
      </c>
      <c r="C288" s="97">
        <v>0.14725972712039948</v>
      </c>
      <c r="D288" s="19"/>
      <c r="E288" s="19"/>
      <c r="F288" s="1"/>
    </row>
    <row r="289" spans="2:15" ht="24.95" customHeight="1" thickBot="1">
      <c r="B289" s="100" t="s">
        <v>174</v>
      </c>
      <c r="C289" s="98">
        <v>0.27768048644065857</v>
      </c>
      <c r="D289" s="19"/>
      <c r="E289" s="19"/>
      <c r="F289" s="1"/>
      <c r="O289" s="49">
        <v>1</v>
      </c>
    </row>
    <row r="290" spans="2:15" ht="24.95" customHeight="1" thickTop="1">
      <c r="B290" s="240" t="s">
        <v>46</v>
      </c>
      <c r="C290" s="241"/>
      <c r="D290" s="19"/>
      <c r="E290" s="53"/>
      <c r="F290" s="54"/>
      <c r="G290" s="12"/>
    </row>
    <row r="291" spans="2:15" ht="24.95" customHeight="1">
      <c r="B291" s="223" t="s">
        <v>143</v>
      </c>
      <c r="C291" s="224"/>
      <c r="D291" s="19"/>
      <c r="E291" s="53"/>
      <c r="F291" s="54"/>
      <c r="G291" s="12"/>
    </row>
    <row r="292" spans="2:15" ht="24.95" customHeight="1">
      <c r="B292" s="99" t="s">
        <v>175</v>
      </c>
      <c r="C292" s="97">
        <v>3.5388373406612654E-2</v>
      </c>
      <c r="D292" s="19"/>
      <c r="F292" s="46"/>
      <c r="G292" s="12"/>
    </row>
    <row r="293" spans="2:15" ht="24.95" customHeight="1">
      <c r="B293" s="99" t="s">
        <v>176</v>
      </c>
      <c r="C293" s="97">
        <v>6.3855051034341123E-2</v>
      </c>
      <c r="D293" s="19"/>
      <c r="E293" s="53"/>
      <c r="F293" s="46"/>
      <c r="G293" s="12"/>
    </row>
    <row r="294" spans="2:15" ht="24.95" customHeight="1">
      <c r="B294" s="99" t="s">
        <v>177</v>
      </c>
      <c r="C294" s="97">
        <v>9.0043035058725893E-2</v>
      </c>
      <c r="D294" s="19"/>
      <c r="F294" s="46"/>
      <c r="G294" s="12"/>
    </row>
    <row r="295" spans="2:15" ht="24.95" customHeight="1">
      <c r="B295" s="99" t="s">
        <v>178</v>
      </c>
      <c r="C295" s="97">
        <v>1.215461721496594E-2</v>
      </c>
      <c r="D295" s="19"/>
      <c r="E295" s="53"/>
      <c r="F295" s="46"/>
      <c r="G295" s="12"/>
    </row>
    <row r="296" spans="2:15" ht="24.95" customHeight="1">
      <c r="B296" s="99" t="s">
        <v>179</v>
      </c>
      <c r="C296" s="97">
        <v>1.7843066882683035E-2</v>
      </c>
      <c r="D296" s="19"/>
      <c r="E296" s="53"/>
      <c r="F296" s="46"/>
      <c r="G296" s="12"/>
    </row>
    <row r="297" spans="2:15" ht="24.95" customHeight="1">
      <c r="B297" s="99" t="s">
        <v>180</v>
      </c>
      <c r="C297" s="97">
        <v>1.8969414788439037E-2</v>
      </c>
      <c r="D297" s="19"/>
      <c r="E297" s="53"/>
      <c r="F297" s="46"/>
      <c r="G297" s="12"/>
    </row>
    <row r="298" spans="2:15" ht="24.95" customHeight="1">
      <c r="B298" s="99" t="s">
        <v>181</v>
      </c>
      <c r="C298" s="97">
        <v>2.0381782869865622E-2</v>
      </c>
      <c r="D298" s="19"/>
      <c r="E298" s="53"/>
      <c r="F298" s="46"/>
      <c r="G298" s="12"/>
    </row>
    <row r="299" spans="2:15" ht="24.95" customHeight="1">
      <c r="B299" s="99" t="s">
        <v>182</v>
      </c>
      <c r="C299" s="97">
        <v>3.2729263162715454E-2</v>
      </c>
      <c r="D299" s="19"/>
      <c r="E299" s="53"/>
      <c r="F299" s="46"/>
      <c r="G299" s="12"/>
    </row>
    <row r="300" spans="2:15" ht="24.95" customHeight="1">
      <c r="B300" s="99" t="s">
        <v>183</v>
      </c>
      <c r="C300" s="97">
        <v>5.0092277913739741E-2</v>
      </c>
      <c r="D300" s="19"/>
      <c r="E300" s="53"/>
      <c r="F300" s="46"/>
      <c r="G300" s="12"/>
    </row>
    <row r="301" spans="2:15" ht="30" customHeight="1">
      <c r="B301" s="99" t="s">
        <v>184</v>
      </c>
      <c r="C301" s="97">
        <v>7.4475459327725049E-2</v>
      </c>
      <c r="D301" s="19"/>
      <c r="E301" s="53"/>
      <c r="F301" s="46"/>
      <c r="G301" s="12"/>
    </row>
    <row r="302" spans="2:15" ht="24.95" customHeight="1">
      <c r="B302" s="99" t="s">
        <v>185</v>
      </c>
      <c r="C302" s="97">
        <v>7.7207280702689202E-2</v>
      </c>
      <c r="D302" s="19"/>
      <c r="E302" s="53"/>
      <c r="F302" s="46"/>
      <c r="G302" s="12"/>
    </row>
    <row r="303" spans="2:15" ht="30" customHeight="1">
      <c r="B303" s="99" t="s">
        <v>186</v>
      </c>
      <c r="C303" s="97">
        <v>8.8879960734339236E-2</v>
      </c>
      <c r="D303" s="19"/>
      <c r="E303" s="53"/>
      <c r="F303" s="46"/>
      <c r="G303" s="12"/>
    </row>
    <row r="304" spans="2:15" ht="24.95" customHeight="1">
      <c r="B304" s="99" t="s">
        <v>187</v>
      </c>
      <c r="C304" s="97">
        <v>0.10997661423260544</v>
      </c>
      <c r="D304" s="19"/>
      <c r="E304" s="53"/>
      <c r="F304" s="46"/>
      <c r="G304" s="12"/>
    </row>
    <row r="305" spans="2:13" ht="24.95" customHeight="1">
      <c r="B305" s="99" t="s">
        <v>188</v>
      </c>
      <c r="C305" s="97">
        <v>0.12006274946420523</v>
      </c>
      <c r="D305" s="19"/>
      <c r="E305" s="53"/>
      <c r="F305" s="46"/>
      <c r="G305" s="12"/>
    </row>
    <row r="306" spans="2:13" ht="24.95" customHeight="1" thickBot="1">
      <c r="B306" s="100" t="s">
        <v>189</v>
      </c>
      <c r="C306" s="98">
        <v>0.18794105320634735</v>
      </c>
      <c r="D306" s="19"/>
      <c r="E306" s="53"/>
      <c r="F306" s="46"/>
    </row>
    <row r="307" spans="2:13" ht="24.95" customHeight="1" thickTop="1">
      <c r="C307" s="47"/>
      <c r="D307" s="19"/>
      <c r="E307" s="19"/>
      <c r="F307" s="1"/>
    </row>
    <row r="308" spans="2:13" ht="24.95" customHeight="1" thickBot="1">
      <c r="B308" s="46"/>
      <c r="C308" s="47"/>
      <c r="D308" s="19"/>
      <c r="E308" s="19"/>
      <c r="F308" s="1"/>
    </row>
    <row r="309" spans="2:13" ht="24.95" customHeight="1" thickTop="1">
      <c r="B309" s="240" t="s">
        <v>46</v>
      </c>
      <c r="C309" s="241"/>
      <c r="D309" s="19"/>
      <c r="E309" s="19"/>
      <c r="F309" s="1"/>
      <c r="M309" s="173"/>
    </row>
    <row r="310" spans="2:13" ht="24.95" customHeight="1">
      <c r="B310" s="223" t="s">
        <v>144</v>
      </c>
      <c r="C310" s="224"/>
      <c r="D310" s="19"/>
      <c r="E310" s="19"/>
      <c r="F310" s="1"/>
    </row>
    <row r="311" spans="2:13" ht="24.95" customHeight="1">
      <c r="B311" s="99" t="s">
        <v>175</v>
      </c>
      <c r="C311" s="97">
        <v>3.5600285977125168E-2</v>
      </c>
      <c r="D311" s="19"/>
      <c r="E311" s="19"/>
      <c r="F311" s="1"/>
    </row>
    <row r="312" spans="2:13" ht="24.95" customHeight="1">
      <c r="B312" s="99" t="s">
        <v>176</v>
      </c>
      <c r="C312" s="97">
        <v>6.8016365170478821E-2</v>
      </c>
      <c r="D312" s="19"/>
      <c r="E312" s="19"/>
      <c r="F312" s="1"/>
    </row>
    <row r="313" spans="2:13" ht="24.95" customHeight="1">
      <c r="B313" s="99" t="s">
        <v>177</v>
      </c>
      <c r="C313" s="97">
        <v>9.1437973082065582E-2</v>
      </c>
      <c r="D313" s="19"/>
      <c r="E313" s="19"/>
      <c r="F313" s="1"/>
    </row>
    <row r="314" spans="2:13" ht="24.95" customHeight="1">
      <c r="B314" s="99" t="s">
        <v>178</v>
      </c>
      <c r="C314" s="97">
        <v>1.1308851651847363E-2</v>
      </c>
      <c r="D314" s="19"/>
      <c r="E314" s="19"/>
      <c r="F314" s="1"/>
    </row>
    <row r="315" spans="2:13" ht="24.95" customHeight="1">
      <c r="B315" s="99" t="s">
        <v>179</v>
      </c>
      <c r="C315" s="97">
        <v>1.4577244408428669E-2</v>
      </c>
      <c r="D315" s="19"/>
      <c r="E315" s="19"/>
      <c r="F315" s="1"/>
    </row>
    <row r="316" spans="2:13" ht="24.95" customHeight="1">
      <c r="B316" s="99" t="s">
        <v>182</v>
      </c>
      <c r="C316" s="97">
        <v>1.7766943201422691E-2</v>
      </c>
      <c r="D316" s="19"/>
      <c r="E316" s="19"/>
      <c r="F316" s="1"/>
    </row>
    <row r="317" spans="2:13" ht="24.95" customHeight="1">
      <c r="B317" s="99" t="s">
        <v>180</v>
      </c>
      <c r="C317" s="97">
        <v>1.7800077795982361E-2</v>
      </c>
      <c r="D317" s="19"/>
      <c r="E317" s="19"/>
      <c r="F317" s="1"/>
    </row>
    <row r="318" spans="2:13" ht="24.95" customHeight="1">
      <c r="B318" s="99" t="s">
        <v>181</v>
      </c>
      <c r="C318" s="97">
        <v>2.2558335214853287E-2</v>
      </c>
      <c r="D318" s="19"/>
      <c r="E318" s="19"/>
      <c r="F318" s="1"/>
    </row>
    <row r="319" spans="2:13" ht="24.95" customHeight="1">
      <c r="B319" s="99" t="s">
        <v>183</v>
      </c>
      <c r="C319" s="97">
        <v>5.7339824736118317E-2</v>
      </c>
      <c r="D319" s="19"/>
      <c r="E319" s="19"/>
      <c r="F319" s="1"/>
    </row>
    <row r="320" spans="2:13" ht="24.95" customHeight="1">
      <c r="B320" s="99" t="s">
        <v>186</v>
      </c>
      <c r="C320" s="97">
        <v>7.3380574584007263E-2</v>
      </c>
      <c r="D320" s="19"/>
      <c r="E320" s="19"/>
      <c r="F320" s="1"/>
    </row>
    <row r="321" spans="2:15" ht="30" customHeight="1">
      <c r="B321" s="99" t="s">
        <v>184</v>
      </c>
      <c r="C321" s="97">
        <v>9.1495789587497711E-2</v>
      </c>
      <c r="D321" s="19"/>
      <c r="E321" s="19"/>
      <c r="F321" s="1"/>
    </row>
    <row r="322" spans="2:15" ht="30" customHeight="1">
      <c r="B322" s="99" t="s">
        <v>185</v>
      </c>
      <c r="C322" s="97">
        <v>9.3674272298812866E-2</v>
      </c>
      <c r="D322" s="19"/>
      <c r="E322" s="19"/>
      <c r="F322" s="1"/>
    </row>
    <row r="323" spans="2:15" ht="24.95" customHeight="1">
      <c r="B323" s="99" t="s">
        <v>187</v>
      </c>
      <c r="C323" s="97">
        <v>9.6991106867790222E-2</v>
      </c>
      <c r="D323" s="19"/>
      <c r="E323" s="19"/>
      <c r="F323" s="1"/>
    </row>
    <row r="324" spans="2:15" ht="24.95" customHeight="1">
      <c r="B324" s="99" t="s">
        <v>188</v>
      </c>
      <c r="C324" s="97">
        <v>0.11725005507469177</v>
      </c>
      <c r="D324" s="19"/>
      <c r="E324" s="19"/>
      <c r="F324" s="1"/>
    </row>
    <row r="325" spans="2:15" ht="24.95" customHeight="1" thickBot="1">
      <c r="B325" s="100" t="s">
        <v>189</v>
      </c>
      <c r="C325" s="98">
        <v>0.19080233573913574</v>
      </c>
      <c r="D325" s="19"/>
      <c r="E325" s="19"/>
      <c r="F325" s="1"/>
    </row>
    <row r="326" spans="2:15" ht="24.95" customHeight="1" thickTop="1"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</row>
    <row r="327" spans="2:15" ht="24.95" customHeight="1"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5"/>
    </row>
    <row r="328" spans="2:15" ht="24.95" customHeight="1">
      <c r="B328" s="38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5"/>
    </row>
    <row r="329" spans="2:15" ht="30" customHeight="1">
      <c r="B329" s="242" t="s">
        <v>127</v>
      </c>
      <c r="C329" s="242"/>
      <c r="D329" s="242"/>
      <c r="E329" s="242"/>
      <c r="F329" s="242"/>
      <c r="G329" s="242"/>
      <c r="H329" s="242"/>
      <c r="I329" s="242"/>
      <c r="J329" s="242"/>
      <c r="K329" s="242"/>
      <c r="L329" s="242"/>
      <c r="M329" s="242"/>
      <c r="N329" s="242"/>
      <c r="O329" s="242"/>
    </row>
    <row r="330" spans="2:15" ht="15" customHeight="1"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</row>
    <row r="331" spans="2:15" ht="24.95" customHeight="1">
      <c r="B331" s="15"/>
      <c r="C331" s="125" t="s">
        <v>5</v>
      </c>
      <c r="D331" s="125" t="s">
        <v>6</v>
      </c>
      <c r="E331" s="125" t="s">
        <v>7</v>
      </c>
      <c r="F331" s="125" t="s">
        <v>8</v>
      </c>
      <c r="G331" s="125" t="s">
        <v>9</v>
      </c>
      <c r="H331" s="125" t="s">
        <v>10</v>
      </c>
      <c r="I331" s="125" t="s">
        <v>11</v>
      </c>
      <c r="J331" s="125" t="s">
        <v>12</v>
      </c>
      <c r="K331" s="125" t="s">
        <v>13</v>
      </c>
      <c r="L331" s="125" t="s">
        <v>16</v>
      </c>
    </row>
    <row r="332" spans="2:15" ht="24.95" customHeight="1">
      <c r="B332" s="126" t="s">
        <v>4</v>
      </c>
      <c r="C332" s="127">
        <f t="shared" ref="C332:K332" si="0">C333+C334</f>
        <v>76645</v>
      </c>
      <c r="D332" s="127">
        <f t="shared" si="0"/>
        <v>152094</v>
      </c>
      <c r="E332" s="127">
        <f t="shared" si="0"/>
        <v>154446</v>
      </c>
      <c r="F332" s="127">
        <f t="shared" si="0"/>
        <v>44375</v>
      </c>
      <c r="G332" s="127">
        <f t="shared" si="0"/>
        <v>129626</v>
      </c>
      <c r="H332" s="127">
        <f t="shared" si="0"/>
        <v>72507</v>
      </c>
      <c r="I332" s="127">
        <f t="shared" si="0"/>
        <v>37189</v>
      </c>
      <c r="J332" s="127">
        <f t="shared" si="0"/>
        <v>91810</v>
      </c>
      <c r="K332" s="127">
        <f t="shared" si="0"/>
        <v>41600</v>
      </c>
      <c r="L332" s="127">
        <f t="shared" ref="L332:L337" si="1">SUM(C332:K332)</f>
        <v>800292</v>
      </c>
      <c r="M332" s="12"/>
    </row>
    <row r="333" spans="2:15" ht="24.95" customHeight="1">
      <c r="B333" s="80" t="s">
        <v>45</v>
      </c>
      <c r="C333" s="184">
        <v>67855</v>
      </c>
      <c r="D333" s="184">
        <v>74804</v>
      </c>
      <c r="E333" s="184">
        <v>94643</v>
      </c>
      <c r="F333" s="184">
        <v>27264</v>
      </c>
      <c r="G333" s="184">
        <v>92333</v>
      </c>
      <c r="H333" s="184">
        <v>60759</v>
      </c>
      <c r="I333" s="184">
        <v>34593</v>
      </c>
      <c r="J333" s="184">
        <v>70652</v>
      </c>
      <c r="K333" s="184">
        <v>35036</v>
      </c>
      <c r="L333" s="81">
        <f>SUM(C333:K333)</f>
        <v>557939</v>
      </c>
      <c r="M333" s="12"/>
    </row>
    <row r="334" spans="2:15" ht="24.95" customHeight="1">
      <c r="B334" s="80" t="s">
        <v>46</v>
      </c>
      <c r="C334" s="184">
        <v>8790</v>
      </c>
      <c r="D334" s="184">
        <v>77290</v>
      </c>
      <c r="E334" s="184">
        <v>59803</v>
      </c>
      <c r="F334" s="184">
        <v>17111</v>
      </c>
      <c r="G334" s="184">
        <v>37293</v>
      </c>
      <c r="H334" s="184">
        <v>11748</v>
      </c>
      <c r="I334" s="184">
        <v>2596</v>
      </c>
      <c r="J334" s="184">
        <v>21158</v>
      </c>
      <c r="K334" s="184">
        <v>6564</v>
      </c>
      <c r="L334" s="81">
        <f>SUM(C334:K334)</f>
        <v>242353</v>
      </c>
      <c r="M334" s="12"/>
    </row>
    <row r="335" spans="2:15" ht="24.95" customHeight="1">
      <c r="B335" s="145" t="s">
        <v>118</v>
      </c>
      <c r="C335" s="127">
        <f t="shared" ref="C335:K335" si="2">C336+C337</f>
        <v>122216</v>
      </c>
      <c r="D335" s="127">
        <f t="shared" si="2"/>
        <v>226726</v>
      </c>
      <c r="E335" s="127">
        <f t="shared" si="2"/>
        <v>219841</v>
      </c>
      <c r="F335" s="127">
        <f t="shared" si="2"/>
        <v>66656</v>
      </c>
      <c r="G335" s="127">
        <f t="shared" si="2"/>
        <v>226649</v>
      </c>
      <c r="H335" s="127">
        <f t="shared" si="2"/>
        <v>113212</v>
      </c>
      <c r="I335" s="127">
        <f t="shared" si="2"/>
        <v>66134</v>
      </c>
      <c r="J335" s="127">
        <f t="shared" si="2"/>
        <v>160024</v>
      </c>
      <c r="K335" s="127">
        <f t="shared" si="2"/>
        <v>62777</v>
      </c>
      <c r="L335" s="127">
        <f t="shared" si="1"/>
        <v>1264235</v>
      </c>
      <c r="M335" s="12"/>
    </row>
    <row r="336" spans="2:15" ht="24.95" customHeight="1">
      <c r="B336" s="80" t="s">
        <v>79</v>
      </c>
      <c r="C336" s="184">
        <v>105382</v>
      </c>
      <c r="D336" s="184">
        <v>128087</v>
      </c>
      <c r="E336" s="184">
        <v>151220</v>
      </c>
      <c r="F336" s="184">
        <v>45718</v>
      </c>
      <c r="G336" s="184">
        <v>172518</v>
      </c>
      <c r="H336" s="184">
        <v>95246</v>
      </c>
      <c r="I336" s="184">
        <v>62422</v>
      </c>
      <c r="J336" s="184">
        <v>120805</v>
      </c>
      <c r="K336" s="184">
        <v>53260</v>
      </c>
      <c r="L336" s="81">
        <f t="shared" si="1"/>
        <v>934658</v>
      </c>
      <c r="M336" s="12"/>
    </row>
    <row r="337" spans="2:14" ht="24.95" customHeight="1">
      <c r="B337" s="80" t="s">
        <v>80</v>
      </c>
      <c r="C337" s="184">
        <v>16834</v>
      </c>
      <c r="D337" s="184">
        <v>98639</v>
      </c>
      <c r="E337" s="184">
        <v>68621</v>
      </c>
      <c r="F337" s="184">
        <v>20938</v>
      </c>
      <c r="G337" s="184">
        <v>54131</v>
      </c>
      <c r="H337" s="184">
        <v>17966</v>
      </c>
      <c r="I337" s="184">
        <v>3712</v>
      </c>
      <c r="J337" s="184">
        <v>39219</v>
      </c>
      <c r="K337" s="184">
        <v>9517</v>
      </c>
      <c r="L337" s="81">
        <f t="shared" si="1"/>
        <v>329577</v>
      </c>
      <c r="M337" s="12"/>
    </row>
    <row r="338" spans="2:14" ht="24.95" customHeight="1">
      <c r="B338" s="204" t="s">
        <v>14</v>
      </c>
      <c r="C338" s="207">
        <v>0.22169094306082093</v>
      </c>
      <c r="D338" s="207">
        <v>0.34036810184351168</v>
      </c>
      <c r="E338" s="207">
        <v>0.28244491552643414</v>
      </c>
      <c r="F338" s="207">
        <v>0.27238327190107636</v>
      </c>
      <c r="G338" s="207">
        <v>0.36455918945741322</v>
      </c>
      <c r="H338" s="207">
        <v>0.27962003368916066</v>
      </c>
      <c r="I338" s="207">
        <v>0.1959107982889576</v>
      </c>
      <c r="J338" s="207">
        <v>0.40367287220624593</v>
      </c>
      <c r="K338" s="207">
        <v>0.24204020573243987</v>
      </c>
      <c r="L338" s="206">
        <v>0.29670000000000002</v>
      </c>
      <c r="M338" s="12"/>
    </row>
    <row r="339" spans="2:14" ht="24.95" customHeight="1">
      <c r="B339" s="204" t="s">
        <v>3</v>
      </c>
      <c r="C339" s="208">
        <v>1.5945723791506294</v>
      </c>
      <c r="D339" s="208">
        <v>1.4906965429274002</v>
      </c>
      <c r="E339" s="208">
        <v>1.42341659868174</v>
      </c>
      <c r="F339" s="208">
        <v>1.5021070422535212</v>
      </c>
      <c r="G339" s="208">
        <v>1.7484841004119545</v>
      </c>
      <c r="H339" s="208">
        <v>1.5613940722964679</v>
      </c>
      <c r="I339" s="208">
        <v>1.7783215466939148</v>
      </c>
      <c r="J339" s="208">
        <v>1.7429909595904585</v>
      </c>
      <c r="K339" s="208">
        <v>1.5090625</v>
      </c>
      <c r="L339" s="205">
        <f>L335/L332</f>
        <v>1.5797171532390677</v>
      </c>
      <c r="M339" s="12"/>
    </row>
    <row r="340" spans="2:14" ht="24.95" customHeight="1">
      <c r="B340" s="80" t="s">
        <v>81</v>
      </c>
      <c r="C340" s="203">
        <v>1.5530469383243681</v>
      </c>
      <c r="D340" s="203">
        <v>1.7123014812042137</v>
      </c>
      <c r="E340" s="203">
        <v>1.5977938146508459</v>
      </c>
      <c r="F340" s="203">
        <v>1.676863262910798</v>
      </c>
      <c r="G340" s="203">
        <v>1.8684327380243251</v>
      </c>
      <c r="H340" s="203">
        <v>1.5676031534422883</v>
      </c>
      <c r="I340" s="203">
        <v>1.8044691122481427</v>
      </c>
      <c r="J340" s="203">
        <v>1.7098595935005378</v>
      </c>
      <c r="K340" s="203">
        <v>1.520150702134947</v>
      </c>
      <c r="L340" s="63">
        <f>L336/L333</f>
        <v>1.6751974678235435</v>
      </c>
      <c r="M340" s="12"/>
    </row>
    <row r="341" spans="2:14" ht="24.95" customHeight="1">
      <c r="B341" s="80" t="s">
        <v>119</v>
      </c>
      <c r="C341" s="203">
        <v>1.9151308304891923</v>
      </c>
      <c r="D341" s="203">
        <v>1.276219433303144</v>
      </c>
      <c r="E341" s="203">
        <v>1.1474507967827701</v>
      </c>
      <c r="F341" s="203">
        <v>1.2236572964759511</v>
      </c>
      <c r="G341" s="203">
        <v>1.4515056444909231</v>
      </c>
      <c r="H341" s="203">
        <v>1.5292815798433776</v>
      </c>
      <c r="I341" s="203">
        <v>1.4298921417565484</v>
      </c>
      <c r="J341" s="203">
        <v>1.8536251063427545</v>
      </c>
      <c r="K341" s="203">
        <v>1.4498781230956734</v>
      </c>
      <c r="L341" s="63">
        <f>L337/L334</f>
        <v>1.3599047670134061</v>
      </c>
      <c r="M341" s="12"/>
    </row>
    <row r="342" spans="2:14" ht="24.95" customHeight="1">
      <c r="B342" s="15"/>
      <c r="C342" s="44"/>
      <c r="D342" s="44"/>
      <c r="E342" s="44"/>
      <c r="F342" s="44"/>
      <c r="G342" s="44"/>
      <c r="H342" s="44"/>
      <c r="I342" s="44"/>
      <c r="J342" s="44"/>
      <c r="K342" s="44"/>
      <c r="L342" s="40"/>
      <c r="M342" s="12"/>
    </row>
    <row r="343" spans="2:14" ht="24.95" customHeight="1">
      <c r="B343" s="15"/>
      <c r="C343" s="44"/>
      <c r="D343" s="44"/>
      <c r="E343" s="44"/>
      <c r="F343" s="44"/>
      <c r="G343" s="44"/>
      <c r="H343" s="44"/>
      <c r="I343" s="44"/>
      <c r="J343" s="44"/>
      <c r="K343" s="44"/>
      <c r="L343" s="40"/>
      <c r="M343" s="12"/>
    </row>
    <row r="344" spans="2:14" ht="24.95" customHeight="1">
      <c r="B344" s="15"/>
      <c r="C344" s="44"/>
      <c r="D344" s="44"/>
      <c r="E344" s="44"/>
      <c r="F344" s="44"/>
      <c r="G344" s="44"/>
      <c r="H344" s="44"/>
      <c r="I344" s="44"/>
      <c r="J344" s="44"/>
      <c r="K344" s="44"/>
      <c r="L344" s="40"/>
      <c r="M344" s="12"/>
    </row>
    <row r="345" spans="2:14" ht="24.95" customHeight="1">
      <c r="B345" s="15"/>
      <c r="C345" s="44"/>
      <c r="D345" s="44"/>
      <c r="E345" s="44"/>
      <c r="F345" s="44"/>
      <c r="G345" s="44"/>
      <c r="H345" s="44"/>
      <c r="I345" s="44"/>
      <c r="J345" s="44"/>
      <c r="K345" s="44"/>
      <c r="L345" s="40"/>
      <c r="M345" s="12"/>
    </row>
    <row r="346" spans="2:14" ht="24.95" customHeight="1">
      <c r="B346" s="15"/>
      <c r="C346" s="44"/>
      <c r="D346" s="44"/>
      <c r="E346" s="44"/>
      <c r="F346" s="44"/>
      <c r="G346" s="44"/>
      <c r="H346" s="44"/>
      <c r="I346" s="44"/>
      <c r="J346" s="44"/>
      <c r="K346" s="44"/>
      <c r="L346" s="40"/>
      <c r="M346" s="12"/>
    </row>
    <row r="347" spans="2:14" ht="24.95" customHeight="1">
      <c r="B347" s="15"/>
      <c r="C347" s="44"/>
      <c r="D347" s="44"/>
      <c r="E347" s="44"/>
      <c r="F347" s="44"/>
      <c r="G347" s="44"/>
      <c r="H347" s="44"/>
      <c r="I347" s="44"/>
      <c r="J347" s="44"/>
      <c r="K347" s="44"/>
      <c r="L347" s="40"/>
      <c r="M347" s="12"/>
      <c r="N347" s="5"/>
    </row>
    <row r="348" spans="2:14" ht="24.95" customHeight="1">
      <c r="B348" s="15"/>
      <c r="C348" s="44"/>
      <c r="D348" s="44"/>
      <c r="E348" s="44"/>
      <c r="F348" s="44"/>
      <c r="G348" s="44"/>
      <c r="H348" s="44"/>
      <c r="I348" s="44"/>
      <c r="J348" s="44"/>
      <c r="K348" s="44"/>
      <c r="L348" s="40"/>
      <c r="M348" s="12"/>
    </row>
    <row r="349" spans="2:14" ht="24.95" customHeight="1">
      <c r="B349" s="15"/>
      <c r="C349" s="44"/>
      <c r="D349" s="44"/>
      <c r="E349" s="44"/>
      <c r="F349" s="44"/>
      <c r="G349" s="44"/>
      <c r="H349" s="44"/>
      <c r="I349" s="44"/>
      <c r="J349" s="44"/>
      <c r="K349" s="44"/>
      <c r="L349" s="40"/>
      <c r="M349" s="12"/>
    </row>
    <row r="350" spans="2:14" ht="24.95" customHeight="1">
      <c r="B350" s="15"/>
      <c r="C350" s="44"/>
      <c r="D350" s="44"/>
      <c r="E350" s="44"/>
      <c r="F350" s="44"/>
      <c r="G350" s="44"/>
      <c r="H350" s="44"/>
      <c r="I350" s="44"/>
      <c r="J350" s="44"/>
      <c r="K350" s="44"/>
      <c r="L350" s="40"/>
      <c r="M350" s="12"/>
    </row>
    <row r="351" spans="2:14" ht="24.95" customHeight="1">
      <c r="B351" s="15"/>
      <c r="C351" s="44"/>
      <c r="D351" s="44"/>
      <c r="E351" s="44"/>
      <c r="F351" s="44"/>
      <c r="G351" s="44"/>
      <c r="H351" s="44"/>
      <c r="I351" s="44"/>
      <c r="J351" s="44"/>
      <c r="K351" s="44"/>
      <c r="L351" s="40"/>
      <c r="M351" s="12"/>
    </row>
    <row r="352" spans="2:14" ht="24.95" customHeight="1">
      <c r="B352" s="15"/>
      <c r="C352" s="44"/>
      <c r="D352" s="44"/>
      <c r="E352" s="44"/>
      <c r="F352" s="44"/>
      <c r="G352" s="44"/>
      <c r="H352" s="44"/>
      <c r="I352" s="44"/>
      <c r="J352" s="44"/>
      <c r="K352" s="44"/>
      <c r="L352" s="40"/>
      <c r="M352" s="12"/>
    </row>
    <row r="353" spans="2:15" ht="24.95" customHeight="1">
      <c r="B353" s="15"/>
      <c r="C353" s="44"/>
      <c r="D353" s="44"/>
      <c r="E353" s="44"/>
      <c r="F353" s="44"/>
      <c r="G353" s="44"/>
      <c r="H353" s="44"/>
      <c r="I353" s="44"/>
      <c r="J353" s="44"/>
      <c r="K353" s="44"/>
      <c r="L353" s="40"/>
      <c r="M353" s="12"/>
      <c r="O353" s="49">
        <v>2</v>
      </c>
    </row>
    <row r="354" spans="2:15" ht="30" customHeight="1">
      <c r="B354" s="242" t="s">
        <v>145</v>
      </c>
      <c r="C354" s="242"/>
      <c r="D354" s="242"/>
      <c r="E354" s="242"/>
      <c r="F354" s="242"/>
      <c r="G354" s="242"/>
      <c r="H354" s="242"/>
      <c r="I354" s="242"/>
      <c r="J354" s="242"/>
      <c r="K354" s="242"/>
      <c r="L354" s="242"/>
      <c r="M354" s="242"/>
      <c r="N354" s="242"/>
      <c r="O354" s="242"/>
    </row>
    <row r="355" spans="2:15" ht="15" customHeight="1">
      <c r="B355" s="38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</row>
    <row r="356" spans="2:15" ht="24.95" customHeight="1">
      <c r="B356" s="225" t="s">
        <v>15</v>
      </c>
      <c r="C356" s="226"/>
      <c r="D356" s="226"/>
      <c r="E356" s="226"/>
      <c r="F356" s="226"/>
      <c r="G356" s="226"/>
      <c r="H356" s="226"/>
      <c r="I356" s="227"/>
      <c r="J356" s="227"/>
      <c r="K356" s="227"/>
      <c r="L356" s="227"/>
      <c r="M356" s="227"/>
      <c r="N356" s="227"/>
    </row>
    <row r="357" spans="2:15" ht="24.95" customHeight="1">
      <c r="B357" s="130" t="s">
        <v>47</v>
      </c>
      <c r="C357" s="228" t="s">
        <v>74</v>
      </c>
      <c r="D357" s="228"/>
      <c r="E357" s="228" t="s">
        <v>73</v>
      </c>
      <c r="F357" s="228"/>
      <c r="G357" s="229" t="s">
        <v>0</v>
      </c>
      <c r="H357" s="229"/>
    </row>
    <row r="358" spans="2:15" ht="24.95" customHeight="1">
      <c r="B358" s="43" t="s">
        <v>146</v>
      </c>
      <c r="C358" s="230">
        <v>494649</v>
      </c>
      <c r="D358" s="230"/>
      <c r="E358" s="230">
        <v>197282</v>
      </c>
      <c r="F358" s="230"/>
      <c r="G358" s="231">
        <f>C358+E358</f>
        <v>691931</v>
      </c>
      <c r="H358" s="231"/>
    </row>
    <row r="359" spans="2:15" ht="24.95" customHeight="1">
      <c r="B359" s="43" t="s">
        <v>143</v>
      </c>
      <c r="C359" s="230">
        <v>557939</v>
      </c>
      <c r="D359" s="230"/>
      <c r="E359" s="230">
        <v>242353</v>
      </c>
      <c r="F359" s="230"/>
      <c r="G359" s="231">
        <f>C359+E359</f>
        <v>800292</v>
      </c>
      <c r="H359" s="231"/>
    </row>
    <row r="360" spans="2:15" ht="24.95" customHeight="1">
      <c r="B360" s="131" t="s">
        <v>57</v>
      </c>
      <c r="C360" s="246">
        <f>(C359-C358)/C358</f>
        <v>0.12794931355365116</v>
      </c>
      <c r="D360" s="246"/>
      <c r="E360" s="246">
        <f>(E359-E358)/E358</f>
        <v>0.22845976825052464</v>
      </c>
      <c r="F360" s="246"/>
      <c r="G360" s="246">
        <f>(G359-G358)/G358</f>
        <v>0.15660665586597508</v>
      </c>
      <c r="H360" s="246"/>
    </row>
    <row r="361" spans="2:15" s="5" customFormat="1" ht="24.95" customHeight="1">
      <c r="B361" s="3"/>
      <c r="C361" s="4"/>
      <c r="D361" s="4"/>
      <c r="E361" s="4"/>
      <c r="F361" s="4"/>
      <c r="G361" s="4"/>
      <c r="H361" s="4"/>
    </row>
    <row r="362" spans="2:15" s="5" customFormat="1" ht="24.95" customHeight="1">
      <c r="B362" s="3"/>
      <c r="C362" s="4"/>
      <c r="D362" s="4"/>
      <c r="E362" s="4"/>
      <c r="F362" s="4"/>
      <c r="G362" s="4"/>
      <c r="H362" s="4"/>
    </row>
    <row r="363" spans="2:15" s="5" customFormat="1" ht="24.95" customHeight="1">
      <c r="B363" s="3"/>
      <c r="C363" s="4"/>
      <c r="D363" s="4"/>
      <c r="E363" s="4"/>
      <c r="F363" s="4"/>
      <c r="G363" s="4"/>
      <c r="H363" s="4"/>
    </row>
    <row r="364" spans="2:15" s="5" customFormat="1" ht="24.95" customHeight="1">
      <c r="B364" s="3"/>
      <c r="C364" s="4"/>
      <c r="D364" s="4"/>
      <c r="E364" s="4"/>
      <c r="F364" s="4"/>
      <c r="G364" s="4"/>
      <c r="H364" s="4"/>
    </row>
    <row r="365" spans="2:15" s="5" customFormat="1" ht="24.95" customHeight="1">
      <c r="B365" s="3"/>
      <c r="C365" s="4"/>
      <c r="D365" s="4"/>
      <c r="E365" s="4"/>
      <c r="F365" s="4"/>
      <c r="G365" s="4"/>
      <c r="H365" s="4"/>
    </row>
    <row r="366" spans="2:15" s="5" customFormat="1" ht="24.95" customHeight="1">
      <c r="B366" s="3"/>
      <c r="C366" s="4"/>
      <c r="D366" s="4"/>
      <c r="E366" s="4"/>
      <c r="F366" s="4"/>
      <c r="G366" s="4"/>
      <c r="H366" s="4"/>
    </row>
    <row r="367" spans="2:15" s="5" customFormat="1" ht="24.95" customHeight="1">
      <c r="B367" s="3"/>
      <c r="C367" s="4"/>
      <c r="D367" s="4"/>
      <c r="E367" s="4"/>
      <c r="F367" s="4"/>
      <c r="G367" s="4"/>
      <c r="H367" s="4"/>
    </row>
    <row r="368" spans="2:15" s="5" customFormat="1" ht="24.95" customHeight="1">
      <c r="B368" s="3"/>
      <c r="C368" s="4"/>
      <c r="D368" s="4"/>
      <c r="E368" s="4"/>
      <c r="F368" s="4"/>
      <c r="G368" s="4"/>
      <c r="H368" s="4"/>
    </row>
    <row r="369" spans="2:12" s="5" customFormat="1" ht="24.95" customHeight="1">
      <c r="B369" s="3"/>
      <c r="C369" s="4"/>
      <c r="D369" s="4"/>
      <c r="E369" s="4"/>
      <c r="F369" s="4"/>
      <c r="G369" s="4"/>
      <c r="H369" s="4"/>
    </row>
    <row r="370" spans="2:12" ht="24.95" customHeight="1"/>
    <row r="371" spans="2:12" ht="24.95" customHeight="1">
      <c r="B371" s="243" t="s">
        <v>49</v>
      </c>
      <c r="C371" s="243"/>
      <c r="D371" s="243"/>
      <c r="E371" s="243"/>
      <c r="F371" s="243"/>
      <c r="G371" s="243"/>
      <c r="H371" s="243"/>
      <c r="I371" s="243"/>
      <c r="J371" s="243"/>
      <c r="K371" s="243"/>
      <c r="L371" s="243"/>
    </row>
    <row r="372" spans="2:12" ht="24.95" customHeight="1">
      <c r="B372" s="132" t="s">
        <v>47</v>
      </c>
      <c r="C372" s="125" t="s">
        <v>5</v>
      </c>
      <c r="D372" s="125" t="s">
        <v>6</v>
      </c>
      <c r="E372" s="125" t="s">
        <v>7</v>
      </c>
      <c r="F372" s="125" t="s">
        <v>8</v>
      </c>
      <c r="G372" s="125" t="s">
        <v>9</v>
      </c>
      <c r="H372" s="125" t="s">
        <v>10</v>
      </c>
      <c r="I372" s="125" t="s">
        <v>11</v>
      </c>
      <c r="J372" s="125" t="s">
        <v>12</v>
      </c>
      <c r="K372" s="125" t="s">
        <v>13</v>
      </c>
      <c r="L372" s="125" t="s">
        <v>16</v>
      </c>
    </row>
    <row r="373" spans="2:12" ht="24.95" customHeight="1">
      <c r="B373" s="43" t="s">
        <v>146</v>
      </c>
      <c r="C373" s="101">
        <v>63517</v>
      </c>
      <c r="D373" s="101">
        <v>130507</v>
      </c>
      <c r="E373" s="101">
        <v>123720</v>
      </c>
      <c r="F373" s="101">
        <v>35206</v>
      </c>
      <c r="G373" s="101">
        <v>120644</v>
      </c>
      <c r="H373" s="101">
        <v>63495</v>
      </c>
      <c r="I373" s="101">
        <v>31984</v>
      </c>
      <c r="J373" s="101">
        <v>86275</v>
      </c>
      <c r="K373" s="101">
        <v>36583</v>
      </c>
      <c r="L373" s="196">
        <f>SUM(C373:K373)</f>
        <v>691931</v>
      </c>
    </row>
    <row r="374" spans="2:12" ht="24.95" customHeight="1">
      <c r="B374" s="43" t="s">
        <v>143</v>
      </c>
      <c r="C374" s="101">
        <v>76645</v>
      </c>
      <c r="D374" s="101">
        <v>152094</v>
      </c>
      <c r="E374" s="101">
        <v>154446</v>
      </c>
      <c r="F374" s="101">
        <v>44375</v>
      </c>
      <c r="G374" s="101">
        <v>129626</v>
      </c>
      <c r="H374" s="101">
        <v>72507</v>
      </c>
      <c r="I374" s="101">
        <v>37189</v>
      </c>
      <c r="J374" s="101">
        <v>91810</v>
      </c>
      <c r="K374" s="101">
        <v>41600</v>
      </c>
      <c r="L374" s="196">
        <f>SUM(C374:K374)</f>
        <v>800292</v>
      </c>
    </row>
    <row r="375" spans="2:12" ht="24.95" customHeight="1">
      <c r="B375" s="131" t="s">
        <v>57</v>
      </c>
      <c r="C375" s="195">
        <f t="shared" ref="C375:L375" si="3">(C374-C373)/C373</f>
        <v>0.20668482453516382</v>
      </c>
      <c r="D375" s="195">
        <f t="shared" si="3"/>
        <v>0.16540875202096439</v>
      </c>
      <c r="E375" s="195">
        <f t="shared" si="3"/>
        <v>0.24835111542192045</v>
      </c>
      <c r="F375" s="195">
        <f t="shared" si="3"/>
        <v>0.26043856160881668</v>
      </c>
      <c r="G375" s="195">
        <f t="shared" si="3"/>
        <v>7.4450449255661286E-2</v>
      </c>
      <c r="H375" s="195">
        <f t="shared" si="3"/>
        <v>0.14193243562485236</v>
      </c>
      <c r="I375" s="195">
        <f t="shared" si="3"/>
        <v>0.16273761880940471</v>
      </c>
      <c r="J375" s="195">
        <f t="shared" si="3"/>
        <v>6.415531729933352E-2</v>
      </c>
      <c r="K375" s="195">
        <f t="shared" si="3"/>
        <v>0.13714020173304539</v>
      </c>
      <c r="L375" s="195">
        <f t="shared" si="3"/>
        <v>0.15660665586597508</v>
      </c>
    </row>
    <row r="376" spans="2:12" ht="24.95" customHeight="1">
      <c r="B376" s="22"/>
      <c r="C376" s="27"/>
      <c r="D376" s="27"/>
      <c r="E376" s="27"/>
      <c r="F376" s="27"/>
      <c r="G376" s="27"/>
      <c r="H376" s="27"/>
      <c r="I376" s="27"/>
      <c r="J376" s="27"/>
      <c r="K376" s="27"/>
      <c r="L376" s="27"/>
    </row>
    <row r="377" spans="2:12" ht="24.95" customHeight="1">
      <c r="B377" s="22"/>
      <c r="C377" s="27"/>
      <c r="D377" s="27"/>
      <c r="E377" s="27"/>
      <c r="F377" s="27"/>
      <c r="G377" s="27"/>
      <c r="H377" s="27"/>
      <c r="I377" s="27"/>
      <c r="J377" s="27"/>
      <c r="K377" s="27"/>
      <c r="L377" s="27"/>
    </row>
    <row r="378" spans="2:12" ht="24.95" customHeight="1">
      <c r="B378" s="22"/>
      <c r="C378" s="27"/>
      <c r="D378" s="27"/>
      <c r="E378" s="27"/>
      <c r="F378" s="27"/>
      <c r="G378" s="27"/>
      <c r="H378" s="27"/>
      <c r="I378" s="27"/>
      <c r="J378" s="27"/>
      <c r="K378" s="27"/>
      <c r="L378" s="27"/>
    </row>
    <row r="379" spans="2:12" ht="24.95" customHeight="1">
      <c r="B379" s="282"/>
      <c r="C379" s="282"/>
      <c r="D379" s="282"/>
      <c r="E379" s="282"/>
      <c r="F379" s="282"/>
      <c r="G379" s="282"/>
      <c r="H379" s="282"/>
      <c r="I379" s="282"/>
      <c r="J379" s="282"/>
      <c r="K379" s="282"/>
      <c r="L379" s="282"/>
    </row>
    <row r="380" spans="2:12" ht="24.95" customHeight="1">
      <c r="B380" s="22"/>
      <c r="C380" s="27"/>
      <c r="D380" s="27"/>
      <c r="E380" s="27"/>
      <c r="F380" s="27"/>
      <c r="G380" s="27"/>
      <c r="H380" s="27"/>
      <c r="I380" s="27"/>
      <c r="J380" s="27"/>
      <c r="K380" s="27"/>
      <c r="L380" s="27"/>
    </row>
    <row r="381" spans="2:12" ht="24.95" customHeight="1">
      <c r="B381" s="22"/>
      <c r="C381" s="27"/>
      <c r="D381" s="27"/>
      <c r="E381" s="27"/>
      <c r="F381" s="27"/>
      <c r="G381" s="27"/>
      <c r="H381" s="27"/>
      <c r="I381" s="27"/>
      <c r="J381" s="27"/>
      <c r="K381" s="27"/>
      <c r="L381" s="27"/>
    </row>
    <row r="382" spans="2:12" ht="24.95" customHeight="1">
      <c r="B382" s="22"/>
      <c r="C382" s="27"/>
      <c r="D382" s="27"/>
      <c r="E382" s="27"/>
      <c r="F382" s="27"/>
      <c r="G382" s="27"/>
      <c r="H382" s="27"/>
      <c r="I382" s="27"/>
      <c r="J382" s="27"/>
      <c r="K382" s="27"/>
      <c r="L382" s="27"/>
    </row>
    <row r="383" spans="2:12" ht="24.95" customHeight="1">
      <c r="B383" s="22"/>
      <c r="C383" s="27"/>
      <c r="D383" s="27"/>
      <c r="E383" s="27"/>
      <c r="F383" s="27"/>
      <c r="G383" s="27"/>
      <c r="H383" s="27"/>
      <c r="I383" s="27"/>
      <c r="J383" s="27"/>
      <c r="K383" s="27"/>
      <c r="L383" s="27"/>
    </row>
    <row r="384" spans="2:12" ht="24.95" customHeight="1">
      <c r="B384" s="22"/>
      <c r="C384" s="27"/>
      <c r="D384" s="27"/>
      <c r="E384" s="27"/>
      <c r="F384" s="27"/>
      <c r="G384" s="27"/>
      <c r="H384" s="27"/>
      <c r="I384" s="27"/>
      <c r="J384" s="27"/>
      <c r="K384" s="27"/>
      <c r="L384" s="27"/>
    </row>
    <row r="385" spans="2:12" ht="24.95" customHeight="1">
      <c r="B385" s="22"/>
      <c r="C385" s="27"/>
      <c r="D385" s="27"/>
      <c r="E385" s="27"/>
      <c r="F385" s="27"/>
      <c r="G385" s="27"/>
      <c r="H385" s="27"/>
      <c r="I385" s="27"/>
      <c r="J385" s="27"/>
      <c r="K385" s="27"/>
      <c r="L385" s="27"/>
    </row>
    <row r="386" spans="2:12" ht="24.95" customHeight="1">
      <c r="B386" s="22"/>
      <c r="C386" s="27"/>
      <c r="D386" s="27"/>
      <c r="E386" s="27"/>
      <c r="F386" s="27"/>
      <c r="G386" s="27"/>
      <c r="H386" s="27"/>
      <c r="I386" s="27"/>
      <c r="J386" s="27"/>
      <c r="K386" s="27"/>
      <c r="L386" s="27"/>
    </row>
    <row r="387" spans="2:12" ht="24.95" customHeight="1">
      <c r="B387" s="225" t="s">
        <v>17</v>
      </c>
      <c r="C387" s="225"/>
      <c r="D387" s="225"/>
      <c r="E387" s="225"/>
      <c r="F387" s="225"/>
      <c r="G387" s="225"/>
      <c r="H387" s="225"/>
      <c r="I387" s="225"/>
      <c r="J387" s="225"/>
    </row>
    <row r="388" spans="2:12" ht="24.95" customHeight="1">
      <c r="B388" s="128" t="s">
        <v>47</v>
      </c>
      <c r="C388" s="244" t="s">
        <v>54</v>
      </c>
      <c r="D388" s="244"/>
      <c r="E388" s="244" t="s">
        <v>55</v>
      </c>
      <c r="F388" s="244"/>
      <c r="G388" s="245" t="s">
        <v>56</v>
      </c>
      <c r="H388" s="245"/>
      <c r="I388" s="245" t="s">
        <v>20</v>
      </c>
      <c r="J388" s="245"/>
      <c r="L388" s="66"/>
    </row>
    <row r="389" spans="2:12" ht="24.95" customHeight="1">
      <c r="B389" s="43" t="s">
        <v>146</v>
      </c>
      <c r="C389" s="230">
        <v>837802</v>
      </c>
      <c r="D389" s="230"/>
      <c r="E389" s="230">
        <v>277313</v>
      </c>
      <c r="F389" s="230"/>
      <c r="G389" s="231">
        <f>C389+E389</f>
        <v>1115115</v>
      </c>
      <c r="H389" s="231"/>
      <c r="I389" s="249">
        <v>0.27860000000000001</v>
      </c>
      <c r="J389" s="250"/>
    </row>
    <row r="390" spans="2:12" ht="24.95" customHeight="1">
      <c r="B390" s="43" t="s">
        <v>143</v>
      </c>
      <c r="C390" s="230">
        <v>934658</v>
      </c>
      <c r="D390" s="230"/>
      <c r="E390" s="230">
        <v>329577</v>
      </c>
      <c r="F390" s="230"/>
      <c r="G390" s="231">
        <f>C390+E390</f>
        <v>1264235</v>
      </c>
      <c r="H390" s="231"/>
      <c r="I390" s="249">
        <v>0.29670000000000002</v>
      </c>
      <c r="J390" s="250"/>
    </row>
    <row r="391" spans="2:12" ht="24.95" customHeight="1">
      <c r="B391" s="131" t="s">
        <v>57</v>
      </c>
      <c r="C391" s="246">
        <f>(C390-C389)/C389</f>
        <v>0.11560726758828459</v>
      </c>
      <c r="D391" s="246"/>
      <c r="E391" s="246">
        <f>(E390-E389)/E389</f>
        <v>0.18846574087763646</v>
      </c>
      <c r="F391" s="246"/>
      <c r="G391" s="247">
        <f>(G390-G389)/G389</f>
        <v>0.13372611793402475</v>
      </c>
      <c r="H391" s="247"/>
      <c r="I391" s="247">
        <f>(I390-I389)/I389</f>
        <v>6.4967695620961968E-2</v>
      </c>
      <c r="J391" s="247"/>
    </row>
    <row r="392" spans="2:12" ht="24.95" customHeight="1">
      <c r="B392" s="22"/>
      <c r="C392" s="27"/>
      <c r="D392" s="27"/>
      <c r="E392" s="27"/>
      <c r="F392" s="27"/>
      <c r="G392" s="28"/>
      <c r="H392" s="28"/>
      <c r="I392" s="28"/>
      <c r="J392" s="28"/>
      <c r="K392" s="5"/>
    </row>
    <row r="393" spans="2:12" ht="24.95" customHeight="1"/>
    <row r="394" spans="2:12" ht="24.95" customHeight="1"/>
    <row r="395" spans="2:12" ht="24.95" customHeight="1"/>
    <row r="396" spans="2:12" ht="24.95" customHeight="1">
      <c r="L396" s="61"/>
    </row>
    <row r="397" spans="2:12" ht="24.95" customHeight="1"/>
    <row r="398" spans="2:12" ht="24.95" customHeight="1"/>
    <row r="399" spans="2:12" ht="24.95" customHeight="1">
      <c r="L399" s="173"/>
    </row>
    <row r="400" spans="2:12" ht="24.95" customHeight="1"/>
    <row r="401" spans="2:13" ht="24.95" customHeight="1"/>
    <row r="402" spans="2:13" ht="24.95" customHeight="1">
      <c r="B402" s="225" t="s">
        <v>50</v>
      </c>
      <c r="C402" s="225"/>
      <c r="D402" s="225"/>
      <c r="E402" s="225"/>
      <c r="F402" s="225"/>
      <c r="G402" s="225"/>
      <c r="H402" s="225"/>
      <c r="I402" s="225"/>
      <c r="J402" s="225"/>
      <c r="K402" s="225"/>
      <c r="L402" s="225"/>
    </row>
    <row r="403" spans="2:13" ht="24.95" customHeight="1">
      <c r="B403" s="132" t="s">
        <v>47</v>
      </c>
      <c r="C403" s="125" t="s">
        <v>5</v>
      </c>
      <c r="D403" s="125" t="s">
        <v>6</v>
      </c>
      <c r="E403" s="125" t="s">
        <v>7</v>
      </c>
      <c r="F403" s="125" t="s">
        <v>8</v>
      </c>
      <c r="G403" s="125" t="s">
        <v>9</v>
      </c>
      <c r="H403" s="125" t="s">
        <v>10</v>
      </c>
      <c r="I403" s="125" t="s">
        <v>11</v>
      </c>
      <c r="J403" s="125" t="s">
        <v>12</v>
      </c>
      <c r="K403" s="125" t="s">
        <v>13</v>
      </c>
      <c r="L403" s="125" t="s">
        <v>16</v>
      </c>
    </row>
    <row r="404" spans="2:13" ht="24.95" customHeight="1">
      <c r="B404" s="209" t="s">
        <v>146</v>
      </c>
      <c r="C404" s="184">
        <v>105391</v>
      </c>
      <c r="D404" s="184">
        <v>196854</v>
      </c>
      <c r="E404" s="184">
        <v>186395</v>
      </c>
      <c r="F404" s="184">
        <v>55215</v>
      </c>
      <c r="G404" s="184">
        <v>218110</v>
      </c>
      <c r="H404" s="184">
        <v>97337</v>
      </c>
      <c r="I404" s="184">
        <v>55724</v>
      </c>
      <c r="J404" s="184">
        <v>145432</v>
      </c>
      <c r="K404" s="184">
        <v>54657</v>
      </c>
      <c r="L404" s="196">
        <f>SUM(C404:K404)</f>
        <v>1115115</v>
      </c>
    </row>
    <row r="405" spans="2:13" ht="24.95" customHeight="1">
      <c r="B405" s="209" t="s">
        <v>143</v>
      </c>
      <c r="C405" s="184">
        <v>122216</v>
      </c>
      <c r="D405" s="184">
        <v>226726</v>
      </c>
      <c r="E405" s="184">
        <v>219841</v>
      </c>
      <c r="F405" s="184">
        <v>66656</v>
      </c>
      <c r="G405" s="184">
        <v>226649</v>
      </c>
      <c r="H405" s="184">
        <v>113212</v>
      </c>
      <c r="I405" s="184">
        <v>66134</v>
      </c>
      <c r="J405" s="184">
        <v>160024</v>
      </c>
      <c r="K405" s="184">
        <v>62777</v>
      </c>
      <c r="L405" s="196">
        <f>SUM(C405:K405)</f>
        <v>1264235</v>
      </c>
    </row>
    <row r="406" spans="2:13" ht="24.95" customHeight="1">
      <c r="B406" s="210" t="s">
        <v>57</v>
      </c>
      <c r="C406" s="195">
        <f t="shared" ref="C406:L406" si="4">(C405-C404)/C404</f>
        <v>0.15964361283221529</v>
      </c>
      <c r="D406" s="195">
        <f t="shared" si="4"/>
        <v>0.15174697999532649</v>
      </c>
      <c r="E406" s="195">
        <f t="shared" si="4"/>
        <v>0.17943614367338179</v>
      </c>
      <c r="F406" s="195">
        <f t="shared" si="4"/>
        <v>0.2072081861812913</v>
      </c>
      <c r="G406" s="195">
        <f t="shared" si="4"/>
        <v>3.9149970198523683E-2</v>
      </c>
      <c r="H406" s="195">
        <f t="shared" si="4"/>
        <v>0.16309317114766225</v>
      </c>
      <c r="I406" s="195">
        <f t="shared" si="4"/>
        <v>0.18681358122173569</v>
      </c>
      <c r="J406" s="195">
        <f t="shared" si="4"/>
        <v>0.10033555201056164</v>
      </c>
      <c r="K406" s="195">
        <f t="shared" si="4"/>
        <v>0.14856285562690963</v>
      </c>
      <c r="L406" s="195">
        <f t="shared" si="4"/>
        <v>0.13372611793402475</v>
      </c>
    </row>
    <row r="407" spans="2:13" ht="24.95" customHeight="1">
      <c r="B407" s="22"/>
      <c r="C407" s="27"/>
      <c r="D407" s="27"/>
      <c r="E407" s="27"/>
      <c r="F407" s="27"/>
      <c r="G407" s="27"/>
      <c r="H407" s="27"/>
      <c r="I407" s="27"/>
      <c r="J407" s="27"/>
      <c r="K407" s="27"/>
      <c r="L407" s="27"/>
    </row>
    <row r="408" spans="2:13" ht="24.95" customHeight="1">
      <c r="B408" s="22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5"/>
    </row>
    <row r="409" spans="2:13" ht="24.95" customHeight="1">
      <c r="B409" s="282"/>
      <c r="C409" s="282"/>
      <c r="D409" s="282"/>
      <c r="E409" s="282"/>
      <c r="F409" s="282"/>
      <c r="G409" s="282"/>
      <c r="H409" s="282"/>
      <c r="I409" s="282"/>
      <c r="J409" s="282"/>
      <c r="K409" s="282"/>
      <c r="L409" s="282"/>
      <c r="M409" s="5"/>
    </row>
    <row r="410" spans="2:13" ht="24.95" customHeight="1">
      <c r="B410" s="194"/>
      <c r="C410" s="194"/>
      <c r="D410" s="194"/>
      <c r="E410" s="194"/>
      <c r="F410" s="194"/>
      <c r="G410" s="194"/>
      <c r="H410" s="194"/>
      <c r="I410" s="194"/>
      <c r="J410" s="194"/>
      <c r="K410" s="194"/>
      <c r="L410" s="194"/>
      <c r="M410" s="5"/>
    </row>
    <row r="411" spans="2:13" ht="24.95" customHeight="1">
      <c r="B411" s="22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5"/>
    </row>
    <row r="412" spans="2:13" ht="24.95" customHeight="1">
      <c r="B412" s="22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5"/>
    </row>
    <row r="413" spans="2:13" ht="24.95" customHeight="1">
      <c r="B413" s="22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5"/>
    </row>
    <row r="414" spans="2:13" ht="24.95" customHeight="1">
      <c r="B414" s="22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5"/>
    </row>
    <row r="415" spans="2:13" ht="24.95" customHeight="1">
      <c r="B415" s="22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5"/>
    </row>
    <row r="416" spans="2:13" ht="24.95" customHeight="1">
      <c r="B416" s="22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5"/>
    </row>
    <row r="417" spans="2:15" ht="24.95" customHeight="1">
      <c r="B417" s="22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5"/>
      <c r="O417" s="49">
        <v>3</v>
      </c>
    </row>
    <row r="418" spans="2:15" ht="30" customHeight="1">
      <c r="B418" s="248" t="s">
        <v>147</v>
      </c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</row>
    <row r="419" spans="2:15" ht="15" customHeight="1"/>
    <row r="420" spans="2:15" ht="24.95" customHeight="1">
      <c r="B420" s="225" t="s">
        <v>15</v>
      </c>
      <c r="C420" s="225"/>
      <c r="D420" s="225"/>
      <c r="E420" s="225"/>
      <c r="F420" s="225"/>
      <c r="G420" s="225"/>
      <c r="H420" s="225"/>
    </row>
    <row r="421" spans="2:15" ht="24.95" customHeight="1">
      <c r="B421" s="128" t="s">
        <v>47</v>
      </c>
      <c r="C421" s="244" t="s">
        <v>100</v>
      </c>
      <c r="D421" s="244"/>
      <c r="E421" s="244" t="s">
        <v>101</v>
      </c>
      <c r="F421" s="244"/>
      <c r="G421" s="245" t="s">
        <v>0</v>
      </c>
      <c r="H421" s="245"/>
    </row>
    <row r="422" spans="2:15" ht="24.95" customHeight="1">
      <c r="B422" s="43" t="s">
        <v>148</v>
      </c>
      <c r="C422" s="230">
        <v>4266533</v>
      </c>
      <c r="D422" s="230"/>
      <c r="E422" s="230">
        <v>1297080</v>
      </c>
      <c r="F422" s="230"/>
      <c r="G422" s="251">
        <f>C422+E422</f>
        <v>5563613</v>
      </c>
      <c r="H422" s="251"/>
    </row>
    <row r="423" spans="2:15" ht="24.95" customHeight="1">
      <c r="B423" s="43" t="s">
        <v>149</v>
      </c>
      <c r="C423" s="230">
        <v>4804221</v>
      </c>
      <c r="D423" s="230"/>
      <c r="E423" s="230">
        <v>1566600</v>
      </c>
      <c r="F423" s="230"/>
      <c r="G423" s="251">
        <f>C423+E423</f>
        <v>6370821</v>
      </c>
      <c r="H423" s="251"/>
    </row>
    <row r="424" spans="2:15" ht="24.95" customHeight="1">
      <c r="B424" s="131" t="s">
        <v>57</v>
      </c>
      <c r="C424" s="246">
        <f>(C423-C422)/C422</f>
        <v>0.12602457311357956</v>
      </c>
      <c r="D424" s="246"/>
      <c r="E424" s="246">
        <f>(E423-E422)/E422</f>
        <v>0.20778980479230272</v>
      </c>
      <c r="F424" s="246"/>
      <c r="G424" s="246">
        <f>(G423-G422)/G422</f>
        <v>0.14508701449939096</v>
      </c>
      <c r="H424" s="246"/>
    </row>
    <row r="425" spans="2:15" ht="24.95" customHeight="1">
      <c r="B425" s="22"/>
      <c r="C425" s="27"/>
      <c r="D425" s="27"/>
      <c r="E425" s="27"/>
      <c r="F425" s="27"/>
      <c r="G425" s="27"/>
      <c r="H425" s="27"/>
      <c r="I425" s="5"/>
    </row>
    <row r="426" spans="2:15" ht="24.95" customHeight="1">
      <c r="B426" s="22"/>
      <c r="C426" s="27"/>
      <c r="D426" s="27"/>
      <c r="E426" s="27"/>
      <c r="F426" s="27"/>
      <c r="G426" s="27"/>
      <c r="H426" s="27"/>
      <c r="I426" s="5"/>
    </row>
    <row r="427" spans="2:15" ht="24.95" customHeight="1">
      <c r="B427" s="22"/>
      <c r="C427" s="27"/>
      <c r="D427" s="27"/>
      <c r="E427" s="27"/>
      <c r="F427" s="27"/>
      <c r="G427" s="27"/>
      <c r="H427" s="27"/>
      <c r="I427" s="5"/>
    </row>
    <row r="428" spans="2:15" ht="24.95" customHeight="1">
      <c r="B428" s="22"/>
      <c r="C428" s="27"/>
      <c r="D428" s="27"/>
      <c r="E428" s="27"/>
      <c r="F428" s="27"/>
      <c r="G428" s="27"/>
      <c r="H428" s="27"/>
      <c r="I428" s="5"/>
    </row>
    <row r="429" spans="2:15" ht="24.95" customHeight="1">
      <c r="B429" s="22"/>
      <c r="C429" s="27"/>
      <c r="D429" s="27"/>
      <c r="E429" s="27"/>
      <c r="F429" s="27"/>
      <c r="G429" s="27"/>
      <c r="H429" s="27"/>
      <c r="I429" s="5"/>
    </row>
    <row r="430" spans="2:15" ht="24.95" customHeight="1">
      <c r="B430" s="22"/>
      <c r="C430" s="27"/>
      <c r="D430" s="27"/>
      <c r="E430" s="27"/>
      <c r="F430" s="27"/>
      <c r="G430" s="27"/>
      <c r="H430" s="27"/>
      <c r="I430" s="5"/>
    </row>
    <row r="431" spans="2:15" ht="24.95" customHeight="1">
      <c r="B431" s="22"/>
      <c r="C431" s="27"/>
      <c r="D431" s="27"/>
      <c r="E431" s="27"/>
      <c r="F431" s="27"/>
      <c r="G431" s="27"/>
      <c r="H431" s="27"/>
      <c r="I431" s="5"/>
      <c r="K431" s="21"/>
    </row>
    <row r="432" spans="2:15" ht="24.95" customHeight="1">
      <c r="B432" s="22"/>
      <c r="C432" s="27"/>
      <c r="D432" s="27"/>
      <c r="E432" s="27"/>
      <c r="F432" s="27"/>
      <c r="G432" s="27"/>
      <c r="H432" s="27"/>
      <c r="I432" s="5"/>
    </row>
    <row r="433" spans="2:14" ht="24.95" customHeight="1">
      <c r="B433" s="22"/>
      <c r="C433" s="27"/>
      <c r="D433" s="27"/>
      <c r="E433" s="27"/>
      <c r="F433" s="27"/>
      <c r="G433" s="27"/>
      <c r="H433" s="27"/>
      <c r="I433" s="5"/>
    </row>
    <row r="434" spans="2:14" ht="24.95" customHeight="1">
      <c r="B434" s="22"/>
      <c r="C434" s="27"/>
      <c r="D434" s="27"/>
      <c r="E434" s="27"/>
      <c r="F434" s="27"/>
      <c r="G434" s="27"/>
      <c r="H434" s="27"/>
      <c r="I434" s="5"/>
    </row>
    <row r="435" spans="2:14" ht="24.95" customHeight="1">
      <c r="B435" s="22"/>
      <c r="C435" s="27"/>
      <c r="D435" s="27"/>
      <c r="E435" s="27"/>
      <c r="F435" s="27"/>
      <c r="G435" s="27"/>
      <c r="H435" s="27"/>
      <c r="I435" s="5"/>
    </row>
    <row r="436" spans="2:14" ht="24.95" customHeight="1">
      <c r="B436" s="22"/>
      <c r="C436" s="27"/>
      <c r="D436" s="27"/>
      <c r="E436" s="27"/>
      <c r="F436" s="27"/>
      <c r="G436" s="27"/>
      <c r="H436" s="27"/>
      <c r="I436" s="5"/>
    </row>
    <row r="437" spans="2:14" ht="24.95" customHeight="1">
      <c r="B437" s="22"/>
      <c r="C437" s="27"/>
      <c r="D437" s="27"/>
      <c r="E437" s="27"/>
      <c r="F437" s="27"/>
      <c r="G437" s="27"/>
      <c r="H437" s="27"/>
      <c r="I437" s="5"/>
    </row>
    <row r="438" spans="2:14" ht="24.95" customHeight="1">
      <c r="B438" s="22"/>
      <c r="C438" s="27"/>
      <c r="D438" s="27"/>
      <c r="E438" s="27"/>
      <c r="F438" s="27"/>
      <c r="G438" s="27"/>
      <c r="H438" s="27"/>
      <c r="I438" s="5"/>
    </row>
    <row r="439" spans="2:14" ht="24.95" customHeight="1">
      <c r="B439" s="22"/>
      <c r="C439" s="27"/>
      <c r="D439" s="27"/>
      <c r="E439" s="27"/>
      <c r="F439" s="27"/>
      <c r="G439" s="27"/>
      <c r="H439" s="27"/>
      <c r="I439" s="5"/>
    </row>
    <row r="440" spans="2:14" ht="24.95" customHeight="1">
      <c r="B440" s="22"/>
      <c r="C440" s="27"/>
      <c r="D440" s="27"/>
      <c r="E440" s="27"/>
      <c r="F440" s="27"/>
      <c r="G440" s="27"/>
      <c r="H440" s="27"/>
      <c r="I440" s="5"/>
    </row>
    <row r="441" spans="2:14" ht="24.95" customHeight="1">
      <c r="B441" s="22"/>
      <c r="C441" s="27"/>
      <c r="D441" s="27"/>
      <c r="E441" s="27"/>
      <c r="F441" s="27"/>
      <c r="G441" s="27"/>
      <c r="H441" s="27"/>
      <c r="I441" s="5"/>
    </row>
    <row r="442" spans="2:14" ht="24.95" customHeight="1">
      <c r="B442" s="22"/>
      <c r="C442" s="27"/>
      <c r="D442" s="27"/>
      <c r="E442" s="27"/>
      <c r="F442" s="27"/>
      <c r="G442" s="27"/>
      <c r="H442" s="27"/>
      <c r="I442" s="5"/>
    </row>
    <row r="443" spans="2:14" ht="24.95" customHeight="1">
      <c r="B443" s="22"/>
      <c r="C443" s="27"/>
      <c r="D443" s="27"/>
      <c r="E443" s="27"/>
      <c r="F443" s="27"/>
      <c r="G443" s="27"/>
      <c r="H443" s="27"/>
      <c r="I443" s="5"/>
    </row>
    <row r="444" spans="2:14" ht="24.95" customHeight="1">
      <c r="B444" s="225" t="s">
        <v>97</v>
      </c>
      <c r="C444" s="225"/>
      <c r="D444" s="225"/>
      <c r="E444" s="225"/>
      <c r="F444" s="225"/>
      <c r="G444" s="225"/>
      <c r="H444" s="225"/>
      <c r="I444" s="225"/>
      <c r="J444" s="225"/>
      <c r="K444" s="225"/>
      <c r="L444" s="225"/>
    </row>
    <row r="445" spans="2:14" ht="24.95" customHeight="1">
      <c r="B445" s="132" t="s">
        <v>47</v>
      </c>
      <c r="C445" s="125" t="s">
        <v>5</v>
      </c>
      <c r="D445" s="125" t="s">
        <v>6</v>
      </c>
      <c r="E445" s="125" t="s">
        <v>7</v>
      </c>
      <c r="F445" s="125" t="s">
        <v>8</v>
      </c>
      <c r="G445" s="125" t="s">
        <v>9</v>
      </c>
      <c r="H445" s="125" t="s">
        <v>10</v>
      </c>
      <c r="I445" s="125" t="s">
        <v>11</v>
      </c>
      <c r="J445" s="125" t="s">
        <v>12</v>
      </c>
      <c r="K445" s="125" t="s">
        <v>13</v>
      </c>
      <c r="L445" s="125" t="s">
        <v>16</v>
      </c>
    </row>
    <row r="446" spans="2:14" ht="24.95" customHeight="1">
      <c r="B446" s="43" t="s">
        <v>148</v>
      </c>
      <c r="C446" s="101">
        <v>518344</v>
      </c>
      <c r="D446" s="101">
        <v>1000767</v>
      </c>
      <c r="E446" s="101">
        <v>959415</v>
      </c>
      <c r="F446" s="101">
        <v>275325</v>
      </c>
      <c r="G446" s="101">
        <v>988306</v>
      </c>
      <c r="H446" s="101">
        <v>526808</v>
      </c>
      <c r="I446" s="101">
        <v>307302</v>
      </c>
      <c r="J446" s="101">
        <v>688848</v>
      </c>
      <c r="K446" s="101">
        <v>298498</v>
      </c>
      <c r="L446" s="196">
        <f>SUM(C446:K446)</f>
        <v>5563613</v>
      </c>
      <c r="M446" s="12"/>
    </row>
    <row r="447" spans="2:14" ht="24.95" customHeight="1">
      <c r="B447" s="43" t="s">
        <v>149</v>
      </c>
      <c r="C447" s="101">
        <v>601009</v>
      </c>
      <c r="D447" s="101">
        <v>1197583</v>
      </c>
      <c r="E447" s="101">
        <v>1184417</v>
      </c>
      <c r="F447" s="101">
        <v>331489</v>
      </c>
      <c r="G447" s="101">
        <v>1036400</v>
      </c>
      <c r="H447" s="101">
        <v>605855</v>
      </c>
      <c r="I447" s="101">
        <v>347882</v>
      </c>
      <c r="J447" s="101">
        <v>733978</v>
      </c>
      <c r="K447" s="101">
        <v>332208</v>
      </c>
      <c r="L447" s="196">
        <f>SUM(C447:K447)</f>
        <v>6370821</v>
      </c>
      <c r="M447" s="12"/>
      <c r="N447" s="66"/>
    </row>
    <row r="448" spans="2:14" ht="24.95" customHeight="1">
      <c r="B448" s="131" t="s">
        <v>57</v>
      </c>
      <c r="C448" s="195">
        <f t="shared" ref="C448:L448" si="5">(C447-C446)/C446</f>
        <v>0.15947903322889817</v>
      </c>
      <c r="D448" s="195">
        <f t="shared" si="5"/>
        <v>0.19666515782394903</v>
      </c>
      <c r="E448" s="195">
        <f t="shared" si="5"/>
        <v>0.23451999395464945</v>
      </c>
      <c r="F448" s="195">
        <f t="shared" si="5"/>
        <v>0.20399164623626623</v>
      </c>
      <c r="G448" s="195">
        <f t="shared" si="5"/>
        <v>4.8663065892547451E-2</v>
      </c>
      <c r="H448" s="195">
        <f t="shared" si="5"/>
        <v>0.15004897419932878</v>
      </c>
      <c r="I448" s="195">
        <f t="shared" si="5"/>
        <v>0.13205250860716819</v>
      </c>
      <c r="J448" s="195">
        <f t="shared" si="5"/>
        <v>6.5515178965461177E-2</v>
      </c>
      <c r="K448" s="195">
        <f t="shared" si="5"/>
        <v>0.11293207994693431</v>
      </c>
      <c r="L448" s="195">
        <f t="shared" si="5"/>
        <v>0.14508701449939096</v>
      </c>
    </row>
    <row r="449" spans="2:14" ht="24.95" customHeight="1">
      <c r="B449" s="22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5"/>
      <c r="N449" s="5"/>
    </row>
    <row r="450" spans="2:14" ht="24.95" customHeight="1">
      <c r="B450" s="22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5"/>
      <c r="N450" s="5"/>
    </row>
    <row r="451" spans="2:14" ht="24.95" customHeight="1">
      <c r="B451" s="22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5"/>
      <c r="N451" s="5"/>
    </row>
    <row r="452" spans="2:14" ht="24.95" customHeight="1">
      <c r="B452" s="22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5"/>
      <c r="N452" s="5"/>
    </row>
    <row r="453" spans="2:14" ht="24.95" customHeight="1">
      <c r="B453" s="22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5"/>
      <c r="N453" s="5"/>
    </row>
    <row r="454" spans="2:14" ht="24.95" customHeight="1">
      <c r="B454" s="22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5"/>
      <c r="N454" s="5"/>
    </row>
    <row r="455" spans="2:14" ht="24.95" customHeight="1">
      <c r="B455" s="22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5"/>
      <c r="N455" s="5"/>
    </row>
    <row r="456" spans="2:14" ht="24.95" customHeight="1">
      <c r="B456" s="22"/>
      <c r="C456" s="27"/>
      <c r="D456" s="27"/>
      <c r="E456" s="27"/>
      <c r="F456" s="27"/>
      <c r="G456" s="27"/>
      <c r="H456" s="27"/>
      <c r="I456" s="27"/>
      <c r="J456" s="27"/>
      <c r="K456" s="27"/>
      <c r="L456" s="27"/>
    </row>
    <row r="457" spans="2:14" ht="24.95" customHeight="1">
      <c r="B457" s="282"/>
      <c r="C457" s="282"/>
      <c r="D457" s="282"/>
      <c r="E457" s="282"/>
      <c r="F457" s="282"/>
      <c r="G457" s="282"/>
      <c r="H457" s="282"/>
      <c r="I457" s="282"/>
      <c r="J457" s="282"/>
      <c r="K457" s="282"/>
      <c r="L457" s="282"/>
    </row>
    <row r="458" spans="2:14" ht="24.95" customHeight="1">
      <c r="B458" s="22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5"/>
    </row>
    <row r="459" spans="2:14" ht="24.95" customHeight="1">
      <c r="B459" s="225" t="s">
        <v>17</v>
      </c>
      <c r="C459" s="226"/>
      <c r="D459" s="226"/>
      <c r="E459" s="226"/>
      <c r="F459" s="226"/>
      <c r="G459" s="226"/>
      <c r="H459" s="226"/>
      <c r="I459" s="226"/>
      <c r="J459" s="226"/>
    </row>
    <row r="460" spans="2:14" ht="24.95" customHeight="1">
      <c r="B460" s="128" t="s">
        <v>47</v>
      </c>
      <c r="C460" s="244" t="s">
        <v>54</v>
      </c>
      <c r="D460" s="244"/>
      <c r="E460" s="244" t="s">
        <v>55</v>
      </c>
      <c r="F460" s="244"/>
      <c r="G460" s="245" t="s">
        <v>56</v>
      </c>
      <c r="H460" s="245"/>
      <c r="I460" s="245" t="s">
        <v>20</v>
      </c>
      <c r="J460" s="245"/>
    </row>
    <row r="461" spans="2:14" ht="24.95" customHeight="1">
      <c r="B461" s="43" t="s">
        <v>148</v>
      </c>
      <c r="C461" s="230">
        <v>7453714</v>
      </c>
      <c r="D461" s="230"/>
      <c r="E461" s="230">
        <v>1872480</v>
      </c>
      <c r="F461" s="230"/>
      <c r="G461" s="251">
        <f>C461+E461</f>
        <v>9326194</v>
      </c>
      <c r="H461" s="251"/>
      <c r="I461" s="249">
        <v>0.2596</v>
      </c>
      <c r="J461" s="250"/>
    </row>
    <row r="462" spans="2:14" ht="24.95" customHeight="1">
      <c r="B462" s="43" t="s">
        <v>149</v>
      </c>
      <c r="C462" s="230">
        <v>8382500</v>
      </c>
      <c r="D462" s="230"/>
      <c r="E462" s="230">
        <v>2210440</v>
      </c>
      <c r="F462" s="230"/>
      <c r="G462" s="251">
        <f>C462+E462</f>
        <v>10592940</v>
      </c>
      <c r="H462" s="251"/>
      <c r="I462" s="249">
        <v>0.27650000000000002</v>
      </c>
      <c r="J462" s="250"/>
    </row>
    <row r="463" spans="2:14" ht="24.95" customHeight="1">
      <c r="B463" s="131" t="s">
        <v>57</v>
      </c>
      <c r="C463" s="246">
        <f>(C462-C461)/C461</f>
        <v>0.12460714215758747</v>
      </c>
      <c r="D463" s="246"/>
      <c r="E463" s="246">
        <f>(E462-E461)/E461</f>
        <v>0.18048790908314108</v>
      </c>
      <c r="F463" s="246"/>
      <c r="G463" s="247">
        <f>(G462-G461)/G461</f>
        <v>0.13582668342520005</v>
      </c>
      <c r="H463" s="247"/>
      <c r="I463" s="247">
        <f>(I462-I461)/I461</f>
        <v>6.5100154083205033E-2</v>
      </c>
      <c r="J463" s="247"/>
    </row>
    <row r="464" spans="2:14" ht="24.95" customHeight="1">
      <c r="B464" s="22"/>
      <c r="C464" s="27"/>
      <c r="D464" s="27"/>
      <c r="E464" s="27"/>
      <c r="F464" s="27"/>
      <c r="G464" s="28"/>
      <c r="H464" s="28"/>
      <c r="I464" s="28"/>
      <c r="J464" s="28"/>
    </row>
    <row r="465" spans="2:10" ht="24.95" customHeight="1">
      <c r="B465" s="22"/>
      <c r="C465" s="27"/>
      <c r="D465" s="27"/>
      <c r="E465" s="27"/>
      <c r="F465" s="27"/>
      <c r="G465" s="28"/>
      <c r="H465" s="28"/>
      <c r="I465" s="28"/>
      <c r="J465" s="28"/>
    </row>
    <row r="466" spans="2:10" ht="24.95" customHeight="1">
      <c r="B466" s="22"/>
      <c r="C466" s="27"/>
      <c r="D466" s="27"/>
      <c r="E466" s="27"/>
      <c r="F466" s="27"/>
      <c r="G466" s="28"/>
      <c r="H466" s="28"/>
      <c r="I466" s="28"/>
      <c r="J466" s="28"/>
    </row>
    <row r="467" spans="2:10" ht="24.95" customHeight="1">
      <c r="B467" s="22"/>
      <c r="C467" s="27"/>
      <c r="D467" s="27"/>
      <c r="E467" s="27"/>
      <c r="F467" s="27"/>
      <c r="G467" s="28"/>
      <c r="H467" s="28"/>
      <c r="I467" s="28"/>
      <c r="J467" s="28"/>
    </row>
    <row r="468" spans="2:10" ht="24.95" customHeight="1">
      <c r="B468" s="22"/>
      <c r="C468" s="27"/>
      <c r="D468" s="27"/>
      <c r="E468" s="27"/>
      <c r="F468" s="27"/>
      <c r="G468" s="28"/>
      <c r="H468" s="28"/>
      <c r="I468" s="28"/>
      <c r="J468" s="28"/>
    </row>
    <row r="469" spans="2:10" ht="24.95" customHeight="1">
      <c r="B469" s="22"/>
      <c r="C469" s="27"/>
      <c r="D469" s="27"/>
      <c r="E469" s="27"/>
      <c r="F469" s="27"/>
      <c r="G469" s="28"/>
      <c r="H469" s="28"/>
      <c r="I469" s="28"/>
      <c r="J469" s="28"/>
    </row>
    <row r="470" spans="2:10" ht="24.95" customHeight="1">
      <c r="B470" s="22"/>
      <c r="C470" s="27"/>
      <c r="D470" s="27"/>
      <c r="E470" s="27"/>
      <c r="F470" s="27"/>
      <c r="G470" s="28"/>
      <c r="H470" s="28"/>
      <c r="I470" s="28"/>
      <c r="J470" s="28"/>
    </row>
    <row r="471" spans="2:10" ht="24.95" customHeight="1">
      <c r="B471" s="22"/>
      <c r="C471" s="27"/>
      <c r="D471" s="27"/>
      <c r="E471" s="27"/>
      <c r="F471" s="27"/>
      <c r="G471" s="28"/>
      <c r="H471" s="28"/>
      <c r="I471" s="28"/>
      <c r="J471" s="28"/>
    </row>
    <row r="472" spans="2:10" ht="24.95" customHeight="1">
      <c r="B472" s="22"/>
      <c r="C472" s="27"/>
      <c r="D472" s="27"/>
      <c r="E472" s="27"/>
      <c r="F472" s="27"/>
      <c r="G472" s="28"/>
      <c r="H472" s="28"/>
      <c r="I472" s="28"/>
      <c r="J472" s="28"/>
    </row>
    <row r="473" spans="2:10" ht="24.95" customHeight="1">
      <c r="B473" s="22"/>
      <c r="C473" s="27"/>
      <c r="D473" s="27"/>
      <c r="E473" s="27"/>
      <c r="F473" s="27"/>
      <c r="G473" s="28"/>
      <c r="H473" s="28"/>
      <c r="I473" s="28"/>
      <c r="J473" s="28"/>
    </row>
    <row r="474" spans="2:10" ht="24.95" customHeight="1">
      <c r="B474" s="22"/>
      <c r="C474" s="27"/>
      <c r="D474" s="27"/>
      <c r="E474" s="27"/>
      <c r="F474" s="27"/>
      <c r="G474" s="28"/>
      <c r="H474" s="28"/>
      <c r="I474" s="28"/>
      <c r="J474" s="28"/>
    </row>
    <row r="475" spans="2:10" ht="24.95" customHeight="1">
      <c r="B475" s="22"/>
      <c r="C475" s="27"/>
      <c r="D475" s="27"/>
      <c r="E475" s="27"/>
      <c r="F475" s="27"/>
      <c r="G475" s="28"/>
      <c r="H475" s="28"/>
      <c r="I475" s="28"/>
      <c r="J475" s="28"/>
    </row>
    <row r="476" spans="2:10" ht="24.95" customHeight="1">
      <c r="B476" s="22"/>
      <c r="C476" s="27"/>
      <c r="D476" s="27"/>
      <c r="E476" s="27"/>
      <c r="F476" s="27"/>
      <c r="G476" s="28"/>
      <c r="H476" s="28"/>
      <c r="I476" s="28"/>
      <c r="J476" s="28"/>
    </row>
    <row r="477" spans="2:10" ht="24.95" customHeight="1">
      <c r="B477" s="22"/>
      <c r="C477" s="27"/>
      <c r="D477" s="27"/>
      <c r="E477" s="27"/>
      <c r="F477" s="27"/>
      <c r="G477" s="28"/>
      <c r="H477" s="28"/>
      <c r="I477" s="28"/>
      <c r="J477" s="28"/>
    </row>
    <row r="478" spans="2:10" ht="24.95" customHeight="1">
      <c r="B478" s="22"/>
      <c r="C478" s="27"/>
      <c r="D478" s="27"/>
      <c r="E478" s="27"/>
      <c r="F478" s="27"/>
      <c r="G478" s="28"/>
      <c r="H478" s="28"/>
      <c r="I478" s="28"/>
      <c r="J478" s="28"/>
    </row>
    <row r="479" spans="2:10" ht="24.95" customHeight="1">
      <c r="B479" s="22"/>
      <c r="C479" s="27"/>
      <c r="D479" s="27"/>
      <c r="E479" s="27"/>
      <c r="F479" s="27"/>
      <c r="G479" s="28"/>
      <c r="H479" s="28"/>
      <c r="I479" s="28"/>
      <c r="J479" s="28"/>
    </row>
    <row r="480" spans="2:10" ht="24.95" customHeight="1">
      <c r="B480" s="22"/>
      <c r="C480" s="27"/>
      <c r="D480" s="27"/>
      <c r="E480" s="27"/>
      <c r="F480" s="27"/>
      <c r="G480" s="28"/>
      <c r="H480" s="28"/>
      <c r="I480" s="28"/>
      <c r="J480" s="28"/>
    </row>
    <row r="481" spans="2:15" ht="24.95" customHeight="1">
      <c r="B481" s="22"/>
      <c r="C481" s="27"/>
      <c r="D481" s="27"/>
      <c r="E481" s="27"/>
      <c r="F481" s="27"/>
      <c r="G481" s="28"/>
      <c r="H481" s="28"/>
      <c r="I481" s="28"/>
      <c r="J481" s="28"/>
      <c r="O481" s="49">
        <v>4</v>
      </c>
    </row>
    <row r="482" spans="2:15" ht="24.95" customHeight="1">
      <c r="B482" s="225" t="s">
        <v>98</v>
      </c>
      <c r="C482" s="225"/>
      <c r="D482" s="225"/>
      <c r="E482" s="225"/>
      <c r="F482" s="225"/>
      <c r="G482" s="225"/>
      <c r="H482" s="225"/>
      <c r="I482" s="225"/>
      <c r="J482" s="225"/>
      <c r="K482" s="225"/>
      <c r="L482" s="225"/>
    </row>
    <row r="483" spans="2:15" ht="24.95" customHeight="1">
      <c r="B483" s="125" t="s">
        <v>47</v>
      </c>
      <c r="C483" s="125" t="s">
        <v>5</v>
      </c>
      <c r="D483" s="125" t="s">
        <v>6</v>
      </c>
      <c r="E483" s="125" t="s">
        <v>7</v>
      </c>
      <c r="F483" s="125" t="s">
        <v>8</v>
      </c>
      <c r="G483" s="125" t="s">
        <v>9</v>
      </c>
      <c r="H483" s="125" t="s">
        <v>10</v>
      </c>
      <c r="I483" s="125" t="s">
        <v>11</v>
      </c>
      <c r="J483" s="125" t="s">
        <v>12</v>
      </c>
      <c r="K483" s="125" t="s">
        <v>13</v>
      </c>
      <c r="L483" s="125" t="s">
        <v>16</v>
      </c>
    </row>
    <row r="484" spans="2:15" ht="24.95" customHeight="1">
      <c r="B484" s="43" t="s">
        <v>148</v>
      </c>
      <c r="C484" s="101">
        <v>898381</v>
      </c>
      <c r="D484" s="101">
        <v>1537127</v>
      </c>
      <c r="E484" s="101">
        <v>1592449</v>
      </c>
      <c r="F484" s="101">
        <v>487506</v>
      </c>
      <c r="G484" s="101">
        <v>1774278</v>
      </c>
      <c r="H484" s="101">
        <v>824228</v>
      </c>
      <c r="I484" s="101">
        <v>615365</v>
      </c>
      <c r="J484" s="101">
        <v>1137603</v>
      </c>
      <c r="K484" s="101">
        <v>459257</v>
      </c>
      <c r="L484" s="199">
        <f>SUM(C484:K484)</f>
        <v>9326194</v>
      </c>
    </row>
    <row r="485" spans="2:15" ht="24.95" customHeight="1">
      <c r="B485" s="43" t="s">
        <v>149</v>
      </c>
      <c r="C485" s="101">
        <v>1045884</v>
      </c>
      <c r="D485" s="101">
        <v>1825867</v>
      </c>
      <c r="E485" s="101">
        <v>1883475</v>
      </c>
      <c r="F485" s="101">
        <v>550586</v>
      </c>
      <c r="G485" s="101">
        <v>1868445</v>
      </c>
      <c r="H485" s="101">
        <v>946381</v>
      </c>
      <c r="I485" s="101">
        <v>707566</v>
      </c>
      <c r="J485" s="101">
        <v>1241430</v>
      </c>
      <c r="K485" s="101">
        <v>523306</v>
      </c>
      <c r="L485" s="199">
        <f>SUM(C485:K485)</f>
        <v>10592940</v>
      </c>
    </row>
    <row r="486" spans="2:15" ht="24.95" customHeight="1">
      <c r="B486" s="90" t="s">
        <v>57</v>
      </c>
      <c r="C486" s="82">
        <f t="shared" ref="C486:L486" si="6">(C485-C484)/C484</f>
        <v>0.16418757743095636</v>
      </c>
      <c r="D486" s="82">
        <f t="shared" si="6"/>
        <v>0.18784394523029002</v>
      </c>
      <c r="E486" s="82">
        <f t="shared" si="6"/>
        <v>0.1827537334005673</v>
      </c>
      <c r="F486" s="82">
        <f t="shared" si="6"/>
        <v>0.12939327926220395</v>
      </c>
      <c r="G486" s="82">
        <f t="shared" si="6"/>
        <v>5.3073419159793446E-2</v>
      </c>
      <c r="H486" s="82">
        <f t="shared" si="6"/>
        <v>0.14820292443353053</v>
      </c>
      <c r="I486" s="82">
        <f t="shared" si="6"/>
        <v>0.14983140087590291</v>
      </c>
      <c r="J486" s="82">
        <f t="shared" si="6"/>
        <v>9.1268219229379666E-2</v>
      </c>
      <c r="K486" s="82">
        <f t="shared" si="6"/>
        <v>0.13946221832220304</v>
      </c>
      <c r="L486" s="82">
        <f t="shared" si="6"/>
        <v>0.13582668342520005</v>
      </c>
    </row>
    <row r="487" spans="2:15" ht="24.95" customHeight="1">
      <c r="B487" s="22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5"/>
    </row>
    <row r="488" spans="2:15" ht="24.95" customHeight="1">
      <c r="B488" s="22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5"/>
    </row>
    <row r="489" spans="2:15" ht="24.95" customHeight="1">
      <c r="B489" s="282"/>
      <c r="C489" s="282"/>
      <c r="D489" s="282"/>
      <c r="E489" s="282"/>
      <c r="F489" s="282"/>
      <c r="G489" s="282"/>
      <c r="H489" s="282"/>
      <c r="I489" s="282"/>
      <c r="J489" s="282"/>
      <c r="K489" s="282"/>
      <c r="L489" s="282"/>
      <c r="M489" s="5"/>
      <c r="N489" s="1"/>
    </row>
    <row r="490" spans="2:15" ht="24.95" customHeight="1"/>
    <row r="491" spans="2:15" ht="24.95" customHeight="1"/>
    <row r="492" spans="2:15" ht="24.95" customHeight="1"/>
    <row r="493" spans="2:15" ht="24.95" customHeight="1"/>
    <row r="494" spans="2:15" ht="24.95" customHeight="1"/>
    <row r="495" spans="2:15" ht="24.95" customHeight="1"/>
    <row r="496" spans="2:15" ht="24.95" customHeight="1"/>
    <row r="497" ht="24.95" customHeight="1"/>
    <row r="498" ht="24.95" customHeight="1"/>
    <row r="499" ht="24.95" customHeight="1"/>
    <row r="500" ht="24.95" customHeight="1"/>
    <row r="501" ht="24.95" customHeight="1"/>
    <row r="502" ht="24.95" customHeight="1"/>
    <row r="503" ht="24.95" customHeight="1"/>
    <row r="504" ht="24.95" customHeight="1"/>
    <row r="505" ht="24.95" customHeight="1"/>
    <row r="506" ht="24.95" customHeight="1"/>
    <row r="507" ht="24.95" customHeight="1"/>
    <row r="508" ht="24.95" customHeight="1"/>
    <row r="509" ht="24.95" customHeight="1"/>
    <row r="510" ht="24.95" customHeight="1"/>
    <row r="511" ht="24.95" customHeight="1"/>
    <row r="512" ht="24.95" customHeight="1"/>
    <row r="513" ht="24.95" customHeight="1"/>
    <row r="514" ht="24.95" customHeight="1"/>
    <row r="515" ht="24.95" customHeight="1"/>
    <row r="516" ht="24.95" customHeight="1"/>
    <row r="517" ht="24.95" customHeight="1"/>
    <row r="518" ht="24.95" customHeight="1"/>
    <row r="519" ht="24.95" customHeight="1"/>
    <row r="520" ht="24.95" customHeight="1"/>
    <row r="521" ht="24.95" customHeight="1"/>
    <row r="522" ht="24.95" customHeight="1"/>
    <row r="523" ht="24.95" customHeight="1"/>
    <row r="524" ht="24.95" customHeight="1"/>
    <row r="525" ht="24.95" customHeight="1"/>
    <row r="526" ht="24.95" customHeight="1"/>
    <row r="527" ht="24.95" customHeight="1"/>
    <row r="528" ht="24.95" customHeight="1"/>
    <row r="529" spans="2:15" ht="24.95" customHeight="1"/>
    <row r="530" spans="2:15" ht="24.95" customHeight="1"/>
    <row r="531" spans="2:15" ht="24.95" customHeight="1"/>
    <row r="532" spans="2:15" ht="24.95" customHeight="1"/>
    <row r="533" spans="2:15" ht="24.95" customHeight="1"/>
    <row r="534" spans="2:15" ht="24.95" customHeight="1"/>
    <row r="535" spans="2:15" ht="24.95" customHeight="1"/>
    <row r="536" spans="2:15" ht="24.95" customHeight="1"/>
    <row r="537" spans="2:15" ht="24.95" customHeight="1"/>
    <row r="538" spans="2:15" ht="24.95" customHeight="1"/>
    <row r="539" spans="2:15" ht="24.95" customHeight="1"/>
    <row r="540" spans="2:15" ht="24.95" customHeight="1"/>
    <row r="541" spans="2:15" ht="24.95" customHeight="1"/>
    <row r="542" spans="2:15" ht="24.95" customHeight="1">
      <c r="B542" s="22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5"/>
    </row>
    <row r="543" spans="2:15" ht="24.95" customHeight="1">
      <c r="B543" s="22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5"/>
      <c r="O543" s="49"/>
    </row>
    <row r="544" spans="2:15" ht="24.95" customHeight="1">
      <c r="B544" s="22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5"/>
      <c r="O544" s="49"/>
    </row>
    <row r="545" spans="2:15" ht="24.95" customHeight="1">
      <c r="B545" s="22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5"/>
      <c r="O545" s="49">
        <v>5</v>
      </c>
    </row>
    <row r="546" spans="2:15" ht="39.950000000000003" customHeight="1">
      <c r="B546" s="214" t="s">
        <v>136</v>
      </c>
      <c r="C546" s="214"/>
      <c r="D546" s="214"/>
      <c r="E546" s="214"/>
      <c r="F546" s="214"/>
      <c r="G546" s="214"/>
      <c r="H546" s="214"/>
      <c r="I546" s="214"/>
      <c r="J546" s="214"/>
      <c r="K546" s="214"/>
      <c r="L546" s="214"/>
      <c r="M546" s="214"/>
      <c r="N546" s="214"/>
      <c r="O546" s="214"/>
    </row>
    <row r="547" spans="2:15" ht="15" customHeight="1"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70"/>
    </row>
    <row r="548" spans="2:15" ht="30" customHeight="1">
      <c r="B548" s="252" t="s">
        <v>137</v>
      </c>
      <c r="C548" s="252"/>
      <c r="D548" s="252"/>
      <c r="E548" s="252"/>
      <c r="F548" s="252"/>
      <c r="G548" s="252"/>
      <c r="H548" s="252"/>
      <c r="I548" s="252"/>
      <c r="J548" s="252"/>
      <c r="K548" s="252"/>
      <c r="L548" s="252"/>
      <c r="M548" s="252"/>
      <c r="N548" s="252"/>
      <c r="O548" s="252"/>
    </row>
    <row r="549" spans="2:15" ht="15" customHeight="1">
      <c r="B549" s="253"/>
      <c r="C549" s="253"/>
      <c r="D549" s="253"/>
      <c r="E549" s="253"/>
      <c r="F549" s="253"/>
      <c r="G549" s="253"/>
    </row>
    <row r="550" spans="2:15" ht="24.95" customHeight="1">
      <c r="B550" s="254" t="s">
        <v>18</v>
      </c>
      <c r="C550" s="254"/>
      <c r="D550" s="254"/>
      <c r="E550" s="254"/>
      <c r="F550" s="254"/>
      <c r="G550" s="254"/>
      <c r="H550" s="254"/>
      <c r="I550" s="254"/>
      <c r="J550" s="254"/>
    </row>
    <row r="551" spans="2:15" ht="24.95" customHeight="1">
      <c r="B551" s="255" t="s">
        <v>48</v>
      </c>
      <c r="C551" s="255" t="s">
        <v>70</v>
      </c>
      <c r="D551" s="255"/>
      <c r="E551" s="255"/>
      <c r="F551" s="255" t="s">
        <v>71</v>
      </c>
      <c r="G551" s="255"/>
      <c r="H551" s="255"/>
      <c r="I551" s="193" t="s">
        <v>76</v>
      </c>
      <c r="J551" s="193" t="s">
        <v>77</v>
      </c>
      <c r="M551" s="96"/>
    </row>
    <row r="552" spans="2:15" ht="24.95" customHeight="1">
      <c r="B552" s="255"/>
      <c r="C552" s="175" t="s">
        <v>103</v>
      </c>
      <c r="D552" s="175" t="s">
        <v>104</v>
      </c>
      <c r="E552" s="129" t="s">
        <v>110</v>
      </c>
      <c r="F552" s="175" t="s">
        <v>106</v>
      </c>
      <c r="G552" s="175" t="s">
        <v>107</v>
      </c>
      <c r="H552" s="129" t="s">
        <v>108</v>
      </c>
      <c r="I552" s="186" t="s">
        <v>141</v>
      </c>
      <c r="J552" s="186" t="s">
        <v>142</v>
      </c>
      <c r="K552" s="12"/>
      <c r="M552" s="96"/>
    </row>
    <row r="553" spans="2:15" ht="24.95" customHeight="1">
      <c r="B553" s="102" t="s">
        <v>5</v>
      </c>
      <c r="C553" s="101">
        <v>46792</v>
      </c>
      <c r="D553" s="101">
        <v>7851</v>
      </c>
      <c r="E553" s="196">
        <f t="shared" ref="E553:E561" si="7">C553+D553</f>
        <v>54643</v>
      </c>
      <c r="F553" s="101">
        <v>65442</v>
      </c>
      <c r="G553" s="101">
        <v>13259</v>
      </c>
      <c r="H553" s="196">
        <f t="shared" ref="H553:H561" si="8">F553+G553</f>
        <v>78701</v>
      </c>
      <c r="I553" s="149">
        <v>0.47481749622926095</v>
      </c>
      <c r="J553" s="152">
        <v>1.4402759731347108</v>
      </c>
      <c r="M553" s="96"/>
    </row>
    <row r="554" spans="2:15" ht="24.95" customHeight="1">
      <c r="B554" s="102" t="s">
        <v>6</v>
      </c>
      <c r="C554" s="101">
        <v>60583</v>
      </c>
      <c r="D554" s="101">
        <v>56431</v>
      </c>
      <c r="E554" s="196">
        <f t="shared" si="7"/>
        <v>117014</v>
      </c>
      <c r="F554" s="101">
        <v>97528</v>
      </c>
      <c r="G554" s="101">
        <v>72467</v>
      </c>
      <c r="H554" s="196">
        <f t="shared" si="8"/>
        <v>169995</v>
      </c>
      <c r="I554" s="149">
        <v>0.53761859582542693</v>
      </c>
      <c r="J554" s="152">
        <v>1.4527748816380945</v>
      </c>
      <c r="M554" s="96"/>
    </row>
    <row r="555" spans="2:15" ht="24.95" customHeight="1">
      <c r="B555" s="102" t="s">
        <v>27</v>
      </c>
      <c r="C555" s="101">
        <v>73474</v>
      </c>
      <c r="D555" s="101">
        <v>38428</v>
      </c>
      <c r="E555" s="196">
        <f t="shared" si="7"/>
        <v>111902</v>
      </c>
      <c r="F555" s="101">
        <v>112797</v>
      </c>
      <c r="G555" s="101">
        <v>46088</v>
      </c>
      <c r="H555" s="196">
        <f t="shared" si="8"/>
        <v>158885</v>
      </c>
      <c r="I555" s="149">
        <v>0.43195226055514774</v>
      </c>
      <c r="J555" s="152">
        <v>1.4198584475701954</v>
      </c>
      <c r="M555" s="96"/>
    </row>
    <row r="556" spans="2:15" ht="24.95" customHeight="1">
      <c r="B556" s="102" t="s">
        <v>8</v>
      </c>
      <c r="C556" s="101">
        <v>18944</v>
      </c>
      <c r="D556" s="101">
        <v>7942</v>
      </c>
      <c r="E556" s="196">
        <f t="shared" si="7"/>
        <v>26886</v>
      </c>
      <c r="F556" s="101">
        <v>32247</v>
      </c>
      <c r="G556" s="101">
        <v>11090</v>
      </c>
      <c r="H556" s="196">
        <f t="shared" si="8"/>
        <v>43337</v>
      </c>
      <c r="I556" s="149">
        <v>0.41654171472510571</v>
      </c>
      <c r="J556" s="152">
        <v>1.611879788737633</v>
      </c>
      <c r="M556" s="96"/>
    </row>
    <row r="557" spans="2:15" ht="24.95" customHeight="1">
      <c r="B557" s="102" t="s">
        <v>9</v>
      </c>
      <c r="C557" s="101">
        <v>79919</v>
      </c>
      <c r="D557" s="101">
        <v>33972</v>
      </c>
      <c r="E557" s="196">
        <f t="shared" si="7"/>
        <v>113891</v>
      </c>
      <c r="F557" s="101">
        <v>148295</v>
      </c>
      <c r="G557" s="101">
        <v>49314</v>
      </c>
      <c r="H557" s="196">
        <f t="shared" si="8"/>
        <v>197609</v>
      </c>
      <c r="I557" s="149">
        <v>0.56936352897110099</v>
      </c>
      <c r="J557" s="152">
        <v>1.7350712523377616</v>
      </c>
      <c r="M557" s="96"/>
    </row>
    <row r="558" spans="2:15" ht="24.95" customHeight="1">
      <c r="B558" s="102" t="s">
        <v>10</v>
      </c>
      <c r="C558" s="101">
        <v>44627</v>
      </c>
      <c r="D558" s="101">
        <v>10401</v>
      </c>
      <c r="E558" s="196">
        <f t="shared" si="7"/>
        <v>55028</v>
      </c>
      <c r="F558" s="101">
        <v>68997</v>
      </c>
      <c r="G558" s="101">
        <v>15917</v>
      </c>
      <c r="H558" s="196">
        <f t="shared" si="8"/>
        <v>84914</v>
      </c>
      <c r="I558" s="149">
        <v>0.4520790076132673</v>
      </c>
      <c r="J558" s="152">
        <v>1.5431053281965545</v>
      </c>
      <c r="M558" s="96"/>
    </row>
    <row r="559" spans="2:15" ht="24.95" customHeight="1">
      <c r="B559" s="102" t="s">
        <v>11</v>
      </c>
      <c r="C559" s="101">
        <v>24676</v>
      </c>
      <c r="D559" s="101">
        <v>2142</v>
      </c>
      <c r="E559" s="196">
        <f t="shared" si="7"/>
        <v>26818</v>
      </c>
      <c r="F559" s="101">
        <v>40794</v>
      </c>
      <c r="G559" s="101">
        <v>3015</v>
      </c>
      <c r="H559" s="196">
        <f t="shared" si="8"/>
        <v>43809</v>
      </c>
      <c r="I559" s="149">
        <v>0.35861984282907661</v>
      </c>
      <c r="J559" s="152">
        <v>1.6335670072339474</v>
      </c>
      <c r="M559" s="96"/>
    </row>
    <row r="560" spans="2:15" ht="24.95" customHeight="1">
      <c r="B560" s="102" t="s">
        <v>12</v>
      </c>
      <c r="C560" s="101">
        <v>63690</v>
      </c>
      <c r="D560" s="101">
        <v>18813</v>
      </c>
      <c r="E560" s="196">
        <f t="shared" si="7"/>
        <v>82503</v>
      </c>
      <c r="F560" s="101">
        <v>105857</v>
      </c>
      <c r="G560" s="101">
        <v>34223</v>
      </c>
      <c r="H560" s="196">
        <f t="shared" si="8"/>
        <v>140080</v>
      </c>
      <c r="I560" s="149">
        <v>0.51950749147010833</v>
      </c>
      <c r="J560" s="152">
        <v>1.6978776529338326</v>
      </c>
      <c r="M560" s="67"/>
    </row>
    <row r="561" spans="2:15" ht="24.95" customHeight="1">
      <c r="B561" s="102" t="s">
        <v>13</v>
      </c>
      <c r="C561" s="101">
        <v>26702</v>
      </c>
      <c r="D561" s="101">
        <v>4663</v>
      </c>
      <c r="E561" s="196">
        <f t="shared" si="7"/>
        <v>31365</v>
      </c>
      <c r="F561" s="101">
        <v>38284</v>
      </c>
      <c r="G561" s="101">
        <v>7021</v>
      </c>
      <c r="H561" s="196">
        <f t="shared" si="8"/>
        <v>45305</v>
      </c>
      <c r="I561" s="149">
        <v>0.40036231884057971</v>
      </c>
      <c r="J561" s="152">
        <v>1.4444444444444444</v>
      </c>
      <c r="M561" s="67"/>
    </row>
    <row r="562" spans="2:15" ht="24.95" customHeight="1">
      <c r="B562" s="140" t="s">
        <v>16</v>
      </c>
      <c r="C562" s="197">
        <f t="shared" ref="C562:H562" si="9">SUM(C553:C561)</f>
        <v>439407</v>
      </c>
      <c r="D562" s="197">
        <f t="shared" si="9"/>
        <v>180643</v>
      </c>
      <c r="E562" s="198">
        <f t="shared" si="9"/>
        <v>620050</v>
      </c>
      <c r="F562" s="197">
        <f t="shared" si="9"/>
        <v>710241</v>
      </c>
      <c r="G562" s="197">
        <f t="shared" si="9"/>
        <v>252394</v>
      </c>
      <c r="H562" s="211">
        <f t="shared" si="9"/>
        <v>962635</v>
      </c>
      <c r="I562" s="181">
        <v>0.48284328477990451</v>
      </c>
      <c r="J562" s="180">
        <v>1.5525118942020806</v>
      </c>
      <c r="M562" s="67"/>
    </row>
    <row r="563" spans="2:15" ht="24.95" customHeight="1">
      <c r="B563" s="24"/>
      <c r="C563" s="81"/>
      <c r="D563" s="81"/>
      <c r="E563" s="83"/>
      <c r="F563" s="81"/>
      <c r="G563" s="81"/>
      <c r="H563" s="83"/>
      <c r="I563" s="62"/>
      <c r="J563" s="63"/>
      <c r="K563" s="5"/>
      <c r="L563" s="5"/>
      <c r="M563" s="84"/>
      <c r="N563" s="5"/>
      <c r="O563" s="5"/>
    </row>
    <row r="564" spans="2:15" ht="24.95" customHeight="1">
      <c r="B564" s="24"/>
      <c r="C564" s="37"/>
      <c r="D564" s="37"/>
      <c r="E564" s="41"/>
      <c r="F564" s="37"/>
      <c r="G564" s="37"/>
      <c r="H564" s="41"/>
      <c r="I564" s="42"/>
      <c r="J564" s="51"/>
    </row>
    <row r="565" spans="2:15" ht="24.95" customHeight="1">
      <c r="B565" s="5"/>
      <c r="C565" s="5"/>
      <c r="D565" s="5"/>
      <c r="E565" s="5"/>
      <c r="F565" s="5"/>
      <c r="G565" s="5"/>
      <c r="H565" s="5"/>
      <c r="I565" s="5"/>
      <c r="J565" s="5"/>
    </row>
    <row r="566" spans="2:15" ht="24.95" customHeight="1"/>
    <row r="567" spans="2:15" ht="24.95" customHeight="1"/>
    <row r="568" spans="2:15" ht="24.95" customHeight="1"/>
    <row r="569" spans="2:15" ht="24.95" customHeight="1"/>
    <row r="570" spans="2:15" ht="24.95" customHeight="1"/>
    <row r="571" spans="2:15" ht="24.95" customHeight="1"/>
    <row r="572" spans="2:15" ht="24.95" customHeight="1"/>
    <row r="573" spans="2:15" ht="24.95" customHeight="1">
      <c r="L573" s="183"/>
    </row>
    <row r="574" spans="2:15" ht="24.95" customHeight="1"/>
    <row r="575" spans="2:15" ht="24.95" customHeight="1">
      <c r="B575" s="254" t="s">
        <v>19</v>
      </c>
      <c r="C575" s="254"/>
      <c r="D575" s="254"/>
      <c r="E575" s="254"/>
      <c r="F575" s="254"/>
      <c r="G575" s="254"/>
      <c r="H575" s="254"/>
      <c r="I575" s="254"/>
      <c r="J575" s="254"/>
    </row>
    <row r="576" spans="2:15" ht="24.95" customHeight="1">
      <c r="B576" s="255" t="s">
        <v>48</v>
      </c>
      <c r="C576" s="255" t="s">
        <v>70</v>
      </c>
      <c r="D576" s="255"/>
      <c r="E576" s="255"/>
      <c r="F576" s="255" t="s">
        <v>71</v>
      </c>
      <c r="G576" s="255"/>
      <c r="H576" s="255"/>
      <c r="I576" s="193" t="s">
        <v>76</v>
      </c>
      <c r="J576" s="193" t="s">
        <v>77</v>
      </c>
    </row>
    <row r="577" spans="2:15" ht="24.95" customHeight="1">
      <c r="B577" s="255"/>
      <c r="C577" s="175" t="s">
        <v>103</v>
      </c>
      <c r="D577" s="175" t="s">
        <v>104</v>
      </c>
      <c r="E577" s="129" t="s">
        <v>110</v>
      </c>
      <c r="F577" s="175" t="s">
        <v>106</v>
      </c>
      <c r="G577" s="175" t="s">
        <v>107</v>
      </c>
      <c r="H577" s="129" t="s">
        <v>108</v>
      </c>
      <c r="I577" s="186" t="s">
        <v>141</v>
      </c>
      <c r="J577" s="186" t="s">
        <v>142</v>
      </c>
    </row>
    <row r="578" spans="2:15" ht="24.95" customHeight="1">
      <c r="B578" s="102" t="s">
        <v>5</v>
      </c>
      <c r="C578" s="101">
        <v>85</v>
      </c>
      <c r="D578" s="101">
        <v>0</v>
      </c>
      <c r="E578" s="196">
        <f t="shared" ref="E578:E586" si="10">C578+D578</f>
        <v>85</v>
      </c>
      <c r="F578" s="101">
        <v>326</v>
      </c>
      <c r="G578" s="101">
        <v>0</v>
      </c>
      <c r="H578" s="196">
        <f t="shared" ref="H578:H586" si="11">F578+G578</f>
        <v>326</v>
      </c>
      <c r="I578" s="149">
        <v>6.1742424242424244E-2</v>
      </c>
      <c r="J578" s="152">
        <v>3.835294117647059</v>
      </c>
    </row>
    <row r="579" spans="2:15" ht="24.95" customHeight="1">
      <c r="B579" s="102" t="s">
        <v>6</v>
      </c>
      <c r="C579" s="101">
        <v>3078</v>
      </c>
      <c r="D579" s="101">
        <v>3297</v>
      </c>
      <c r="E579" s="196">
        <f t="shared" si="10"/>
        <v>6375</v>
      </c>
      <c r="F579" s="101">
        <v>9112</v>
      </c>
      <c r="G579" s="101">
        <v>4633</v>
      </c>
      <c r="H579" s="196">
        <f t="shared" si="11"/>
        <v>13745</v>
      </c>
      <c r="I579" s="149">
        <v>0.40725925925925927</v>
      </c>
      <c r="J579" s="152">
        <v>2.1560784313725492</v>
      </c>
    </row>
    <row r="580" spans="2:15" ht="24.95" customHeight="1">
      <c r="B580" s="102" t="s">
        <v>27</v>
      </c>
      <c r="C580" s="101">
        <v>2174</v>
      </c>
      <c r="D580" s="101">
        <v>1954</v>
      </c>
      <c r="E580" s="196">
        <f t="shared" si="10"/>
        <v>4128</v>
      </c>
      <c r="F580" s="101">
        <v>5526</v>
      </c>
      <c r="G580" s="101">
        <v>2057</v>
      </c>
      <c r="H580" s="196">
        <f t="shared" si="11"/>
        <v>7583</v>
      </c>
      <c r="I580" s="149">
        <v>0.18599460387539857</v>
      </c>
      <c r="J580" s="152">
        <v>1.8369670542635659</v>
      </c>
    </row>
    <row r="581" spans="2:15" ht="24.95" customHeight="1">
      <c r="B581" s="102" t="s">
        <v>8</v>
      </c>
      <c r="C581" s="101">
        <v>544</v>
      </c>
      <c r="D581" s="101">
        <v>794</v>
      </c>
      <c r="E581" s="196">
        <f t="shared" si="10"/>
        <v>1338</v>
      </c>
      <c r="F581" s="101">
        <v>992</v>
      </c>
      <c r="G581" s="101">
        <v>798</v>
      </c>
      <c r="H581" s="196">
        <f t="shared" si="11"/>
        <v>1790</v>
      </c>
      <c r="I581" s="149">
        <v>0.21696969696969698</v>
      </c>
      <c r="J581" s="152">
        <v>1.3378176382660687</v>
      </c>
    </row>
    <row r="582" spans="2:15" ht="24.95" customHeight="1">
      <c r="B582" s="102" t="s">
        <v>9</v>
      </c>
      <c r="C582" s="101">
        <v>1774</v>
      </c>
      <c r="D582" s="101">
        <v>804</v>
      </c>
      <c r="E582" s="196">
        <f t="shared" si="10"/>
        <v>2578</v>
      </c>
      <c r="F582" s="101">
        <v>3588</v>
      </c>
      <c r="G582" s="101">
        <v>1289</v>
      </c>
      <c r="H582" s="196">
        <f t="shared" si="11"/>
        <v>4877</v>
      </c>
      <c r="I582" s="149">
        <v>0.26606655755591924</v>
      </c>
      <c r="J582" s="152">
        <v>1.8917765709852599</v>
      </c>
    </row>
    <row r="583" spans="2:15" ht="24.95" customHeight="1">
      <c r="B583" s="102" t="s">
        <v>10</v>
      </c>
      <c r="C583" s="101">
        <v>1815</v>
      </c>
      <c r="D583" s="101">
        <v>159</v>
      </c>
      <c r="E583" s="196">
        <f t="shared" si="10"/>
        <v>1974</v>
      </c>
      <c r="F583" s="101">
        <v>2407</v>
      </c>
      <c r="G583" s="101">
        <v>212</v>
      </c>
      <c r="H583" s="196">
        <f t="shared" si="11"/>
        <v>2619</v>
      </c>
      <c r="I583" s="149">
        <v>0.27539432176656153</v>
      </c>
      <c r="J583" s="152">
        <v>1.3267477203647415</v>
      </c>
    </row>
    <row r="584" spans="2:15" ht="24.95" customHeight="1">
      <c r="B584" s="102" t="s">
        <v>11</v>
      </c>
      <c r="C584" s="101">
        <v>287</v>
      </c>
      <c r="D584" s="101">
        <v>7</v>
      </c>
      <c r="E584" s="196">
        <f t="shared" si="10"/>
        <v>294</v>
      </c>
      <c r="F584" s="101">
        <v>890</v>
      </c>
      <c r="G584" s="101">
        <v>30</v>
      </c>
      <c r="H584" s="196">
        <f t="shared" si="11"/>
        <v>920</v>
      </c>
      <c r="I584" s="149">
        <v>0.12415654520917679</v>
      </c>
      <c r="J584" s="152">
        <v>3.129251700680272</v>
      </c>
    </row>
    <row r="585" spans="2:15" ht="24.95" customHeight="1">
      <c r="B585" s="102" t="s">
        <v>12</v>
      </c>
      <c r="C585" s="101">
        <v>1738</v>
      </c>
      <c r="D585" s="101">
        <v>311</v>
      </c>
      <c r="E585" s="196">
        <f t="shared" si="10"/>
        <v>2049</v>
      </c>
      <c r="F585" s="101">
        <v>5371</v>
      </c>
      <c r="G585" s="101">
        <v>1768</v>
      </c>
      <c r="H585" s="196">
        <f t="shared" si="11"/>
        <v>7139</v>
      </c>
      <c r="I585" s="149">
        <v>0.34588178294573646</v>
      </c>
      <c r="J585" s="152">
        <v>3.4841386041971694</v>
      </c>
    </row>
    <row r="586" spans="2:15" ht="24.95" customHeight="1">
      <c r="B586" s="102" t="s">
        <v>13</v>
      </c>
      <c r="C586" s="101">
        <v>435</v>
      </c>
      <c r="D586" s="101">
        <v>52</v>
      </c>
      <c r="E586" s="196">
        <f t="shared" si="10"/>
        <v>487</v>
      </c>
      <c r="F586" s="101">
        <v>1341</v>
      </c>
      <c r="G586" s="101">
        <v>178</v>
      </c>
      <c r="H586" s="196">
        <f t="shared" si="11"/>
        <v>1519</v>
      </c>
      <c r="I586" s="149">
        <v>0.28606403013182674</v>
      </c>
      <c r="J586" s="152">
        <v>3.1190965092402463</v>
      </c>
    </row>
    <row r="587" spans="2:15" ht="24.95" customHeight="1">
      <c r="B587" s="140" t="s">
        <v>16</v>
      </c>
      <c r="C587" s="197">
        <f t="shared" ref="C587:H587" si="12">SUM(C578:C586)</f>
        <v>11930</v>
      </c>
      <c r="D587" s="197">
        <f t="shared" si="12"/>
        <v>7378</v>
      </c>
      <c r="E587" s="198">
        <f t="shared" si="12"/>
        <v>19308</v>
      </c>
      <c r="F587" s="197">
        <f t="shared" si="12"/>
        <v>29553</v>
      </c>
      <c r="G587" s="197">
        <f t="shared" si="12"/>
        <v>10965</v>
      </c>
      <c r="H587" s="211">
        <f t="shared" si="12"/>
        <v>40518</v>
      </c>
      <c r="I587" s="181">
        <v>0.27147738693467338</v>
      </c>
      <c r="J587" s="180">
        <v>2.098508390304537</v>
      </c>
    </row>
    <row r="588" spans="2:15" ht="24.95" customHeight="1">
      <c r="B588" s="24"/>
      <c r="C588" s="37"/>
      <c r="D588" s="37"/>
      <c r="E588" s="41"/>
      <c r="F588" s="37"/>
      <c r="G588" s="37"/>
      <c r="H588" s="41"/>
      <c r="I588" s="42"/>
      <c r="J588" s="59"/>
      <c r="K588" s="5"/>
    </row>
    <row r="589" spans="2:15" ht="24.95" customHeight="1">
      <c r="B589" s="24"/>
      <c r="C589" s="37"/>
      <c r="D589" s="37"/>
      <c r="E589" s="41"/>
      <c r="F589" s="37"/>
      <c r="G589" s="37"/>
      <c r="H589" s="41"/>
      <c r="I589" s="42"/>
      <c r="J589" s="59"/>
      <c r="K589" s="5"/>
    </row>
    <row r="590" spans="2:15" ht="24.95" customHeight="1">
      <c r="B590" s="282"/>
      <c r="C590" s="282"/>
      <c r="D590" s="282"/>
      <c r="E590" s="282"/>
      <c r="F590" s="282"/>
      <c r="G590" s="282"/>
      <c r="H590" s="282"/>
      <c r="I590" s="282"/>
      <c r="J590" s="282"/>
      <c r="K590" s="282"/>
      <c r="L590" s="282"/>
      <c r="M590" s="282"/>
      <c r="N590" s="282"/>
      <c r="O590" s="282"/>
    </row>
    <row r="591" spans="2:15" ht="24.95" customHeight="1">
      <c r="B591" s="24"/>
      <c r="C591" s="37"/>
      <c r="D591" s="37"/>
      <c r="E591" s="41"/>
      <c r="F591" s="37"/>
      <c r="G591" s="37"/>
      <c r="H591" s="41"/>
      <c r="I591" s="42"/>
      <c r="J591" s="59"/>
      <c r="K591" s="5"/>
    </row>
    <row r="592" spans="2:15" ht="24.95" customHeight="1">
      <c r="B592" s="24"/>
      <c r="C592" s="37"/>
      <c r="D592" s="37"/>
      <c r="E592" s="41"/>
      <c r="F592" s="37"/>
      <c r="G592" s="37"/>
      <c r="H592" s="41"/>
      <c r="I592" s="42"/>
      <c r="J592" s="59"/>
      <c r="K592" s="5"/>
    </row>
    <row r="593" spans="2:13" ht="24.95" customHeight="1">
      <c r="B593" s="24"/>
      <c r="C593" s="37"/>
      <c r="D593" s="37"/>
      <c r="E593" s="41"/>
      <c r="F593" s="37"/>
      <c r="G593" s="37"/>
      <c r="H593" s="41"/>
      <c r="I593" s="42"/>
      <c r="J593" s="59"/>
      <c r="K593" s="5"/>
    </row>
    <row r="594" spans="2:13" ht="24.95" customHeight="1">
      <c r="B594" s="24"/>
      <c r="C594" s="37"/>
      <c r="D594" s="37"/>
      <c r="E594" s="41"/>
      <c r="F594" s="37"/>
      <c r="G594" s="37"/>
      <c r="H594" s="41"/>
      <c r="I594" s="42"/>
      <c r="J594" s="59"/>
      <c r="K594" s="5"/>
    </row>
    <row r="595" spans="2:13" ht="24.95" customHeight="1">
      <c r="B595" s="24"/>
      <c r="C595" s="37"/>
      <c r="D595" s="37"/>
      <c r="E595" s="41"/>
      <c r="F595" s="37"/>
      <c r="G595" s="37"/>
      <c r="H595" s="41"/>
      <c r="I595" s="42"/>
      <c r="J595" s="59"/>
      <c r="K595" s="5"/>
    </row>
    <row r="596" spans="2:13" ht="24.95" customHeight="1">
      <c r="B596" s="24"/>
      <c r="C596" s="37"/>
      <c r="D596" s="37"/>
      <c r="E596" s="41"/>
      <c r="F596" s="37"/>
      <c r="G596" s="37"/>
      <c r="H596" s="41"/>
      <c r="I596" s="42"/>
      <c r="J596" s="59"/>
      <c r="K596" s="5"/>
    </row>
    <row r="597" spans="2:13" ht="24.95" customHeight="1">
      <c r="B597" s="24"/>
      <c r="C597" s="37"/>
      <c r="D597" s="37"/>
      <c r="E597" s="41"/>
      <c r="F597" s="37"/>
      <c r="G597" s="37"/>
      <c r="H597" s="41"/>
      <c r="I597" s="42"/>
      <c r="J597" s="59"/>
      <c r="K597" s="5"/>
    </row>
    <row r="598" spans="2:13" ht="24.95" customHeight="1">
      <c r="B598" s="24"/>
      <c r="C598" s="37"/>
      <c r="D598" s="37"/>
      <c r="E598" s="41"/>
      <c r="F598" s="37"/>
      <c r="G598" s="37"/>
      <c r="H598" s="41"/>
      <c r="I598" s="42"/>
      <c r="J598" s="59"/>
      <c r="K598" s="5"/>
    </row>
    <row r="599" spans="2:13" ht="24.95" customHeight="1">
      <c r="B599" s="24"/>
      <c r="C599" s="37"/>
      <c r="D599" s="37"/>
      <c r="E599" s="41"/>
      <c r="F599" s="37"/>
      <c r="G599" s="37"/>
      <c r="H599" s="41"/>
      <c r="I599" s="41"/>
      <c r="J599" s="118"/>
      <c r="K599" s="5"/>
      <c r="M599" s="117"/>
    </row>
    <row r="600" spans="2:13" ht="24.95" customHeight="1">
      <c r="B600" s="24"/>
      <c r="C600" s="37"/>
      <c r="D600" s="37"/>
      <c r="E600" s="41"/>
      <c r="F600" s="37"/>
      <c r="G600" s="37"/>
      <c r="H600" s="41"/>
      <c r="I600" s="42"/>
      <c r="J600" s="59"/>
      <c r="K600" s="5"/>
    </row>
    <row r="601" spans="2:13" ht="24.95" customHeight="1">
      <c r="B601" s="24"/>
      <c r="C601" s="37"/>
      <c r="D601" s="37"/>
      <c r="E601" s="41"/>
      <c r="F601" s="37"/>
      <c r="G601" s="37"/>
      <c r="H601" s="41"/>
      <c r="I601" s="42"/>
      <c r="J601" s="59"/>
      <c r="K601" s="5"/>
    </row>
    <row r="602" spans="2:13" ht="24.95" customHeight="1">
      <c r="B602" s="24"/>
      <c r="C602" s="37"/>
      <c r="D602" s="37"/>
      <c r="E602" s="41"/>
      <c r="F602" s="37"/>
      <c r="G602" s="37"/>
      <c r="H602" s="41"/>
      <c r="I602" s="42"/>
      <c r="J602" s="59"/>
      <c r="K602" s="5"/>
    </row>
    <row r="603" spans="2:13" ht="24.95" customHeight="1">
      <c r="B603" s="24"/>
      <c r="C603" s="37"/>
      <c r="D603" s="37"/>
      <c r="E603" s="41"/>
      <c r="F603" s="37"/>
      <c r="G603" s="37"/>
      <c r="H603" s="41"/>
      <c r="I603" s="42"/>
      <c r="J603" s="59"/>
      <c r="K603" s="5"/>
    </row>
    <row r="604" spans="2:13" ht="24.95" customHeight="1">
      <c r="B604" s="24"/>
      <c r="C604" s="37"/>
      <c r="D604" s="37"/>
      <c r="E604" s="41"/>
      <c r="F604" s="37"/>
      <c r="G604" s="37"/>
      <c r="H604" s="41"/>
      <c r="I604" s="42"/>
      <c r="J604" s="59"/>
      <c r="K604" s="5"/>
    </row>
    <row r="605" spans="2:13" ht="24.95" customHeight="1">
      <c r="B605" s="24"/>
      <c r="C605" s="37"/>
      <c r="D605" s="37"/>
      <c r="E605" s="41"/>
      <c r="F605" s="37"/>
      <c r="G605" s="37"/>
      <c r="H605" s="41"/>
      <c r="I605" s="42"/>
      <c r="J605" s="59"/>
      <c r="K605" s="5"/>
    </row>
    <row r="606" spans="2:13" ht="24.95" customHeight="1">
      <c r="B606" s="24"/>
      <c r="C606" s="37"/>
      <c r="D606" s="37"/>
      <c r="E606" s="41"/>
      <c r="F606" s="37"/>
      <c r="G606" s="37"/>
      <c r="H606" s="41"/>
      <c r="I606" s="42"/>
      <c r="J606" s="59"/>
      <c r="K606" s="5"/>
    </row>
    <row r="607" spans="2:13" ht="24.95" customHeight="1">
      <c r="B607" s="24"/>
      <c r="C607" s="37"/>
      <c r="D607" s="37"/>
      <c r="E607" s="41"/>
      <c r="F607" s="37"/>
      <c r="G607" s="37"/>
      <c r="H607" s="41"/>
      <c r="I607" s="42"/>
      <c r="J607" s="59"/>
      <c r="K607" s="5"/>
    </row>
    <row r="608" spans="2:13" ht="24.95" customHeight="1">
      <c r="B608" s="24"/>
      <c r="C608" s="37"/>
      <c r="D608" s="37"/>
      <c r="E608" s="41"/>
      <c r="F608" s="37"/>
      <c r="G608" s="37"/>
      <c r="H608" s="41"/>
      <c r="I608" s="42"/>
      <c r="J608" s="59"/>
      <c r="K608" s="5"/>
    </row>
    <row r="609" spans="2:15" ht="24.95" customHeight="1">
      <c r="B609" s="24"/>
      <c r="C609" s="37"/>
      <c r="D609" s="37"/>
      <c r="E609" s="41"/>
      <c r="F609" s="37"/>
      <c r="G609" s="37"/>
      <c r="H609" s="41"/>
      <c r="I609" s="42"/>
      <c r="J609" s="59"/>
      <c r="K609" s="5"/>
      <c r="O609" s="49">
        <v>6</v>
      </c>
    </row>
    <row r="610" spans="2:15" ht="30" customHeight="1">
      <c r="B610" s="259" t="s">
        <v>150</v>
      </c>
      <c r="C610" s="259"/>
      <c r="D610" s="259"/>
      <c r="E610" s="259"/>
      <c r="F610" s="259"/>
      <c r="G610" s="259"/>
      <c r="H610" s="259"/>
      <c r="I610" s="259"/>
      <c r="J610" s="259"/>
      <c r="K610" s="259"/>
      <c r="L610" s="259"/>
      <c r="M610" s="259"/>
      <c r="N610" s="259"/>
      <c r="O610" s="259"/>
    </row>
    <row r="611" spans="2:15" ht="15" customHeight="1"/>
    <row r="612" spans="2:15" ht="24.95" customHeight="1">
      <c r="B612" s="256" t="s">
        <v>15</v>
      </c>
      <c r="C612" s="256"/>
      <c r="D612" s="256"/>
      <c r="E612" s="256"/>
      <c r="F612" s="256"/>
      <c r="G612" s="256"/>
      <c r="H612" s="256"/>
      <c r="I612" s="256"/>
      <c r="J612" s="256"/>
      <c r="K612" s="256"/>
      <c r="L612" s="17"/>
    </row>
    <row r="613" spans="2:15" ht="24.95" customHeight="1">
      <c r="B613" s="257" t="s">
        <v>47</v>
      </c>
      <c r="C613" s="258" t="s">
        <v>18</v>
      </c>
      <c r="D613" s="258"/>
      <c r="E613" s="258"/>
      <c r="F613" s="258" t="s">
        <v>19</v>
      </c>
      <c r="G613" s="258"/>
      <c r="H613" s="258"/>
      <c r="I613" s="258" t="s">
        <v>51</v>
      </c>
      <c r="J613" s="258"/>
      <c r="K613" s="258"/>
      <c r="L613" s="7"/>
    </row>
    <row r="614" spans="2:15" ht="24.95" customHeight="1">
      <c r="B614" s="257"/>
      <c r="C614" s="143" t="s">
        <v>109</v>
      </c>
      <c r="D614" s="143" t="s">
        <v>104</v>
      </c>
      <c r="E614" s="125" t="s">
        <v>110</v>
      </c>
      <c r="F614" s="143" t="s">
        <v>109</v>
      </c>
      <c r="G614" s="143" t="s">
        <v>104</v>
      </c>
      <c r="H614" s="125" t="s">
        <v>110</v>
      </c>
      <c r="I614" s="143" t="s">
        <v>109</v>
      </c>
      <c r="J614" s="143" t="s">
        <v>104</v>
      </c>
      <c r="K614" s="125" t="s">
        <v>110</v>
      </c>
    </row>
    <row r="615" spans="2:15" ht="24.95" customHeight="1">
      <c r="B615" s="43" t="s">
        <v>146</v>
      </c>
      <c r="C615" s="121">
        <v>399421</v>
      </c>
      <c r="D615" s="121">
        <v>174160</v>
      </c>
      <c r="E615" s="81">
        <f>SUM(C615:D615)</f>
        <v>573581</v>
      </c>
      <c r="F615" s="121">
        <v>13011</v>
      </c>
      <c r="G615" s="121">
        <v>6507</v>
      </c>
      <c r="H615" s="81">
        <f>F615+G615</f>
        <v>19518</v>
      </c>
      <c r="I615" s="121">
        <f>SUM(C615,F615)</f>
        <v>412432</v>
      </c>
      <c r="J615" s="121">
        <f>SUM(D615,G615)</f>
        <v>180667</v>
      </c>
      <c r="K615" s="134">
        <f>E615+H615</f>
        <v>593099</v>
      </c>
      <c r="L615" s="8"/>
    </row>
    <row r="616" spans="2:15" ht="24.95" customHeight="1">
      <c r="B616" s="43" t="s">
        <v>143</v>
      </c>
      <c r="C616" s="121">
        <v>439407</v>
      </c>
      <c r="D616" s="121">
        <v>180643</v>
      </c>
      <c r="E616" s="81">
        <f>SUM(C616:D616)</f>
        <v>620050</v>
      </c>
      <c r="F616" s="121">
        <v>11930</v>
      </c>
      <c r="G616" s="121">
        <v>7378</v>
      </c>
      <c r="H616" s="81">
        <f>SUM(F616:G616)</f>
        <v>19308</v>
      </c>
      <c r="I616" s="121">
        <f>SUM(C616,F616)</f>
        <v>451337</v>
      </c>
      <c r="J616" s="121">
        <f>SUM(D616,G616)</f>
        <v>188021</v>
      </c>
      <c r="K616" s="134">
        <f>E616+H616</f>
        <v>639358</v>
      </c>
      <c r="L616" s="8"/>
    </row>
    <row r="617" spans="2:15" ht="24.95" customHeight="1">
      <c r="B617" s="108" t="s">
        <v>57</v>
      </c>
      <c r="C617" s="82">
        <f t="shared" ref="C617:K617" si="13">(C616-C615)/C615</f>
        <v>0.10010990909341272</v>
      </c>
      <c r="D617" s="82">
        <f t="shared" si="13"/>
        <v>3.7224391364262747E-2</v>
      </c>
      <c r="E617" s="82">
        <f t="shared" si="13"/>
        <v>8.1015584546907937E-2</v>
      </c>
      <c r="F617" s="82">
        <f t="shared" si="13"/>
        <v>-8.3083544692952122E-2</v>
      </c>
      <c r="G617" s="82">
        <f t="shared" si="13"/>
        <v>0.13385584754879359</v>
      </c>
      <c r="H617" s="82">
        <f t="shared" si="13"/>
        <v>-1.0759299108515216E-2</v>
      </c>
      <c r="I617" s="82">
        <f t="shared" si="13"/>
        <v>9.433070178841603E-2</v>
      </c>
      <c r="J617" s="82">
        <f t="shared" si="13"/>
        <v>4.0704721947007479E-2</v>
      </c>
      <c r="K617" s="107">
        <f t="shared" si="13"/>
        <v>7.7995410546974453E-2</v>
      </c>
      <c r="L617" s="9"/>
    </row>
    <row r="618" spans="2:15" ht="24.95" customHeight="1">
      <c r="B618" s="112"/>
      <c r="C618" s="113"/>
      <c r="D618" s="113"/>
      <c r="E618" s="113"/>
      <c r="F618" s="113"/>
      <c r="G618" s="113"/>
      <c r="H618" s="113"/>
      <c r="I618" s="113"/>
      <c r="J618" s="113"/>
      <c r="K618" s="113"/>
      <c r="L618" s="119"/>
    </row>
    <row r="619" spans="2:15" s="5" customFormat="1" ht="24.95" customHeight="1">
      <c r="B619" s="22"/>
      <c r="C619" s="27"/>
      <c r="D619" s="27"/>
      <c r="E619" s="27"/>
      <c r="F619" s="27"/>
      <c r="G619" s="27"/>
      <c r="H619" s="27"/>
      <c r="I619" s="27"/>
      <c r="J619" s="27"/>
      <c r="K619" s="27"/>
      <c r="L619" s="9"/>
    </row>
    <row r="620" spans="2:15" s="5" customFormat="1" ht="24.95" customHeight="1">
      <c r="B620" s="22"/>
      <c r="C620" s="27"/>
      <c r="D620" s="27"/>
      <c r="E620" s="27"/>
      <c r="F620" s="27"/>
      <c r="G620" s="27"/>
      <c r="H620" s="27"/>
      <c r="I620" s="27"/>
      <c r="J620" s="27"/>
      <c r="K620" s="27"/>
      <c r="L620" s="9"/>
    </row>
    <row r="621" spans="2:15" s="5" customFormat="1" ht="24.95" customHeight="1">
      <c r="B621" s="22"/>
      <c r="C621" s="27"/>
      <c r="D621" s="27"/>
      <c r="E621" s="27"/>
      <c r="F621" s="27"/>
      <c r="G621" s="27"/>
      <c r="H621" s="27"/>
      <c r="I621" s="27"/>
      <c r="J621" s="27"/>
      <c r="K621" s="27"/>
      <c r="L621" s="9"/>
    </row>
    <row r="622" spans="2:15" s="5" customFormat="1" ht="24.95" customHeight="1">
      <c r="B622" s="22"/>
      <c r="C622" s="27"/>
      <c r="D622" s="27"/>
      <c r="E622" s="27"/>
      <c r="F622" s="27"/>
      <c r="G622" s="27"/>
      <c r="H622" s="27"/>
      <c r="I622" s="27"/>
      <c r="J622" s="27"/>
      <c r="K622" s="27"/>
      <c r="L622" s="9"/>
    </row>
    <row r="623" spans="2:15" s="5" customFormat="1" ht="24.95" customHeight="1">
      <c r="B623" s="22"/>
      <c r="C623" s="27"/>
      <c r="D623" s="27"/>
      <c r="E623" s="27"/>
      <c r="F623" s="27"/>
      <c r="G623" s="27"/>
      <c r="H623" s="27"/>
      <c r="I623" s="27"/>
      <c r="J623" s="27"/>
      <c r="K623" s="27"/>
      <c r="L623" s="9"/>
    </row>
    <row r="624" spans="2:15" s="5" customFormat="1" ht="24.95" customHeight="1">
      <c r="B624" s="22"/>
      <c r="C624" s="27"/>
      <c r="D624" s="27"/>
      <c r="E624" s="27"/>
      <c r="F624" s="27"/>
      <c r="G624" s="27"/>
      <c r="H624" s="27"/>
      <c r="I624" s="27"/>
      <c r="J624" s="27"/>
      <c r="K624" s="27"/>
      <c r="L624" s="9"/>
    </row>
    <row r="625" spans="2:15" s="5" customFormat="1" ht="24.95" customHeight="1">
      <c r="B625" s="22"/>
      <c r="C625" s="27"/>
      <c r="D625" s="27"/>
      <c r="E625" s="27"/>
      <c r="F625" s="27"/>
      <c r="G625" s="27"/>
      <c r="H625" s="27"/>
      <c r="I625" s="27"/>
      <c r="J625" s="27"/>
      <c r="K625" s="27"/>
      <c r="L625" s="9"/>
    </row>
    <row r="626" spans="2:15" ht="24.95" customHeight="1">
      <c r="B626" s="282"/>
      <c r="C626" s="282"/>
      <c r="D626" s="282"/>
      <c r="E626" s="282"/>
      <c r="F626" s="282"/>
      <c r="G626" s="282"/>
      <c r="H626" s="282"/>
      <c r="I626" s="282"/>
      <c r="J626" s="282"/>
      <c r="K626" s="282"/>
      <c r="L626" s="282"/>
    </row>
    <row r="627" spans="2:15" ht="24.95" customHeight="1"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</row>
    <row r="628" spans="2:15" ht="24.95" customHeight="1">
      <c r="B628" s="22"/>
      <c r="C628" s="27"/>
      <c r="D628" s="27"/>
      <c r="E628" s="27"/>
      <c r="F628" s="27"/>
      <c r="G628" s="27"/>
      <c r="H628" s="27"/>
      <c r="I628" s="27"/>
      <c r="J628" s="27"/>
      <c r="K628" s="27"/>
      <c r="L628" s="9"/>
    </row>
    <row r="629" spans="2:15" ht="24.95" customHeight="1">
      <c r="B629" s="256" t="s">
        <v>17</v>
      </c>
      <c r="C629" s="256"/>
      <c r="D629" s="256"/>
      <c r="E629" s="256"/>
      <c r="F629" s="256"/>
      <c r="G629" s="256"/>
      <c r="H629" s="256"/>
      <c r="I629" s="256"/>
      <c r="J629" s="256"/>
      <c r="K629" s="256"/>
      <c r="L629" s="256"/>
      <c r="M629" s="256"/>
      <c r="N629" s="256"/>
    </row>
    <row r="630" spans="2:15" ht="24.95" customHeight="1">
      <c r="B630" s="255" t="s">
        <v>47</v>
      </c>
      <c r="C630" s="261" t="s">
        <v>18</v>
      </c>
      <c r="D630" s="261"/>
      <c r="E630" s="261"/>
      <c r="F630" s="261"/>
      <c r="G630" s="261" t="s">
        <v>19</v>
      </c>
      <c r="H630" s="261"/>
      <c r="I630" s="261"/>
      <c r="J630" s="261"/>
      <c r="K630" s="261" t="s">
        <v>134</v>
      </c>
      <c r="L630" s="261"/>
      <c r="M630" s="261"/>
      <c r="N630" s="261"/>
    </row>
    <row r="631" spans="2:15" ht="24.95" customHeight="1">
      <c r="B631" s="255"/>
      <c r="C631" s="175" t="s">
        <v>111</v>
      </c>
      <c r="D631" s="175" t="s">
        <v>112</v>
      </c>
      <c r="E631" s="129" t="s">
        <v>113</v>
      </c>
      <c r="F631" s="185" t="s">
        <v>76</v>
      </c>
      <c r="G631" s="175" t="s">
        <v>111</v>
      </c>
      <c r="H631" s="175" t="s">
        <v>112</v>
      </c>
      <c r="I631" s="157" t="s">
        <v>113</v>
      </c>
      <c r="J631" s="185" t="s">
        <v>76</v>
      </c>
      <c r="K631" s="175" t="s">
        <v>111</v>
      </c>
      <c r="L631" s="175" t="s">
        <v>112</v>
      </c>
      <c r="M631" s="157" t="s">
        <v>113</v>
      </c>
      <c r="N631" s="185" t="s">
        <v>76</v>
      </c>
    </row>
    <row r="632" spans="2:15" ht="24.95" customHeight="1">
      <c r="B632" s="43" t="s">
        <v>146</v>
      </c>
      <c r="C632" s="121">
        <v>650472</v>
      </c>
      <c r="D632" s="121">
        <v>240779</v>
      </c>
      <c r="E632" s="81">
        <f>SUM(C632:D632)</f>
        <v>891251</v>
      </c>
      <c r="F632" s="150">
        <v>0.4481</v>
      </c>
      <c r="G632" s="158">
        <v>27960</v>
      </c>
      <c r="H632" s="158">
        <v>11107</v>
      </c>
      <c r="I632" s="81">
        <f>SUM(G632:H632)</f>
        <v>39067</v>
      </c>
      <c r="J632" s="150">
        <v>0.25929999999999997</v>
      </c>
      <c r="K632" s="158">
        <f>C632+G632</f>
        <v>678432</v>
      </c>
      <c r="L632" s="161">
        <f>D632+H632</f>
        <v>251886</v>
      </c>
      <c r="M632" s="159">
        <f>K632+L632</f>
        <v>930318</v>
      </c>
      <c r="N632" s="149">
        <v>0.43480000000000002</v>
      </c>
    </row>
    <row r="633" spans="2:15" ht="24.95" customHeight="1">
      <c r="B633" s="43" t="s">
        <v>143</v>
      </c>
      <c r="C633" s="121">
        <v>710241</v>
      </c>
      <c r="D633" s="121">
        <v>252394</v>
      </c>
      <c r="E633" s="81">
        <f>SUM(C633:D633)</f>
        <v>962635</v>
      </c>
      <c r="F633" s="150">
        <v>0.48280000000000001</v>
      </c>
      <c r="G633" s="158">
        <v>29553</v>
      </c>
      <c r="H633" s="158">
        <v>10965</v>
      </c>
      <c r="I633" s="81">
        <f>SUM(G633:H633)</f>
        <v>40518</v>
      </c>
      <c r="J633" s="150">
        <v>0.27150000000000002</v>
      </c>
      <c r="K633" s="161">
        <f>C633+G633</f>
        <v>739794</v>
      </c>
      <c r="L633" s="161">
        <f>D633+H633</f>
        <v>263359</v>
      </c>
      <c r="M633" s="160">
        <f>K633+L633</f>
        <v>1003153</v>
      </c>
      <c r="N633" s="149">
        <v>0.46810000000000002</v>
      </c>
    </row>
    <row r="634" spans="2:15" ht="24.95" customHeight="1">
      <c r="B634" s="108" t="s">
        <v>57</v>
      </c>
      <c r="C634" s="82">
        <f t="shared" ref="C634:N634" si="14">(C633-C632)/C632</f>
        <v>9.1885584621628602E-2</v>
      </c>
      <c r="D634" s="82">
        <f t="shared" si="14"/>
        <v>4.8239256745812552E-2</v>
      </c>
      <c r="E634" s="82">
        <f t="shared" si="14"/>
        <v>8.0094159782148913E-2</v>
      </c>
      <c r="F634" s="82">
        <f t="shared" si="14"/>
        <v>7.7438071858960067E-2</v>
      </c>
      <c r="G634" s="82">
        <f t="shared" si="14"/>
        <v>5.6974248927038625E-2</v>
      </c>
      <c r="H634" s="82">
        <f t="shared" si="14"/>
        <v>-1.2784730350229584E-2</v>
      </c>
      <c r="I634" s="82">
        <f t="shared" si="14"/>
        <v>3.7141321319783961E-2</v>
      </c>
      <c r="J634" s="82">
        <f t="shared" si="14"/>
        <v>4.7049749325106228E-2</v>
      </c>
      <c r="K634" s="82">
        <f t="shared" si="14"/>
        <v>9.044679496250177E-2</v>
      </c>
      <c r="L634" s="82">
        <f t="shared" si="14"/>
        <v>4.554838299865812E-2</v>
      </c>
      <c r="M634" s="82">
        <f t="shared" si="14"/>
        <v>7.8290434023634933E-2</v>
      </c>
      <c r="N634" s="82">
        <f t="shared" si="14"/>
        <v>7.658693652253909E-2</v>
      </c>
    </row>
    <row r="635" spans="2:15" ht="24.95" customHeight="1">
      <c r="B635" s="112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4"/>
    </row>
    <row r="636" spans="2:15" s="5" customFormat="1" ht="24.95" customHeight="1">
      <c r="B636" s="22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</row>
    <row r="637" spans="2:15" s="5" customFormat="1" ht="24.95" customHeight="1">
      <c r="B637" s="22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</row>
    <row r="638" spans="2:15" s="5" customFormat="1" ht="24.95" customHeight="1">
      <c r="B638" s="22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</row>
    <row r="639" spans="2:15" ht="24.95" customHeight="1"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</row>
    <row r="640" spans="2:15" ht="24.95" customHeight="1">
      <c r="B640" s="282"/>
      <c r="C640" s="282"/>
      <c r="D640" s="282"/>
      <c r="E640" s="282"/>
      <c r="F640" s="282"/>
      <c r="G640" s="282"/>
      <c r="H640" s="282"/>
      <c r="I640" s="282"/>
      <c r="J640" s="282"/>
      <c r="K640" s="282"/>
      <c r="L640" s="282"/>
    </row>
    <row r="641" spans="2:12" ht="24.95" customHeight="1"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</row>
    <row r="642" spans="2:12" ht="24.95" customHeight="1"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</row>
    <row r="643" spans="2:12" ht="24.95" customHeight="1"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</row>
    <row r="644" spans="2:12" ht="24.95" customHeight="1"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</row>
    <row r="645" spans="2:12" ht="24.95" customHeight="1"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</row>
    <row r="646" spans="2:12" ht="24.95" customHeight="1"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</row>
    <row r="647" spans="2:12" ht="24.95" customHeight="1"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</row>
    <row r="648" spans="2:12" ht="24.95" customHeight="1"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</row>
    <row r="649" spans="2:12" ht="24.95" customHeight="1"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</row>
    <row r="650" spans="2:12" ht="24.95" customHeight="1"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</row>
    <row r="651" spans="2:12" ht="24.95" customHeight="1"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</row>
    <row r="652" spans="2:12" ht="24.95" customHeight="1"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</row>
    <row r="653" spans="2:12" ht="24.95" customHeight="1"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</row>
    <row r="654" spans="2:12" ht="24.95" customHeight="1"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</row>
    <row r="655" spans="2:12" ht="24.95" customHeight="1"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</row>
    <row r="656" spans="2:12" ht="24.95" customHeight="1"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</row>
    <row r="657" spans="2:12" ht="24.95" customHeight="1"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</row>
    <row r="658" spans="2:12" ht="24.95" customHeight="1"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</row>
    <row r="659" spans="2:12" ht="24.95" customHeight="1"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</row>
    <row r="660" spans="2:12" ht="24.95" customHeight="1"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</row>
    <row r="661" spans="2:12" ht="24.95" customHeight="1"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</row>
    <row r="662" spans="2:12" ht="24.95" customHeight="1"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</row>
    <row r="663" spans="2:12" ht="24.95" customHeight="1"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</row>
    <row r="664" spans="2:12" ht="24.95" customHeight="1"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</row>
    <row r="665" spans="2:12" ht="24.95" customHeight="1"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</row>
    <row r="666" spans="2:12" ht="24.95" customHeight="1"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</row>
    <row r="667" spans="2:12" ht="24.95" customHeight="1"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</row>
    <row r="668" spans="2:12" ht="24.95" customHeight="1"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</row>
    <row r="669" spans="2:12" ht="24.95" customHeight="1"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</row>
    <row r="670" spans="2:12" ht="24.95" customHeight="1"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</row>
    <row r="671" spans="2:12" ht="24.95" customHeight="1"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</row>
    <row r="672" spans="2:12" ht="24.95" customHeight="1"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</row>
    <row r="673" spans="2:15" ht="24.95" customHeight="1"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O673" s="49">
        <v>7</v>
      </c>
    </row>
    <row r="674" spans="2:15" ht="30" customHeight="1">
      <c r="B674" s="252" t="s">
        <v>151</v>
      </c>
      <c r="C674" s="252"/>
      <c r="D674" s="252"/>
      <c r="E674" s="252"/>
      <c r="F674" s="252"/>
      <c r="G674" s="252"/>
      <c r="H674" s="252"/>
      <c r="I674" s="252"/>
      <c r="J674" s="252"/>
      <c r="K674" s="252"/>
      <c r="L674" s="252"/>
      <c r="M674" s="252"/>
      <c r="N674" s="252"/>
      <c r="O674" s="252"/>
    </row>
    <row r="675" spans="2:15" ht="15" customHeight="1"/>
    <row r="676" spans="2:15" ht="24.95" customHeight="1">
      <c r="B676" s="256" t="s">
        <v>15</v>
      </c>
      <c r="C676" s="256"/>
      <c r="D676" s="256"/>
      <c r="E676" s="256"/>
      <c r="F676" s="256"/>
      <c r="G676" s="256"/>
      <c r="H676" s="256"/>
      <c r="I676" s="256"/>
      <c r="J676" s="256"/>
      <c r="K676" s="256"/>
      <c r="L676" s="91"/>
    </row>
    <row r="677" spans="2:15" ht="24.95" customHeight="1">
      <c r="B677" s="260" t="s">
        <v>47</v>
      </c>
      <c r="C677" s="261" t="s">
        <v>18</v>
      </c>
      <c r="D677" s="261"/>
      <c r="E677" s="261"/>
      <c r="F677" s="261" t="s">
        <v>19</v>
      </c>
      <c r="G677" s="261"/>
      <c r="H677" s="261"/>
      <c r="I677" s="261" t="s">
        <v>99</v>
      </c>
      <c r="J677" s="261"/>
      <c r="K677" s="261"/>
      <c r="L677" s="92"/>
    </row>
    <row r="678" spans="2:15" ht="24.95" customHeight="1">
      <c r="B678" s="260"/>
      <c r="C678" s="175" t="s">
        <v>109</v>
      </c>
      <c r="D678" s="175" t="s">
        <v>104</v>
      </c>
      <c r="E678" s="129" t="s">
        <v>110</v>
      </c>
      <c r="F678" s="175" t="s">
        <v>109</v>
      </c>
      <c r="G678" s="175" t="s">
        <v>104</v>
      </c>
      <c r="H678" s="129" t="s">
        <v>110</v>
      </c>
      <c r="I678" s="175" t="s">
        <v>109</v>
      </c>
      <c r="J678" s="175" t="s">
        <v>104</v>
      </c>
      <c r="K678" s="129" t="s">
        <v>110</v>
      </c>
      <c r="L678" s="18"/>
    </row>
    <row r="679" spans="2:15" ht="24.95" customHeight="1">
      <c r="B679" s="43" t="s">
        <v>148</v>
      </c>
      <c r="C679" s="121">
        <v>3324476</v>
      </c>
      <c r="D679" s="121">
        <v>1095230</v>
      </c>
      <c r="E679" s="81">
        <f>SUM(C679:D679)</f>
        <v>4419706</v>
      </c>
      <c r="F679" s="144">
        <v>112932</v>
      </c>
      <c r="G679" s="144">
        <v>40620</v>
      </c>
      <c r="H679" s="81">
        <f>SUM(F679:G679)</f>
        <v>153552</v>
      </c>
      <c r="I679" s="121">
        <f t="shared" ref="I679:K680" si="15">C679+F679</f>
        <v>3437408</v>
      </c>
      <c r="J679" s="121">
        <f t="shared" si="15"/>
        <v>1135850</v>
      </c>
      <c r="K679" s="134">
        <f t="shared" si="15"/>
        <v>4573258</v>
      </c>
      <c r="L679" s="93"/>
    </row>
    <row r="680" spans="2:15" ht="24.95" customHeight="1">
      <c r="B680" s="43" t="s">
        <v>149</v>
      </c>
      <c r="C680" s="121">
        <v>3590523</v>
      </c>
      <c r="D680" s="121">
        <v>1160909</v>
      </c>
      <c r="E680" s="81">
        <f>SUM(C680:D680)</f>
        <v>4751432</v>
      </c>
      <c r="F680" s="144">
        <v>114709</v>
      </c>
      <c r="G680" s="144">
        <v>46622</v>
      </c>
      <c r="H680" s="81">
        <f>SUM(F680:G680)</f>
        <v>161331</v>
      </c>
      <c r="I680" s="121">
        <f t="shared" si="15"/>
        <v>3705232</v>
      </c>
      <c r="J680" s="121">
        <f t="shared" si="15"/>
        <v>1207531</v>
      </c>
      <c r="K680" s="134">
        <f t="shared" si="15"/>
        <v>4912763</v>
      </c>
      <c r="L680" s="93"/>
    </row>
    <row r="681" spans="2:15" ht="24.95" customHeight="1">
      <c r="B681" s="108" t="s">
        <v>57</v>
      </c>
      <c r="C681" s="82">
        <f t="shared" ref="C681:K681" si="16">(C680-C679)/C679</f>
        <v>8.0026747072320575E-2</v>
      </c>
      <c r="D681" s="82">
        <f t="shared" si="16"/>
        <v>5.9968225852104123E-2</v>
      </c>
      <c r="E681" s="82">
        <f t="shared" si="16"/>
        <v>7.5056123642613326E-2</v>
      </c>
      <c r="F681" s="82">
        <f t="shared" si="16"/>
        <v>1.573513264619417E-2</v>
      </c>
      <c r="G681" s="82">
        <f t="shared" si="16"/>
        <v>0.14775972427375678</v>
      </c>
      <c r="H681" s="82">
        <f t="shared" si="16"/>
        <v>5.0660362613316662E-2</v>
      </c>
      <c r="I681" s="82">
        <f t="shared" si="16"/>
        <v>7.7914521639560974E-2</v>
      </c>
      <c r="J681" s="82">
        <f t="shared" si="16"/>
        <v>6.3107804727736944E-2</v>
      </c>
      <c r="K681" s="82">
        <f t="shared" si="16"/>
        <v>7.4237010026550004E-2</v>
      </c>
      <c r="L681" s="94"/>
    </row>
    <row r="682" spans="2:15" ht="24.95" customHeight="1">
      <c r="B682" s="112"/>
      <c r="C682" s="113"/>
      <c r="D682" s="113"/>
      <c r="E682" s="113"/>
      <c r="F682" s="113"/>
      <c r="G682" s="113"/>
      <c r="H682" s="113"/>
      <c r="I682" s="113"/>
      <c r="J682" s="113"/>
      <c r="K682" s="113"/>
      <c r="L682" s="120"/>
      <c r="M682" s="114"/>
      <c r="N682" s="114"/>
    </row>
    <row r="683" spans="2:15" ht="24.95" customHeight="1"/>
    <row r="684" spans="2:15" ht="24.95" customHeight="1"/>
    <row r="685" spans="2:15" ht="24.95" customHeight="1"/>
    <row r="686" spans="2:15" ht="24.95" customHeight="1"/>
    <row r="687" spans="2:15" ht="24.95" customHeight="1"/>
    <row r="688" spans="2:15" ht="24.95" customHeight="1"/>
    <row r="689" spans="2:14" ht="24.95" customHeight="1"/>
    <row r="690" spans="2:14" ht="24.95" customHeight="1"/>
    <row r="691" spans="2:14" ht="24.95" customHeight="1"/>
    <row r="692" spans="2:14" ht="24.95" customHeight="1"/>
    <row r="693" spans="2:14" ht="24.95" customHeight="1">
      <c r="B693" s="256" t="s">
        <v>17</v>
      </c>
      <c r="C693" s="256"/>
      <c r="D693" s="256"/>
      <c r="E693" s="256"/>
      <c r="F693" s="256"/>
      <c r="G693" s="256"/>
      <c r="H693" s="256"/>
      <c r="I693" s="256"/>
      <c r="J693" s="256"/>
      <c r="K693" s="256"/>
      <c r="L693" s="256"/>
      <c r="M693" s="256"/>
      <c r="N693" s="256"/>
    </row>
    <row r="694" spans="2:14" ht="24.95" customHeight="1">
      <c r="B694" s="260" t="s">
        <v>47</v>
      </c>
      <c r="C694" s="261" t="s">
        <v>18</v>
      </c>
      <c r="D694" s="261"/>
      <c r="E694" s="261"/>
      <c r="F694" s="261"/>
      <c r="G694" s="261" t="s">
        <v>19</v>
      </c>
      <c r="H694" s="261"/>
      <c r="I694" s="261"/>
      <c r="J694" s="261"/>
      <c r="K694" s="261" t="s">
        <v>134</v>
      </c>
      <c r="L694" s="261"/>
      <c r="M694" s="261"/>
      <c r="N694" s="261"/>
    </row>
    <row r="695" spans="2:14" ht="24.95" customHeight="1">
      <c r="B695" s="260"/>
      <c r="C695" s="175" t="s">
        <v>111</v>
      </c>
      <c r="D695" s="175" t="s">
        <v>112</v>
      </c>
      <c r="E695" s="157" t="s">
        <v>113</v>
      </c>
      <c r="F695" s="185" t="s">
        <v>76</v>
      </c>
      <c r="G695" s="175" t="s">
        <v>111</v>
      </c>
      <c r="H695" s="175" t="s">
        <v>112</v>
      </c>
      <c r="I695" s="157" t="s">
        <v>113</v>
      </c>
      <c r="J695" s="185" t="s">
        <v>76</v>
      </c>
      <c r="K695" s="175" t="s">
        <v>111</v>
      </c>
      <c r="L695" s="175" t="s">
        <v>112</v>
      </c>
      <c r="M695" s="157" t="s">
        <v>113</v>
      </c>
      <c r="N695" s="185" t="s">
        <v>76</v>
      </c>
    </row>
    <row r="696" spans="2:14" ht="24.95" customHeight="1">
      <c r="B696" s="43" t="s">
        <v>148</v>
      </c>
      <c r="C696" s="158">
        <v>5360571</v>
      </c>
      <c r="D696" s="158">
        <v>1541636</v>
      </c>
      <c r="E696" s="81">
        <f>SUM(C696:D696)</f>
        <v>6902207</v>
      </c>
      <c r="F696" s="150">
        <v>0.37869999999999998</v>
      </c>
      <c r="G696" s="158">
        <v>229594</v>
      </c>
      <c r="H696" s="158">
        <v>66401</v>
      </c>
      <c r="I696" s="81">
        <f>SUM(G696:H696)</f>
        <v>295995</v>
      </c>
      <c r="J696" s="150">
        <v>0.21329999999999999</v>
      </c>
      <c r="K696" s="158">
        <f>C696+G696</f>
        <v>5590165</v>
      </c>
      <c r="L696" s="161">
        <f>D696+H696</f>
        <v>1608037</v>
      </c>
      <c r="M696" s="159">
        <f>K696+L696</f>
        <v>7198202</v>
      </c>
      <c r="N696" s="149">
        <v>0.36699999999999999</v>
      </c>
    </row>
    <row r="697" spans="2:14" ht="24.95" customHeight="1">
      <c r="B697" s="43" t="s">
        <v>149</v>
      </c>
      <c r="C697" s="158">
        <v>5761853</v>
      </c>
      <c r="D697" s="158">
        <v>1646187</v>
      </c>
      <c r="E697" s="81">
        <f>SUM(C697:D697)</f>
        <v>7408040</v>
      </c>
      <c r="F697" s="150">
        <v>0.40870000000000001</v>
      </c>
      <c r="G697" s="158">
        <v>241282</v>
      </c>
      <c r="H697" s="158">
        <v>68385</v>
      </c>
      <c r="I697" s="81">
        <f>SUM(G697:H697)</f>
        <v>309667</v>
      </c>
      <c r="J697" s="150">
        <v>0.22720000000000001</v>
      </c>
      <c r="K697" s="161">
        <f>C697+G697</f>
        <v>6003135</v>
      </c>
      <c r="L697" s="161">
        <f>D697+H697</f>
        <v>1714572</v>
      </c>
      <c r="M697" s="160">
        <f>K697+L697</f>
        <v>7717707</v>
      </c>
      <c r="N697" s="149">
        <v>0.39600000000000002</v>
      </c>
    </row>
    <row r="698" spans="2:14" ht="24.95" customHeight="1">
      <c r="B698" s="108" t="s">
        <v>57</v>
      </c>
      <c r="C698" s="82">
        <f t="shared" ref="C698:N698" si="17">(C697-C696)/C696</f>
        <v>7.4858070157078418E-2</v>
      </c>
      <c r="D698" s="82">
        <f t="shared" si="17"/>
        <v>6.781821389744401E-2</v>
      </c>
      <c r="E698" s="82">
        <f t="shared" si="17"/>
        <v>7.3285689635213785E-2</v>
      </c>
      <c r="F698" s="82">
        <f t="shared" si="17"/>
        <v>7.9218378663850092E-2</v>
      </c>
      <c r="G698" s="82">
        <f t="shared" si="17"/>
        <v>5.0907253673876496E-2</v>
      </c>
      <c r="H698" s="82">
        <f t="shared" si="17"/>
        <v>2.9879068086324002E-2</v>
      </c>
      <c r="I698" s="82">
        <f t="shared" si="17"/>
        <v>4.6189969425159211E-2</v>
      </c>
      <c r="J698" s="82">
        <f t="shared" si="17"/>
        <v>6.5166432255039958E-2</v>
      </c>
      <c r="K698" s="82">
        <f t="shared" si="17"/>
        <v>7.3874384745351879E-2</v>
      </c>
      <c r="L698" s="82">
        <f t="shared" si="17"/>
        <v>6.6251585007061409E-2</v>
      </c>
      <c r="M698" s="82">
        <f t="shared" si="17"/>
        <v>7.2171495048346801E-2</v>
      </c>
      <c r="N698" s="82">
        <f t="shared" si="17"/>
        <v>7.9019073569482359E-2</v>
      </c>
    </row>
    <row r="699" spans="2:14" s="114" customFormat="1" ht="24.95" customHeight="1">
      <c r="B699" s="112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</row>
    <row r="700" spans="2:14" s="114" customFormat="1" ht="24.95" customHeight="1">
      <c r="B700" s="112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</row>
    <row r="701" spans="2:14" s="114" customFormat="1" ht="24.95" customHeight="1">
      <c r="B701" s="112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</row>
    <row r="702" spans="2:14" s="114" customFormat="1" ht="24.95" customHeight="1">
      <c r="B702" s="112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</row>
    <row r="703" spans="2:14" ht="24.95" customHeight="1"/>
    <row r="704" spans="2:14" ht="24.95" customHeight="1"/>
    <row r="705" ht="24.95" customHeight="1"/>
    <row r="706" ht="24.95" customHeight="1"/>
    <row r="707" ht="24.95" customHeight="1"/>
    <row r="708" ht="24.95" customHeight="1"/>
    <row r="709" ht="24.95" customHeight="1"/>
    <row r="710" ht="24.95" customHeight="1"/>
    <row r="711" ht="24.95" customHeight="1"/>
    <row r="712" ht="24.95" customHeight="1"/>
    <row r="713" ht="24.95" customHeight="1"/>
    <row r="714" ht="24.95" customHeight="1"/>
    <row r="715" ht="24.95" customHeight="1"/>
    <row r="716" ht="24.95" customHeight="1"/>
    <row r="717" ht="24.95" customHeight="1"/>
    <row r="718" ht="24.95" customHeight="1"/>
    <row r="719" ht="24.95" customHeight="1"/>
    <row r="720" ht="24.95" customHeight="1"/>
    <row r="721" spans="2:12" ht="24.95" customHeight="1"/>
    <row r="722" spans="2:12" ht="24.95" customHeight="1"/>
    <row r="723" spans="2:12" ht="24.95" customHeight="1"/>
    <row r="724" spans="2:12" ht="24.95" customHeight="1"/>
    <row r="725" spans="2:12" ht="24.95" customHeight="1"/>
    <row r="726" spans="2:12" ht="24.95" customHeight="1"/>
    <row r="727" spans="2:12" ht="24.95" customHeight="1"/>
    <row r="728" spans="2:12" ht="24.95" customHeight="1"/>
    <row r="729" spans="2:12" ht="24.95" customHeight="1"/>
    <row r="730" spans="2:12" ht="24.95" customHeight="1"/>
    <row r="731" spans="2:12" ht="24.95" customHeight="1"/>
    <row r="732" spans="2:12" ht="24.95" customHeight="1"/>
    <row r="733" spans="2:12" ht="24.95" customHeight="1"/>
    <row r="734" spans="2:12" ht="24.95" customHeight="1"/>
    <row r="735" spans="2:12" ht="24.95" customHeight="1"/>
    <row r="736" spans="2:12" ht="24.95" customHeight="1"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</row>
    <row r="737" spans="2:16" ht="24.95" customHeight="1"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O737" s="49">
        <v>8</v>
      </c>
    </row>
    <row r="738" spans="2:16" ht="39.950000000000003" customHeight="1">
      <c r="B738" s="214" t="s">
        <v>128</v>
      </c>
      <c r="C738" s="214"/>
      <c r="D738" s="214"/>
      <c r="E738" s="214"/>
      <c r="F738" s="214"/>
      <c r="G738" s="214"/>
      <c r="H738" s="214"/>
      <c r="I738" s="214"/>
      <c r="J738" s="214"/>
      <c r="K738" s="214"/>
      <c r="L738" s="214"/>
      <c r="M738" s="214"/>
      <c r="N738" s="214"/>
      <c r="O738" s="214"/>
      <c r="P738" s="214"/>
    </row>
    <row r="739" spans="2:16" ht="15" customHeight="1"/>
    <row r="740" spans="2:16" ht="30" customHeight="1">
      <c r="B740" s="215" t="s">
        <v>129</v>
      </c>
      <c r="C740" s="215"/>
      <c r="D740" s="215"/>
      <c r="E740" s="215"/>
      <c r="F740" s="215"/>
      <c r="G740" s="215"/>
      <c r="H740" s="215"/>
      <c r="I740" s="215"/>
      <c r="J740" s="215"/>
      <c r="K740" s="215"/>
      <c r="L740" s="215"/>
      <c r="M740" s="215"/>
      <c r="N740" s="215"/>
      <c r="O740" s="215"/>
    </row>
    <row r="741" spans="2:16" ht="15" customHeight="1">
      <c r="B741" s="110"/>
      <c r="C741" s="110"/>
      <c r="D741" s="110"/>
      <c r="E741" s="110"/>
      <c r="F741" s="110"/>
      <c r="G741" s="110"/>
    </row>
    <row r="742" spans="2:16" ht="24.95" customHeight="1">
      <c r="B742" s="262" t="s">
        <v>23</v>
      </c>
      <c r="C742" s="262"/>
      <c r="D742" s="262"/>
      <c r="E742" s="262"/>
      <c r="F742" s="262"/>
      <c r="G742" s="262"/>
      <c r="H742" s="262"/>
      <c r="I742" s="262"/>
      <c r="J742" s="262"/>
    </row>
    <row r="743" spans="2:16" ht="24.95" customHeight="1">
      <c r="B743" s="255" t="s">
        <v>48</v>
      </c>
      <c r="C743" s="261" t="s">
        <v>70</v>
      </c>
      <c r="D743" s="261"/>
      <c r="E743" s="261"/>
      <c r="F743" s="261" t="s">
        <v>71</v>
      </c>
      <c r="G743" s="261"/>
      <c r="H743" s="261"/>
      <c r="I743" s="172" t="s">
        <v>76</v>
      </c>
      <c r="J743" s="172" t="s">
        <v>77</v>
      </c>
      <c r="M743" s="68"/>
    </row>
    <row r="744" spans="2:16" ht="24.95" customHeight="1">
      <c r="B744" s="255"/>
      <c r="C744" s="175" t="s">
        <v>103</v>
      </c>
      <c r="D744" s="175" t="s">
        <v>104</v>
      </c>
      <c r="E744" s="129" t="s">
        <v>110</v>
      </c>
      <c r="F744" s="175" t="s">
        <v>106</v>
      </c>
      <c r="G744" s="175" t="s">
        <v>107</v>
      </c>
      <c r="H744" s="129" t="s">
        <v>108</v>
      </c>
      <c r="I744" s="186" t="s">
        <v>141</v>
      </c>
      <c r="J744" s="186" t="s">
        <v>142</v>
      </c>
      <c r="M744" s="68"/>
    </row>
    <row r="745" spans="2:16" ht="24.95" customHeight="1">
      <c r="B745" s="102" t="s">
        <v>5</v>
      </c>
      <c r="C745" s="101">
        <v>17215</v>
      </c>
      <c r="D745" s="101">
        <v>366</v>
      </c>
      <c r="E745" s="200">
        <f t="shared" ref="E745:E753" si="18">C745+D745</f>
        <v>17581</v>
      </c>
      <c r="F745" s="101">
        <v>31881</v>
      </c>
      <c r="G745" s="101">
        <v>1411</v>
      </c>
      <c r="H745" s="200">
        <f t="shared" ref="H745:H753" si="19">F745+G745</f>
        <v>33292</v>
      </c>
      <c r="I745" s="149">
        <v>0.15691930618401206</v>
      </c>
      <c r="J745" s="152">
        <v>1.8936351743359308</v>
      </c>
      <c r="K745" s="12"/>
      <c r="M745" s="68"/>
    </row>
    <row r="746" spans="2:16" ht="24.95" customHeight="1">
      <c r="B746" s="102" t="s">
        <v>6</v>
      </c>
      <c r="C746" s="101">
        <v>6610</v>
      </c>
      <c r="D746" s="101">
        <v>4405</v>
      </c>
      <c r="E746" s="200">
        <f t="shared" si="18"/>
        <v>11015</v>
      </c>
      <c r="F746" s="101">
        <v>13931</v>
      </c>
      <c r="G746" s="101">
        <v>5764</v>
      </c>
      <c r="H746" s="200">
        <f t="shared" si="19"/>
        <v>19695</v>
      </c>
      <c r="I746" s="149">
        <v>0.14849581542637413</v>
      </c>
      <c r="J746" s="152">
        <v>1.7880163413527008</v>
      </c>
      <c r="M746" s="68"/>
    </row>
    <row r="747" spans="2:16" ht="24.95" customHeight="1">
      <c r="B747" s="102" t="s">
        <v>27</v>
      </c>
      <c r="C747" s="101">
        <v>9461</v>
      </c>
      <c r="D747" s="101">
        <v>2838</v>
      </c>
      <c r="E747" s="200">
        <f t="shared" si="18"/>
        <v>12299</v>
      </c>
      <c r="F747" s="101">
        <v>17258</v>
      </c>
      <c r="G747" s="101">
        <v>3186</v>
      </c>
      <c r="H747" s="200">
        <f t="shared" si="19"/>
        <v>20444</v>
      </c>
      <c r="I747" s="149">
        <v>0.14465435505554378</v>
      </c>
      <c r="J747" s="152">
        <v>1.6622489633303521</v>
      </c>
      <c r="M747" s="68"/>
    </row>
    <row r="748" spans="2:16" ht="24.95" customHeight="1">
      <c r="B748" s="102" t="s">
        <v>8</v>
      </c>
      <c r="C748" s="101">
        <v>4677</v>
      </c>
      <c r="D748" s="101">
        <v>714</v>
      </c>
      <c r="E748" s="200">
        <f t="shared" si="18"/>
        <v>5391</v>
      </c>
      <c r="F748" s="101">
        <v>8378</v>
      </c>
      <c r="G748" s="101">
        <v>1008</v>
      </c>
      <c r="H748" s="200">
        <f t="shared" si="19"/>
        <v>9386</v>
      </c>
      <c r="I748" s="149">
        <v>0.14688575899843506</v>
      </c>
      <c r="J748" s="152">
        <v>1.7410498979781117</v>
      </c>
      <c r="M748" s="68"/>
    </row>
    <row r="749" spans="2:16" ht="24.95" customHeight="1">
      <c r="B749" s="102" t="s">
        <v>9</v>
      </c>
      <c r="C749" s="101">
        <v>9021</v>
      </c>
      <c r="D749" s="101">
        <v>1223</v>
      </c>
      <c r="E749" s="200">
        <f t="shared" si="18"/>
        <v>10244</v>
      </c>
      <c r="F749" s="101">
        <v>17410</v>
      </c>
      <c r="G749" s="101">
        <v>1910</v>
      </c>
      <c r="H749" s="200">
        <f t="shared" si="19"/>
        <v>19320</v>
      </c>
      <c r="I749" s="149">
        <v>0.1476725521669342</v>
      </c>
      <c r="J749" s="152">
        <v>1.8859820382663022</v>
      </c>
      <c r="M749" s="68"/>
    </row>
    <row r="750" spans="2:16" ht="24.95" customHeight="1">
      <c r="B750" s="102" t="s">
        <v>10</v>
      </c>
      <c r="C750" s="101">
        <v>11489</v>
      </c>
      <c r="D750" s="101">
        <v>367</v>
      </c>
      <c r="E750" s="200">
        <f t="shared" si="18"/>
        <v>11856</v>
      </c>
      <c r="F750" s="101">
        <v>18954</v>
      </c>
      <c r="G750" s="101">
        <v>569</v>
      </c>
      <c r="H750" s="200">
        <f t="shared" si="19"/>
        <v>19523</v>
      </c>
      <c r="I750" s="149">
        <v>0.15711411556413971</v>
      </c>
      <c r="J750" s="152">
        <v>1.6466767881241566</v>
      </c>
      <c r="M750" s="68"/>
    </row>
    <row r="751" spans="2:16" ht="24.95" customHeight="1">
      <c r="B751" s="102" t="s">
        <v>11</v>
      </c>
      <c r="C751" s="101">
        <v>7373</v>
      </c>
      <c r="D751" s="101">
        <v>218</v>
      </c>
      <c r="E751" s="200">
        <f t="shared" si="18"/>
        <v>7591</v>
      </c>
      <c r="F751" s="101">
        <v>13985</v>
      </c>
      <c r="G751" s="101">
        <v>262</v>
      </c>
      <c r="H751" s="200">
        <f t="shared" si="19"/>
        <v>14247</v>
      </c>
      <c r="I751" s="149">
        <v>0.13717504332755634</v>
      </c>
      <c r="J751" s="152">
        <v>1.8768278224212884</v>
      </c>
      <c r="M751" s="68"/>
    </row>
    <row r="752" spans="2:16" ht="24.95" customHeight="1">
      <c r="B752" s="102" t="s">
        <v>12</v>
      </c>
      <c r="C752" s="101">
        <v>4225</v>
      </c>
      <c r="D752" s="101">
        <v>917</v>
      </c>
      <c r="E752" s="200">
        <f t="shared" si="18"/>
        <v>5142</v>
      </c>
      <c r="F752" s="101">
        <v>7667</v>
      </c>
      <c r="G752" s="101">
        <v>1426</v>
      </c>
      <c r="H752" s="200">
        <f t="shared" si="19"/>
        <v>9093</v>
      </c>
      <c r="I752" s="149">
        <v>0.15464285714285714</v>
      </c>
      <c r="J752" s="152">
        <v>1.7683780630105017</v>
      </c>
      <c r="M752" s="68"/>
    </row>
    <row r="753" spans="2:15" ht="24.95" customHeight="1">
      <c r="B753" s="102" t="s">
        <v>13</v>
      </c>
      <c r="C753" s="101">
        <v>6964</v>
      </c>
      <c r="D753" s="101">
        <v>718</v>
      </c>
      <c r="E753" s="200">
        <f t="shared" si="18"/>
        <v>7682</v>
      </c>
      <c r="F753" s="101">
        <v>11951</v>
      </c>
      <c r="G753" s="101">
        <v>1020</v>
      </c>
      <c r="H753" s="200">
        <f t="shared" si="19"/>
        <v>12971</v>
      </c>
      <c r="I753" s="149">
        <v>0.17741758993297771</v>
      </c>
      <c r="J753" s="152">
        <v>1.6884925800572768</v>
      </c>
      <c r="M753" s="68"/>
    </row>
    <row r="754" spans="2:15" ht="24.95" customHeight="1">
      <c r="B754" s="140" t="s">
        <v>16</v>
      </c>
      <c r="C754" s="201">
        <f t="shared" ref="C754:H754" si="20">SUM(C745:C753)</f>
        <v>77035</v>
      </c>
      <c r="D754" s="201">
        <f t="shared" si="20"/>
        <v>11766</v>
      </c>
      <c r="E754" s="202">
        <f t="shared" si="20"/>
        <v>88801</v>
      </c>
      <c r="F754" s="201">
        <f t="shared" si="20"/>
        <v>141415</v>
      </c>
      <c r="G754" s="201">
        <f t="shared" si="20"/>
        <v>16556</v>
      </c>
      <c r="H754" s="211">
        <f t="shared" si="20"/>
        <v>157971</v>
      </c>
      <c r="I754" s="181">
        <v>0.15176677426792715</v>
      </c>
      <c r="J754" s="180">
        <v>1.7789326696771433</v>
      </c>
      <c r="M754" s="68"/>
    </row>
    <row r="755" spans="2:15" ht="24.95" customHeight="1">
      <c r="B755" s="24"/>
      <c r="C755" s="37"/>
      <c r="D755" s="37"/>
      <c r="E755" s="41"/>
      <c r="F755" s="37"/>
      <c r="G755" s="37"/>
      <c r="H755" s="41"/>
      <c r="I755" s="42"/>
      <c r="J755" s="59"/>
      <c r="K755" s="5"/>
    </row>
    <row r="756" spans="2:15" ht="24.95" customHeight="1">
      <c r="B756" s="24"/>
      <c r="C756" s="30"/>
      <c r="D756" s="30"/>
      <c r="E756" s="31"/>
      <c r="F756" s="30"/>
      <c r="G756" s="30"/>
      <c r="H756" s="31"/>
      <c r="I756" s="25"/>
      <c r="J756" s="26"/>
    </row>
    <row r="757" spans="2:15" ht="24.95" customHeight="1"/>
    <row r="758" spans="2:15" ht="24.95" customHeight="1"/>
    <row r="759" spans="2:15" ht="24.95" customHeight="1"/>
    <row r="760" spans="2:15" ht="24.95" customHeight="1"/>
    <row r="761" spans="2:15" ht="24.95" customHeight="1"/>
    <row r="762" spans="2:15" ht="24.95" customHeight="1"/>
    <row r="763" spans="2:15" ht="24.95" customHeight="1">
      <c r="B763" s="2"/>
      <c r="C763" s="2"/>
      <c r="D763" s="2"/>
      <c r="E763" s="2"/>
      <c r="G763" s="2"/>
      <c r="H763" s="2"/>
      <c r="I763" s="2"/>
      <c r="J763" s="2"/>
    </row>
    <row r="764" spans="2:15" ht="24.95" customHeight="1">
      <c r="B764" s="2"/>
      <c r="C764" s="2"/>
      <c r="D764" s="2"/>
      <c r="E764" s="2"/>
      <c r="G764" s="2"/>
      <c r="H764" s="2"/>
      <c r="I764" s="2"/>
      <c r="J764" s="2"/>
    </row>
    <row r="765" spans="2:15" ht="24.95" customHeight="1">
      <c r="B765" s="2"/>
      <c r="C765" s="2"/>
      <c r="D765" s="2"/>
      <c r="E765" s="2"/>
      <c r="F765" s="2"/>
      <c r="G765" s="2"/>
      <c r="H765" s="2"/>
      <c r="I765" s="2"/>
      <c r="J765" s="2"/>
      <c r="K765" s="88"/>
    </row>
    <row r="766" spans="2:15" ht="30" customHeight="1">
      <c r="B766" s="215" t="s">
        <v>152</v>
      </c>
      <c r="C766" s="215"/>
      <c r="D766" s="215"/>
      <c r="E766" s="215"/>
      <c r="F766" s="215"/>
      <c r="G766" s="215"/>
      <c r="H766" s="215"/>
      <c r="I766" s="215"/>
      <c r="J766" s="215"/>
      <c r="K766" s="215"/>
      <c r="L766" s="215"/>
      <c r="M766" s="215"/>
      <c r="N766" s="215"/>
      <c r="O766" s="215"/>
    </row>
    <row r="767" spans="2:15" ht="15" customHeight="1">
      <c r="B767" s="110"/>
      <c r="C767" s="110"/>
      <c r="D767" s="110"/>
      <c r="E767" s="110"/>
      <c r="F767" s="110"/>
      <c r="G767" s="110"/>
    </row>
    <row r="768" spans="2:15" s="5" customFormat="1" ht="24.95" customHeight="1">
      <c r="B768" s="256" t="s">
        <v>15</v>
      </c>
      <c r="C768" s="256"/>
      <c r="D768" s="256"/>
      <c r="E768" s="256"/>
      <c r="F768" s="256"/>
      <c r="G768" s="256"/>
      <c r="H768" s="256"/>
      <c r="I768" s="27"/>
      <c r="J768" s="27"/>
      <c r="K768" s="27"/>
      <c r="L768" s="27"/>
    </row>
    <row r="769" spans="2:12" s="5" customFormat="1" ht="24.95" customHeight="1">
      <c r="B769" s="133" t="s">
        <v>47</v>
      </c>
      <c r="C769" s="244" t="s">
        <v>116</v>
      </c>
      <c r="D769" s="244"/>
      <c r="E769" s="244" t="s">
        <v>117</v>
      </c>
      <c r="F769" s="244"/>
      <c r="G769" s="245" t="s">
        <v>0</v>
      </c>
      <c r="H769" s="245"/>
      <c r="I769" s="27"/>
      <c r="J769" s="27"/>
      <c r="K769" s="27"/>
      <c r="L769" s="27"/>
    </row>
    <row r="770" spans="2:12" s="5" customFormat="1" ht="24.95" customHeight="1">
      <c r="B770" s="43" t="s">
        <v>146</v>
      </c>
      <c r="C770" s="263">
        <v>67912</v>
      </c>
      <c r="D770" s="263"/>
      <c r="E770" s="263">
        <v>10551</v>
      </c>
      <c r="F770" s="263"/>
      <c r="G770" s="264">
        <f>C770+E770</f>
        <v>78463</v>
      </c>
      <c r="H770" s="265"/>
      <c r="I770" s="27"/>
      <c r="J770" s="27"/>
      <c r="K770" s="27"/>
      <c r="L770" s="27"/>
    </row>
    <row r="771" spans="2:12" s="5" customFormat="1" ht="24.95" customHeight="1">
      <c r="B771" s="43" t="s">
        <v>143</v>
      </c>
      <c r="C771" s="263">
        <v>77035</v>
      </c>
      <c r="D771" s="263"/>
      <c r="E771" s="263">
        <v>11766</v>
      </c>
      <c r="F771" s="263"/>
      <c r="G771" s="264">
        <f>C771+E771</f>
        <v>88801</v>
      </c>
      <c r="H771" s="265"/>
      <c r="I771" s="27"/>
      <c r="J771" s="27"/>
      <c r="K771" s="27"/>
      <c r="L771" s="27"/>
    </row>
    <row r="772" spans="2:12" s="5" customFormat="1" ht="24.95" customHeight="1">
      <c r="B772" s="108" t="s">
        <v>57</v>
      </c>
      <c r="C772" s="246">
        <f>(C771-C770)/C770</f>
        <v>0.13433561079043468</v>
      </c>
      <c r="D772" s="246"/>
      <c r="E772" s="246">
        <f>(E771-E770)/E770</f>
        <v>0.11515496161501279</v>
      </c>
      <c r="F772" s="246"/>
      <c r="G772" s="246">
        <f>(G771-G770)/G770</f>
        <v>0.13175636924410231</v>
      </c>
      <c r="H772" s="246"/>
      <c r="I772" s="27"/>
      <c r="J772" s="27"/>
      <c r="K772" s="27"/>
      <c r="L772" s="27"/>
    </row>
    <row r="773" spans="2:12" s="5" customFormat="1" ht="24.95" customHeight="1">
      <c r="B773" s="22"/>
      <c r="C773" s="27"/>
      <c r="D773" s="27"/>
      <c r="E773" s="27"/>
      <c r="F773" s="23"/>
      <c r="G773" s="22"/>
      <c r="H773" s="22"/>
      <c r="I773" s="27"/>
      <c r="J773" s="27"/>
      <c r="K773" s="27"/>
      <c r="L773" s="27"/>
    </row>
    <row r="774" spans="2:12" s="5" customFormat="1" ht="24.95" customHeight="1">
      <c r="B774" s="22"/>
      <c r="C774" s="27"/>
      <c r="D774" s="27"/>
      <c r="E774" s="27"/>
      <c r="F774" s="23"/>
      <c r="G774" s="22"/>
      <c r="H774" s="22"/>
      <c r="I774" s="27"/>
      <c r="J774" s="27"/>
      <c r="K774" s="27"/>
      <c r="L774" s="27"/>
    </row>
    <row r="775" spans="2:12" s="5" customFormat="1" ht="24.95" customHeight="1">
      <c r="B775" s="22"/>
      <c r="C775" s="27"/>
      <c r="D775" s="27"/>
      <c r="E775" s="27"/>
      <c r="F775" s="23"/>
      <c r="G775" s="22"/>
      <c r="H775" s="22"/>
      <c r="I775" s="27"/>
      <c r="J775" s="27"/>
      <c r="K775" s="27"/>
      <c r="L775" s="27"/>
    </row>
    <row r="776" spans="2:12" s="5" customFormat="1" ht="24.95" customHeight="1">
      <c r="B776" s="22"/>
      <c r="C776" s="27"/>
      <c r="D776" s="27"/>
      <c r="E776" s="27"/>
      <c r="F776" s="23"/>
      <c r="G776" s="22"/>
      <c r="H776" s="22"/>
      <c r="I776" s="27"/>
      <c r="J776" s="27"/>
      <c r="K776" s="27"/>
      <c r="L776" s="27"/>
    </row>
    <row r="777" spans="2:12" s="5" customFormat="1" ht="24.95" customHeight="1">
      <c r="B777" s="22"/>
      <c r="C777" s="27"/>
      <c r="D777" s="27"/>
      <c r="E777" s="27"/>
      <c r="F777" s="23"/>
      <c r="G777" s="22"/>
      <c r="H777" s="22"/>
      <c r="I777" s="27"/>
      <c r="J777" s="27"/>
      <c r="K777" s="27"/>
      <c r="L777" s="27"/>
    </row>
    <row r="778" spans="2:12" s="5" customFormat="1" ht="24.95" customHeight="1">
      <c r="B778" s="22"/>
      <c r="C778" s="27"/>
      <c r="D778" s="27"/>
      <c r="E778" s="27"/>
      <c r="F778" s="23"/>
      <c r="G778" s="22"/>
      <c r="H778" s="22"/>
      <c r="I778" s="27"/>
      <c r="J778" s="27"/>
      <c r="K778" s="27"/>
      <c r="L778" s="27"/>
    </row>
    <row r="779" spans="2:12" s="5" customFormat="1" ht="24.95" customHeight="1">
      <c r="B779" s="22"/>
      <c r="C779" s="27"/>
      <c r="D779" s="27"/>
      <c r="E779" s="27"/>
      <c r="F779" s="23"/>
      <c r="G779" s="22"/>
      <c r="H779" s="22"/>
      <c r="I779" s="27"/>
      <c r="J779" s="27"/>
      <c r="K779" s="27"/>
      <c r="L779" s="27"/>
    </row>
    <row r="780" spans="2:12" s="60" customFormat="1" ht="24.95" customHeight="1">
      <c r="B780" s="282"/>
      <c r="C780" s="282"/>
      <c r="D780" s="282"/>
      <c r="E780" s="282"/>
      <c r="F780" s="282"/>
      <c r="G780" s="282"/>
      <c r="H780" s="282"/>
      <c r="I780" s="282"/>
      <c r="J780" s="282"/>
      <c r="K780" s="282"/>
      <c r="L780" s="282"/>
    </row>
    <row r="781" spans="2:12" s="60" customFormat="1" ht="24.95" customHeight="1"/>
    <row r="782" spans="2:12" s="60" customFormat="1" ht="24.95" customHeight="1"/>
    <row r="783" spans="2:12" s="60" customFormat="1" ht="24.95" customHeight="1"/>
    <row r="784" spans="2:12" s="60" customFormat="1" ht="24.95" customHeight="1"/>
    <row r="785" spans="2:12" s="60" customFormat="1" ht="24.95" customHeight="1">
      <c r="B785" s="256" t="s">
        <v>17</v>
      </c>
      <c r="C785" s="256"/>
      <c r="D785" s="256"/>
      <c r="E785" s="256"/>
      <c r="F785" s="256"/>
      <c r="G785" s="256"/>
      <c r="H785" s="256"/>
      <c r="I785" s="256"/>
      <c r="J785" s="256"/>
    </row>
    <row r="786" spans="2:12" s="60" customFormat="1" ht="24.95" customHeight="1">
      <c r="B786" s="133" t="s">
        <v>47</v>
      </c>
      <c r="C786" s="244" t="s">
        <v>114</v>
      </c>
      <c r="D786" s="244"/>
      <c r="E786" s="244" t="s">
        <v>115</v>
      </c>
      <c r="F786" s="244"/>
      <c r="G786" s="245" t="s">
        <v>56</v>
      </c>
      <c r="H786" s="245"/>
      <c r="I786" s="245" t="s">
        <v>20</v>
      </c>
      <c r="J786" s="245"/>
    </row>
    <row r="787" spans="2:12" s="60" customFormat="1" ht="24.95" customHeight="1">
      <c r="B787" s="43" t="s">
        <v>146</v>
      </c>
      <c r="C787" s="263">
        <v>127871</v>
      </c>
      <c r="D787" s="263"/>
      <c r="E787" s="263">
        <v>15892</v>
      </c>
      <c r="F787" s="263"/>
      <c r="G787" s="264">
        <f>C787+E787</f>
        <v>143763</v>
      </c>
      <c r="H787" s="265"/>
      <c r="I787" s="266">
        <v>0.14319999999999999</v>
      </c>
      <c r="J787" s="267"/>
    </row>
    <row r="788" spans="2:12" s="60" customFormat="1" ht="24.95" customHeight="1">
      <c r="B788" s="43" t="s">
        <v>143</v>
      </c>
      <c r="C788" s="263">
        <v>141415</v>
      </c>
      <c r="D788" s="263"/>
      <c r="E788" s="263">
        <v>16556</v>
      </c>
      <c r="F788" s="263"/>
      <c r="G788" s="264">
        <f>C788+E788</f>
        <v>157971</v>
      </c>
      <c r="H788" s="265"/>
      <c r="I788" s="266">
        <v>0.15179999999999999</v>
      </c>
      <c r="J788" s="267"/>
    </row>
    <row r="789" spans="2:12" s="60" customFormat="1" ht="24.95" customHeight="1">
      <c r="B789" s="108" t="s">
        <v>57</v>
      </c>
      <c r="C789" s="246">
        <f>(C788-C787)/C787</f>
        <v>0.10591924674085602</v>
      </c>
      <c r="D789" s="246"/>
      <c r="E789" s="246">
        <f>(E788-E787)/E787</f>
        <v>4.1782028693682353E-2</v>
      </c>
      <c r="F789" s="246"/>
      <c r="G789" s="246">
        <f>(G788-G787)/G787</f>
        <v>9.8829323261200724E-2</v>
      </c>
      <c r="H789" s="246"/>
      <c r="I789" s="246">
        <f>(I788-I787)/I787</f>
        <v>6.0055865921787688E-2</v>
      </c>
      <c r="J789" s="246"/>
    </row>
    <row r="790" spans="2:12" s="60" customFormat="1" ht="24.95" customHeight="1"/>
    <row r="791" spans="2:12" s="60" customFormat="1" ht="24.95" customHeight="1"/>
    <row r="792" spans="2:12" s="60" customFormat="1" ht="24.95" customHeight="1">
      <c r="B792" s="282"/>
      <c r="C792" s="282"/>
      <c r="D792" s="282"/>
      <c r="E792" s="282"/>
      <c r="F792" s="282"/>
      <c r="G792" s="282"/>
      <c r="H792" s="282"/>
      <c r="I792" s="282"/>
      <c r="J792" s="282"/>
      <c r="K792" s="282"/>
      <c r="L792" s="282"/>
    </row>
    <row r="793" spans="2:12" s="60" customFormat="1" ht="24.95" customHeight="1"/>
    <row r="794" spans="2:12" s="60" customFormat="1" ht="24.95" customHeight="1"/>
    <row r="795" spans="2:12" s="60" customFormat="1" ht="24.95" customHeight="1"/>
    <row r="796" spans="2:12" s="60" customFormat="1" ht="24.95" customHeight="1"/>
    <row r="797" spans="2:12" s="60" customFormat="1" ht="24.95" customHeight="1"/>
    <row r="798" spans="2:12" s="60" customFormat="1" ht="24.95" customHeight="1"/>
    <row r="799" spans="2:12" s="60" customFormat="1" ht="24.95" customHeight="1"/>
    <row r="800" spans="2:12" s="60" customFormat="1" ht="24.95" customHeight="1"/>
    <row r="801" spans="2:15" s="60" customFormat="1" ht="24.95" customHeight="1">
      <c r="O801" s="49">
        <v>9</v>
      </c>
    </row>
    <row r="802" spans="2:15" s="60" customFormat="1" ht="30" customHeight="1">
      <c r="B802" s="215" t="s">
        <v>153</v>
      </c>
      <c r="C802" s="215"/>
      <c r="D802" s="215"/>
      <c r="E802" s="215"/>
      <c r="F802" s="215"/>
      <c r="G802" s="215"/>
      <c r="H802" s="215"/>
      <c r="I802" s="215"/>
      <c r="J802" s="215"/>
      <c r="K802" s="215"/>
      <c r="L802" s="215"/>
      <c r="M802" s="215"/>
      <c r="N802" s="215"/>
      <c r="O802" s="215"/>
    </row>
    <row r="803" spans="2:15" s="60" customFormat="1" ht="15" customHeight="1"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/>
    </row>
    <row r="804" spans="2:15" s="60" customFormat="1" ht="24.95" customHeight="1">
      <c r="B804" s="256" t="s">
        <v>15</v>
      </c>
      <c r="C804" s="256"/>
      <c r="D804" s="256"/>
      <c r="E804" s="256"/>
      <c r="F804" s="256"/>
      <c r="G804" s="256"/>
      <c r="H804" s="256"/>
      <c r="M804" s="21"/>
      <c r="N804" s="21"/>
      <c r="O804"/>
    </row>
    <row r="805" spans="2:15" s="60" customFormat="1" ht="24.95" customHeight="1">
      <c r="B805" s="132" t="s">
        <v>47</v>
      </c>
      <c r="C805" s="244" t="s">
        <v>116</v>
      </c>
      <c r="D805" s="244"/>
      <c r="E805" s="244" t="s">
        <v>117</v>
      </c>
      <c r="F805" s="244"/>
      <c r="G805" s="268" t="s">
        <v>0</v>
      </c>
      <c r="H805" s="268"/>
      <c r="M805" s="21"/>
      <c r="N805" s="21"/>
      <c r="O805"/>
    </row>
    <row r="806" spans="2:15" s="60" customFormat="1" ht="24.95" customHeight="1">
      <c r="B806" s="43" t="s">
        <v>148</v>
      </c>
      <c r="C806" s="263">
        <v>661842</v>
      </c>
      <c r="D806" s="263"/>
      <c r="E806" s="263">
        <v>70999</v>
      </c>
      <c r="F806" s="263"/>
      <c r="G806" s="264">
        <f>C806+E806</f>
        <v>732841</v>
      </c>
      <c r="H806" s="265"/>
      <c r="M806" s="21"/>
      <c r="N806" s="21"/>
      <c r="O806"/>
    </row>
    <row r="807" spans="2:15" s="60" customFormat="1" ht="24.95" customHeight="1">
      <c r="B807" s="43" t="s">
        <v>149</v>
      </c>
      <c r="C807" s="263">
        <v>723971</v>
      </c>
      <c r="D807" s="263"/>
      <c r="E807" s="263">
        <v>84549</v>
      </c>
      <c r="F807" s="263"/>
      <c r="G807" s="264">
        <f>C807+E807</f>
        <v>808520</v>
      </c>
      <c r="H807" s="265"/>
      <c r="M807" s="21"/>
      <c r="N807" s="21"/>
      <c r="O807"/>
    </row>
    <row r="808" spans="2:15" s="60" customFormat="1" ht="24.95" customHeight="1">
      <c r="B808" s="116" t="s">
        <v>57</v>
      </c>
      <c r="C808" s="246">
        <f>(C807-C806)/C806</f>
        <v>9.3872857872422721E-2</v>
      </c>
      <c r="D808" s="246"/>
      <c r="E808" s="246">
        <f>(E807-E806)/E806</f>
        <v>0.19084775841913265</v>
      </c>
      <c r="F808" s="246"/>
      <c r="G808" s="246">
        <f>(G807-G806)/G806</f>
        <v>0.10326796672129425</v>
      </c>
      <c r="H808" s="246"/>
      <c r="M808" s="21"/>
      <c r="N808"/>
      <c r="O808" s="48"/>
    </row>
    <row r="809" spans="2:15" s="60" customFormat="1" ht="24.95" customHeight="1"/>
    <row r="810" spans="2:15" s="60" customFormat="1" ht="24.95" customHeight="1"/>
    <row r="811" spans="2:15" s="60" customFormat="1" ht="24.95" customHeight="1"/>
    <row r="812" spans="2:15" s="60" customFormat="1" ht="24.95" customHeight="1"/>
    <row r="813" spans="2:15" s="60" customFormat="1" ht="24.95" customHeight="1"/>
    <row r="814" spans="2:15" s="60" customFormat="1" ht="24.95" customHeight="1"/>
    <row r="815" spans="2:15" s="60" customFormat="1" ht="24.95" customHeight="1"/>
    <row r="816" spans="2:15" s="60" customFormat="1" ht="24.95" customHeight="1"/>
    <row r="817" spans="2:10" s="60" customFormat="1" ht="24.95" customHeight="1"/>
    <row r="818" spans="2:10" s="60" customFormat="1" ht="24.95" customHeight="1"/>
    <row r="819" spans="2:10" s="60" customFormat="1" ht="24.95" customHeight="1"/>
    <row r="820" spans="2:10" s="60" customFormat="1" ht="24.95" customHeight="1">
      <c r="B820" s="256" t="s">
        <v>17</v>
      </c>
      <c r="C820" s="256"/>
      <c r="D820" s="256"/>
      <c r="E820" s="256"/>
      <c r="F820" s="256"/>
      <c r="G820" s="256"/>
      <c r="H820" s="256"/>
      <c r="I820" s="256"/>
      <c r="J820" s="256"/>
    </row>
    <row r="821" spans="2:10" s="60" customFormat="1" ht="24.95" customHeight="1">
      <c r="B821" s="132" t="s">
        <v>47</v>
      </c>
      <c r="C821" s="244" t="s">
        <v>114</v>
      </c>
      <c r="D821" s="244"/>
      <c r="E821" s="244" t="s">
        <v>115</v>
      </c>
      <c r="F821" s="244"/>
      <c r="G821" s="268" t="s">
        <v>56</v>
      </c>
      <c r="H821" s="268"/>
      <c r="I821" s="245" t="s">
        <v>20</v>
      </c>
      <c r="J821" s="245"/>
    </row>
    <row r="822" spans="2:10" s="60" customFormat="1" ht="24.95" customHeight="1">
      <c r="B822" s="43" t="s">
        <v>148</v>
      </c>
      <c r="C822" s="263">
        <v>1387755</v>
      </c>
      <c r="D822" s="263"/>
      <c r="E822" s="263">
        <v>115878</v>
      </c>
      <c r="F822" s="263"/>
      <c r="G822" s="264">
        <f>C822+E822</f>
        <v>1503633</v>
      </c>
      <c r="H822" s="265"/>
      <c r="I822" s="266">
        <v>0.16600000000000001</v>
      </c>
      <c r="J822" s="267"/>
    </row>
    <row r="823" spans="2:10" s="60" customFormat="1" ht="24.95" customHeight="1">
      <c r="B823" s="43" t="s">
        <v>149</v>
      </c>
      <c r="C823" s="263">
        <v>1480823</v>
      </c>
      <c r="D823" s="263"/>
      <c r="E823" s="263">
        <v>141811</v>
      </c>
      <c r="F823" s="263"/>
      <c r="G823" s="264">
        <f>C823+E823</f>
        <v>1622634</v>
      </c>
      <c r="H823" s="265"/>
      <c r="I823" s="266">
        <v>0.17319999999999999</v>
      </c>
      <c r="J823" s="267"/>
    </row>
    <row r="824" spans="2:10" s="60" customFormat="1" ht="24.95" customHeight="1">
      <c r="B824" s="116" t="s">
        <v>57</v>
      </c>
      <c r="C824" s="246">
        <f>(C823-C822)/C822</f>
        <v>6.7063710813508148E-2</v>
      </c>
      <c r="D824" s="246"/>
      <c r="E824" s="246">
        <f>(E823-E822)/E822</f>
        <v>0.22379571618426275</v>
      </c>
      <c r="F824" s="246"/>
      <c r="G824" s="246">
        <f>(G823-G822)/G822</f>
        <v>7.914231730748128E-2</v>
      </c>
      <c r="H824" s="246"/>
      <c r="I824" s="246">
        <f>(I823-I822)/I822</f>
        <v>4.3373493975903517E-2</v>
      </c>
      <c r="J824" s="246"/>
    </row>
    <row r="825" spans="2:10" s="60" customFormat="1" ht="24.95" customHeight="1"/>
    <row r="826" spans="2:10" s="60" customFormat="1" ht="24.95" customHeight="1"/>
    <row r="827" spans="2:10" s="60" customFormat="1" ht="24.95" customHeight="1"/>
    <row r="828" spans="2:10" s="60" customFormat="1" ht="24.95" customHeight="1"/>
    <row r="829" spans="2:10" s="60" customFormat="1" ht="24.95" customHeight="1"/>
    <row r="830" spans="2:10" s="60" customFormat="1" ht="24.95" customHeight="1"/>
    <row r="831" spans="2:10" s="60" customFormat="1" ht="24.95" customHeight="1"/>
    <row r="832" spans="2:10" s="60" customFormat="1" ht="24.95" customHeight="1"/>
    <row r="833" s="60" customFormat="1" ht="24.95" customHeight="1"/>
    <row r="834" s="60" customFormat="1" ht="24.95" customHeight="1"/>
    <row r="835" s="60" customFormat="1" ht="24.95" customHeight="1"/>
    <row r="836" s="60" customFormat="1" ht="24.95" customHeight="1"/>
    <row r="837" s="60" customFormat="1" ht="24.95" customHeight="1"/>
    <row r="838" s="60" customFormat="1" ht="24.95" customHeight="1"/>
    <row r="839" s="60" customFormat="1" ht="24.95" customHeight="1"/>
    <row r="840" s="60" customFormat="1" ht="24.95" customHeight="1"/>
    <row r="841" s="60" customFormat="1" ht="24.95" customHeight="1"/>
    <row r="842" s="60" customFormat="1" ht="24.95" customHeight="1"/>
    <row r="843" s="60" customFormat="1" ht="24.95" customHeight="1"/>
    <row r="844" s="60" customFormat="1" ht="24.95" customHeight="1"/>
    <row r="845" s="60" customFormat="1" ht="24.95" customHeight="1"/>
    <row r="846" s="60" customFormat="1" ht="24.95" customHeight="1"/>
    <row r="847" s="60" customFormat="1" ht="24.95" customHeight="1"/>
    <row r="848" s="60" customFormat="1" ht="24.95" customHeight="1"/>
    <row r="849" s="60" customFormat="1" ht="24.95" customHeight="1"/>
    <row r="850" s="60" customFormat="1" ht="24.95" customHeight="1"/>
    <row r="851" s="60" customFormat="1" ht="24.95" customHeight="1"/>
    <row r="852" s="60" customFormat="1" ht="24.95" customHeight="1"/>
    <row r="853" s="60" customFormat="1" ht="24.95" customHeight="1"/>
    <row r="854" s="60" customFormat="1" ht="24.95" customHeight="1"/>
    <row r="855" s="60" customFormat="1" ht="24.95" customHeight="1"/>
    <row r="856" s="60" customFormat="1" ht="24.95" customHeight="1"/>
    <row r="857" s="60" customFormat="1" ht="24.95" customHeight="1"/>
    <row r="858" s="60" customFormat="1" ht="24.95" customHeight="1"/>
    <row r="859" s="60" customFormat="1" ht="24.95" customHeight="1"/>
    <row r="860" s="60" customFormat="1" ht="24.95" customHeight="1"/>
    <row r="861" s="60" customFormat="1" ht="24.95" customHeight="1"/>
    <row r="862" s="60" customFormat="1" ht="24.95" customHeight="1"/>
    <row r="863" s="60" customFormat="1" ht="24.95" customHeight="1"/>
    <row r="864" s="60" customFormat="1" ht="24.95" customHeight="1"/>
    <row r="865" spans="2:15" s="60" customFormat="1" ht="24.95" customHeight="1">
      <c r="O865" s="49">
        <v>10</v>
      </c>
    </row>
    <row r="866" spans="2:15" ht="39.950000000000003" customHeight="1">
      <c r="B866" s="214" t="s">
        <v>135</v>
      </c>
      <c r="C866" s="214"/>
      <c r="D866" s="214"/>
      <c r="E866" s="214"/>
      <c r="F866" s="214"/>
      <c r="G866" s="214"/>
      <c r="H866" s="214"/>
      <c r="I866" s="214"/>
      <c r="J866" s="214"/>
      <c r="K866" s="214"/>
      <c r="L866" s="214"/>
      <c r="M866" s="214"/>
      <c r="N866" s="214"/>
      <c r="O866" s="214"/>
    </row>
    <row r="867" spans="2:15" ht="15" customHeight="1"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</row>
    <row r="868" spans="2:15" ht="30" customHeight="1">
      <c r="B868" s="215" t="s">
        <v>131</v>
      </c>
      <c r="C868" s="215"/>
      <c r="D868" s="215"/>
      <c r="E868" s="215"/>
      <c r="F868" s="215"/>
      <c r="G868" s="215"/>
      <c r="H868" s="215"/>
      <c r="I868" s="215"/>
      <c r="J868" s="215"/>
      <c r="K868" s="215"/>
      <c r="L868" s="215"/>
      <c r="M868" s="215"/>
      <c r="N868" s="215"/>
      <c r="O868" s="215"/>
    </row>
    <row r="869" spans="2:15" ht="15" customHeight="1">
      <c r="B869" s="110"/>
      <c r="C869" s="110"/>
      <c r="D869" s="110"/>
      <c r="E869" s="110"/>
      <c r="F869" s="110"/>
      <c r="G869" s="110"/>
    </row>
    <row r="870" spans="2:15" ht="24.95" customHeight="1">
      <c r="B870" s="262" t="s">
        <v>22</v>
      </c>
      <c r="C870" s="262"/>
      <c r="D870" s="262"/>
      <c r="E870" s="262"/>
      <c r="F870" s="262"/>
      <c r="G870" s="262"/>
      <c r="H870" s="262"/>
      <c r="I870" s="262"/>
      <c r="J870" s="262"/>
    </row>
    <row r="871" spans="2:15" ht="24.95" customHeight="1">
      <c r="B871" s="255" t="s">
        <v>48</v>
      </c>
      <c r="C871" s="261" t="s">
        <v>70</v>
      </c>
      <c r="D871" s="261"/>
      <c r="E871" s="261"/>
      <c r="F871" s="261" t="s">
        <v>71</v>
      </c>
      <c r="G871" s="261"/>
      <c r="H871" s="261"/>
      <c r="I871" s="172" t="s">
        <v>76</v>
      </c>
      <c r="J871" s="172" t="s">
        <v>77</v>
      </c>
    </row>
    <row r="872" spans="2:15" ht="24.95" customHeight="1">
      <c r="B872" s="255"/>
      <c r="C872" s="175" t="s">
        <v>103</v>
      </c>
      <c r="D872" s="175" t="s">
        <v>104</v>
      </c>
      <c r="E872" s="129" t="s">
        <v>105</v>
      </c>
      <c r="F872" s="175" t="s">
        <v>106</v>
      </c>
      <c r="G872" s="175" t="s">
        <v>107</v>
      </c>
      <c r="H872" s="129" t="s">
        <v>108</v>
      </c>
      <c r="I872" s="186" t="s">
        <v>141</v>
      </c>
      <c r="J872" s="186" t="s">
        <v>142</v>
      </c>
      <c r="K872" s="12"/>
      <c r="L872" s="12"/>
      <c r="M872" s="69"/>
      <c r="N872" s="12"/>
    </row>
    <row r="873" spans="2:15" ht="24.95" customHeight="1">
      <c r="B873" s="102" t="s">
        <v>5</v>
      </c>
      <c r="C873" s="101">
        <v>3465</v>
      </c>
      <c r="D873" s="101">
        <v>70</v>
      </c>
      <c r="E873" s="200">
        <f>SUM(C873:D873)</f>
        <v>3535</v>
      </c>
      <c r="F873" s="101">
        <v>7230</v>
      </c>
      <c r="G873" s="101">
        <v>153</v>
      </c>
      <c r="H873" s="200">
        <f>SUM(F873:G873)</f>
        <v>7383</v>
      </c>
      <c r="I873" s="149">
        <v>4.901414060944035E-2</v>
      </c>
      <c r="J873" s="152">
        <v>2.0885431400282886</v>
      </c>
      <c r="K873" s="12"/>
      <c r="L873" s="72"/>
      <c r="M873" s="69"/>
      <c r="N873" s="12"/>
    </row>
    <row r="874" spans="2:15" ht="24.95" customHeight="1">
      <c r="B874" s="102" t="s">
        <v>6</v>
      </c>
      <c r="C874" s="101">
        <v>1615</v>
      </c>
      <c r="D874" s="101">
        <v>4837</v>
      </c>
      <c r="E874" s="200">
        <f t="shared" ref="E874:E881" si="21">SUM(C874:D874)</f>
        <v>6452</v>
      </c>
      <c r="F874" s="101">
        <v>3455</v>
      </c>
      <c r="G874" s="101">
        <v>7455</v>
      </c>
      <c r="H874" s="200">
        <f t="shared" ref="H874:H881" si="22">SUM(F874:G874)</f>
        <v>10910</v>
      </c>
      <c r="I874" s="149">
        <v>8.2538962021485848E-2</v>
      </c>
      <c r="J874" s="152">
        <v>1.6909485430874147</v>
      </c>
      <c r="K874" s="12"/>
      <c r="L874" s="72"/>
      <c r="M874" s="69"/>
      <c r="N874" s="12"/>
    </row>
    <row r="875" spans="2:15" ht="24.95" customHeight="1">
      <c r="B875" s="102" t="s">
        <v>27</v>
      </c>
      <c r="C875" s="101">
        <v>2206</v>
      </c>
      <c r="D875" s="101">
        <v>1720</v>
      </c>
      <c r="E875" s="200">
        <f t="shared" si="21"/>
        <v>3926</v>
      </c>
      <c r="F875" s="101">
        <v>7024</v>
      </c>
      <c r="G875" s="101">
        <v>2078</v>
      </c>
      <c r="H875" s="200">
        <f t="shared" si="22"/>
        <v>9102</v>
      </c>
      <c r="I875" s="149">
        <v>5.6345875273929355E-2</v>
      </c>
      <c r="J875" s="152">
        <v>2.3183902190524708</v>
      </c>
      <c r="K875" s="12"/>
      <c r="L875" s="72"/>
      <c r="M875" s="70"/>
      <c r="N875" s="12"/>
    </row>
    <row r="876" spans="2:15" ht="24.95" customHeight="1">
      <c r="B876" s="102" t="s">
        <v>8</v>
      </c>
      <c r="C876" s="101">
        <v>376</v>
      </c>
      <c r="D876" s="101">
        <v>95</v>
      </c>
      <c r="E876" s="200">
        <f t="shared" si="21"/>
        <v>471</v>
      </c>
      <c r="F876" s="101">
        <v>578</v>
      </c>
      <c r="G876" s="101">
        <v>118</v>
      </c>
      <c r="H876" s="200">
        <f t="shared" si="22"/>
        <v>696</v>
      </c>
      <c r="I876" s="149">
        <v>1.7261904761904763E-2</v>
      </c>
      <c r="J876" s="152">
        <v>1.4777070063694266</v>
      </c>
      <c r="K876" s="12"/>
      <c r="L876" s="72"/>
      <c r="M876" s="70"/>
      <c r="N876" s="12"/>
    </row>
    <row r="877" spans="2:15" ht="24.95" customHeight="1">
      <c r="B877" s="102" t="s">
        <v>9</v>
      </c>
      <c r="C877" s="101">
        <v>654</v>
      </c>
      <c r="D877" s="101">
        <v>924</v>
      </c>
      <c r="E877" s="200">
        <f t="shared" si="21"/>
        <v>1578</v>
      </c>
      <c r="F877" s="101">
        <v>1793</v>
      </c>
      <c r="G877" s="101">
        <v>1080</v>
      </c>
      <c r="H877" s="200">
        <f t="shared" si="22"/>
        <v>2873</v>
      </c>
      <c r="I877" s="149">
        <v>2.5681824276609248E-2</v>
      </c>
      <c r="J877" s="152">
        <v>1.8206590621039289</v>
      </c>
      <c r="K877" s="12"/>
      <c r="L877" s="72"/>
      <c r="M877" s="70"/>
      <c r="N877" s="12"/>
    </row>
    <row r="878" spans="2:15" ht="24.95" customHeight="1">
      <c r="B878" s="102" t="s">
        <v>10</v>
      </c>
      <c r="C878" s="101">
        <v>855</v>
      </c>
      <c r="D878" s="101">
        <v>798</v>
      </c>
      <c r="E878" s="200">
        <f t="shared" si="21"/>
        <v>1653</v>
      </c>
      <c r="F878" s="101">
        <v>1581</v>
      </c>
      <c r="G878" s="101">
        <v>1245</v>
      </c>
      <c r="H878" s="200">
        <f t="shared" si="22"/>
        <v>2826</v>
      </c>
      <c r="I878" s="149">
        <v>5.6699169375225712E-2</v>
      </c>
      <c r="J878" s="152">
        <v>1.7096188747731398</v>
      </c>
      <c r="K878" s="12"/>
      <c r="L878" s="72"/>
      <c r="M878" s="70"/>
      <c r="N878" s="12"/>
    </row>
    <row r="879" spans="2:15" ht="24.95" customHeight="1">
      <c r="B879" s="102" t="s">
        <v>11</v>
      </c>
      <c r="C879" s="101">
        <v>1763</v>
      </c>
      <c r="D879" s="101">
        <v>223</v>
      </c>
      <c r="E879" s="200">
        <f t="shared" si="21"/>
        <v>1986</v>
      </c>
      <c r="F879" s="101">
        <v>5856</v>
      </c>
      <c r="G879" s="101">
        <v>392</v>
      </c>
      <c r="H879" s="200">
        <f t="shared" si="22"/>
        <v>6248</v>
      </c>
      <c r="I879" s="149">
        <v>6.4389137939918586E-2</v>
      </c>
      <c r="J879" s="152">
        <v>3.1460221550855993</v>
      </c>
      <c r="K879" s="12"/>
      <c r="L879" s="72"/>
      <c r="M879" s="70"/>
      <c r="N879" s="12"/>
    </row>
    <row r="880" spans="2:15" ht="24.95" customHeight="1">
      <c r="B880" s="102" t="s">
        <v>12</v>
      </c>
      <c r="C880" s="101">
        <v>681</v>
      </c>
      <c r="D880" s="101">
        <v>1093</v>
      </c>
      <c r="E880" s="200">
        <f t="shared" si="21"/>
        <v>1774</v>
      </c>
      <c r="F880" s="101">
        <v>1462</v>
      </c>
      <c r="G880" s="101">
        <v>1777</v>
      </c>
      <c r="H880" s="200">
        <f t="shared" si="22"/>
        <v>3239</v>
      </c>
      <c r="I880" s="149">
        <v>8.6511752136752135E-2</v>
      </c>
      <c r="J880" s="152">
        <v>1.8258173618940248</v>
      </c>
      <c r="K880" s="12"/>
      <c r="L880" s="72"/>
      <c r="M880" s="69"/>
      <c r="N880" s="12"/>
    </row>
    <row r="881" spans="2:15" ht="24.95" customHeight="1">
      <c r="B881" s="102" t="s">
        <v>13</v>
      </c>
      <c r="C881" s="101">
        <v>487</v>
      </c>
      <c r="D881" s="101">
        <v>318</v>
      </c>
      <c r="E881" s="200">
        <f t="shared" si="21"/>
        <v>805</v>
      </c>
      <c r="F881" s="101">
        <v>1236</v>
      </c>
      <c r="G881" s="101">
        <v>485</v>
      </c>
      <c r="H881" s="200">
        <f t="shared" si="22"/>
        <v>1721</v>
      </c>
      <c r="I881" s="149">
        <v>2.8011067708333334E-2</v>
      </c>
      <c r="J881" s="152">
        <v>2.1378881987577638</v>
      </c>
      <c r="K881" s="12"/>
      <c r="L881" s="12"/>
      <c r="M881" s="69"/>
      <c r="N881" s="12"/>
    </row>
    <row r="882" spans="2:15" ht="24.95" customHeight="1">
      <c r="B882" s="145" t="s">
        <v>16</v>
      </c>
      <c r="C882" s="201">
        <f>SUM(C873:C881)</f>
        <v>12102</v>
      </c>
      <c r="D882" s="201">
        <f>SUM(D873:D881)</f>
        <v>10078</v>
      </c>
      <c r="E882" s="127">
        <f>SUM(C882:D882)</f>
        <v>22180</v>
      </c>
      <c r="F882" s="201">
        <f>SUM(F873:F881)</f>
        <v>30215</v>
      </c>
      <c r="G882" s="201">
        <f>SUM(G873:G881)</f>
        <v>14783</v>
      </c>
      <c r="H882" s="212">
        <f>SUM(F882:G882)</f>
        <v>44998</v>
      </c>
      <c r="I882" s="181">
        <v>5.3423151536161957E-2</v>
      </c>
      <c r="J882" s="180">
        <v>2.0287646528403966</v>
      </c>
      <c r="K882" s="12"/>
      <c r="L882" s="12"/>
      <c r="M882" s="69"/>
      <c r="N882" s="12"/>
    </row>
    <row r="883" spans="2:15" ht="24.95" customHeight="1">
      <c r="B883" s="270"/>
      <c r="C883" s="270"/>
      <c r="D883" s="270"/>
      <c r="E883" s="270"/>
      <c r="F883" s="270"/>
      <c r="G883" s="270"/>
      <c r="H883" s="270"/>
      <c r="I883" s="270"/>
      <c r="J883" s="270"/>
      <c r="K883" s="270"/>
      <c r="L883" s="270"/>
      <c r="M883" s="270"/>
      <c r="N883" s="270"/>
      <c r="O883" s="270"/>
    </row>
    <row r="884" spans="2:15" s="58" customFormat="1" ht="24.95" customHeight="1">
      <c r="B884" s="269"/>
      <c r="C884" s="269"/>
      <c r="D884" s="269"/>
      <c r="E884" s="269"/>
      <c r="F884" s="269"/>
      <c r="G884" s="269"/>
      <c r="H884" s="269"/>
      <c r="I884" s="269"/>
      <c r="J884" s="269"/>
      <c r="K884" s="71"/>
      <c r="L884" s="71"/>
      <c r="M884" s="71"/>
      <c r="N884" s="71"/>
    </row>
    <row r="885" spans="2:15" ht="24.95" customHeight="1">
      <c r="B885" s="2"/>
      <c r="C885" s="2"/>
      <c r="D885" s="2"/>
      <c r="E885" s="2"/>
      <c r="G885" s="2"/>
      <c r="H885" s="2"/>
      <c r="I885" s="2"/>
      <c r="J885" s="2"/>
    </row>
    <row r="886" spans="2:15" ht="24.95" customHeight="1">
      <c r="B886" s="2"/>
      <c r="C886" s="2"/>
      <c r="D886" s="2"/>
      <c r="E886" s="2"/>
      <c r="G886" s="2"/>
      <c r="H886" s="2"/>
      <c r="I886" s="2"/>
      <c r="J886" s="2"/>
    </row>
    <row r="887" spans="2:15" ht="24.95" customHeight="1">
      <c r="B887" s="2"/>
      <c r="C887" s="2"/>
      <c r="D887" s="2"/>
      <c r="E887" s="2"/>
      <c r="G887" s="2"/>
      <c r="H887" s="2"/>
      <c r="I887" s="2"/>
      <c r="J887" s="2"/>
    </row>
    <row r="888" spans="2:15" ht="24.95" customHeight="1">
      <c r="B888" s="2"/>
      <c r="C888" s="2"/>
      <c r="D888" s="2"/>
      <c r="E888" s="2"/>
      <c r="G888" s="2"/>
      <c r="H888" s="2"/>
      <c r="I888" s="2"/>
      <c r="J888" s="2"/>
    </row>
    <row r="889" spans="2:15" ht="24.95" customHeight="1">
      <c r="B889" s="2"/>
      <c r="C889" s="2"/>
      <c r="D889" s="2"/>
      <c r="E889" s="2"/>
      <c r="G889" s="2"/>
      <c r="H889" s="2"/>
      <c r="I889" s="2"/>
      <c r="J889" s="2"/>
    </row>
    <row r="890" spans="2:15" ht="24.95" customHeight="1">
      <c r="B890" s="2"/>
      <c r="C890" s="2"/>
      <c r="D890" s="2"/>
      <c r="E890" s="2"/>
      <c r="G890" s="2"/>
      <c r="H890" s="2"/>
      <c r="I890" s="2"/>
      <c r="J890" s="2"/>
    </row>
    <row r="891" spans="2:15" ht="24.95" customHeight="1">
      <c r="B891" s="2"/>
      <c r="C891" s="2"/>
      <c r="D891" s="2"/>
      <c r="E891" s="2"/>
      <c r="G891" s="2"/>
      <c r="H891" s="2"/>
      <c r="I891" s="2"/>
      <c r="J891" s="2"/>
    </row>
    <row r="892" spans="2:15" ht="24.95" customHeight="1">
      <c r="B892" s="2"/>
      <c r="C892" s="2"/>
      <c r="D892" s="2"/>
      <c r="E892" s="2"/>
      <c r="G892" s="2"/>
      <c r="H892" s="2"/>
      <c r="I892" s="2"/>
      <c r="J892" s="2"/>
    </row>
    <row r="893" spans="2:15" ht="24.95" customHeight="1">
      <c r="B893" s="2"/>
      <c r="C893" s="2"/>
      <c r="D893" s="2"/>
      <c r="E893" s="2"/>
      <c r="G893" s="2"/>
      <c r="H893" s="2"/>
      <c r="I893" s="2"/>
      <c r="J893" s="2"/>
    </row>
    <row r="894" spans="2:15" ht="30" customHeight="1">
      <c r="B894" s="215" t="s">
        <v>154</v>
      </c>
      <c r="C894" s="215"/>
      <c r="D894" s="215"/>
      <c r="E894" s="215"/>
      <c r="F894" s="215"/>
      <c r="G894" s="215"/>
      <c r="H894" s="215"/>
      <c r="I894" s="215"/>
      <c r="J894" s="215"/>
      <c r="K894" s="215"/>
      <c r="L894" s="215"/>
      <c r="M894" s="215"/>
      <c r="N894" s="215"/>
      <c r="O894" s="215"/>
    </row>
    <row r="895" spans="2:15" ht="15" customHeight="1">
      <c r="B895" s="110"/>
      <c r="C895" s="110"/>
      <c r="D895" s="110"/>
      <c r="E895" s="110"/>
      <c r="F895" s="110"/>
      <c r="G895" s="110"/>
    </row>
    <row r="896" spans="2:15" ht="24.95" customHeight="1">
      <c r="B896" s="256" t="s">
        <v>15</v>
      </c>
      <c r="C896" s="256"/>
      <c r="D896" s="256"/>
      <c r="E896" s="256"/>
      <c r="F896" s="256"/>
      <c r="G896" s="256"/>
      <c r="H896" s="256"/>
    </row>
    <row r="897" spans="2:9" ht="24.95" customHeight="1">
      <c r="B897" s="133" t="s">
        <v>47</v>
      </c>
      <c r="C897" s="244" t="s">
        <v>90</v>
      </c>
      <c r="D897" s="244"/>
      <c r="E897" s="244" t="s">
        <v>91</v>
      </c>
      <c r="F897" s="244"/>
      <c r="G897" s="245" t="s">
        <v>0</v>
      </c>
      <c r="H897" s="245"/>
    </row>
    <row r="898" spans="2:9" ht="24.95" customHeight="1">
      <c r="B898" s="43" t="s">
        <v>146</v>
      </c>
      <c r="C898" s="263">
        <v>14305</v>
      </c>
      <c r="D898" s="263"/>
      <c r="E898" s="263">
        <v>6064</v>
      </c>
      <c r="F898" s="263"/>
      <c r="G898" s="264">
        <f>C898+E898</f>
        <v>20369</v>
      </c>
      <c r="H898" s="265"/>
    </row>
    <row r="899" spans="2:9" ht="24.95" customHeight="1">
      <c r="B899" s="43" t="s">
        <v>143</v>
      </c>
      <c r="C899" s="263">
        <v>12102</v>
      </c>
      <c r="D899" s="263"/>
      <c r="E899" s="263">
        <v>10078</v>
      </c>
      <c r="F899" s="263"/>
      <c r="G899" s="264">
        <f>C899+E899</f>
        <v>22180</v>
      </c>
      <c r="H899" s="265"/>
    </row>
    <row r="900" spans="2:9" ht="24.95" customHeight="1">
      <c r="B900" s="108" t="s">
        <v>57</v>
      </c>
      <c r="C900" s="246">
        <f>(C899-C898)/C898</f>
        <v>-0.1540020971688221</v>
      </c>
      <c r="D900" s="246"/>
      <c r="E900" s="246">
        <f>(E899-E898)/E898</f>
        <v>0.66193931398416883</v>
      </c>
      <c r="F900" s="246"/>
      <c r="G900" s="246">
        <f>(G899-G898)/G898</f>
        <v>8.8909617556090142E-2</v>
      </c>
      <c r="H900" s="246"/>
    </row>
    <row r="901" spans="2:9" ht="24.95" customHeight="1"/>
    <row r="902" spans="2:9" ht="24.95" customHeight="1"/>
    <row r="903" spans="2:9" ht="24.95" customHeight="1"/>
    <row r="904" spans="2:9" ht="24.95" customHeight="1"/>
    <row r="905" spans="2:9" ht="24.95" customHeight="1"/>
    <row r="906" spans="2:9" ht="24.95" customHeight="1"/>
    <row r="907" spans="2:9" ht="24.95" customHeight="1"/>
    <row r="908" spans="2:9" ht="24.95" customHeight="1">
      <c r="I908" s="21"/>
    </row>
    <row r="909" spans="2:9" ht="24.95" customHeight="1"/>
    <row r="910" spans="2:9" ht="24.95" customHeight="1"/>
    <row r="911" spans="2:9" ht="24.95" customHeight="1"/>
    <row r="912" spans="2:9" ht="24.95" customHeight="1"/>
    <row r="913" spans="2:10" ht="24.95" customHeight="1">
      <c r="B913" s="256" t="s">
        <v>17</v>
      </c>
      <c r="C913" s="256"/>
      <c r="D913" s="256"/>
      <c r="E913" s="256"/>
      <c r="F913" s="256"/>
      <c r="G913" s="256"/>
      <c r="H913" s="256"/>
      <c r="I913" s="256"/>
      <c r="J913" s="256"/>
    </row>
    <row r="914" spans="2:10" ht="24.95" customHeight="1">
      <c r="B914" s="132" t="s">
        <v>47</v>
      </c>
      <c r="C914" s="244" t="s">
        <v>92</v>
      </c>
      <c r="D914" s="244"/>
      <c r="E914" s="244" t="s">
        <v>93</v>
      </c>
      <c r="F914" s="244"/>
      <c r="G914" s="245" t="s">
        <v>1</v>
      </c>
      <c r="H914" s="245"/>
      <c r="I914" s="245" t="s">
        <v>20</v>
      </c>
      <c r="J914" s="245"/>
    </row>
    <row r="915" spans="2:10" ht="24.95" customHeight="1">
      <c r="B915" s="43" t="s">
        <v>146</v>
      </c>
      <c r="C915" s="263">
        <v>31499</v>
      </c>
      <c r="D915" s="263"/>
      <c r="E915" s="263">
        <v>9535</v>
      </c>
      <c r="F915" s="263"/>
      <c r="G915" s="264">
        <f>C915+E915</f>
        <v>41034</v>
      </c>
      <c r="H915" s="265"/>
      <c r="I915" s="266">
        <v>4.7699999999999999E-2</v>
      </c>
      <c r="J915" s="267"/>
    </row>
    <row r="916" spans="2:10" ht="24.95" customHeight="1">
      <c r="B916" s="43" t="s">
        <v>143</v>
      </c>
      <c r="C916" s="263">
        <v>30215</v>
      </c>
      <c r="D916" s="263"/>
      <c r="E916" s="263">
        <v>14783</v>
      </c>
      <c r="F916" s="263"/>
      <c r="G916" s="264">
        <f>C916+E916</f>
        <v>44998</v>
      </c>
      <c r="H916" s="265"/>
      <c r="I916" s="266">
        <v>5.3400000000000003E-2</v>
      </c>
      <c r="J916" s="267"/>
    </row>
    <row r="917" spans="2:10" ht="24.95" customHeight="1">
      <c r="B917" s="108" t="s">
        <v>57</v>
      </c>
      <c r="C917" s="246">
        <f>(C916-C915)/C915</f>
        <v>-4.0763198831708945E-2</v>
      </c>
      <c r="D917" s="246"/>
      <c r="E917" s="246">
        <f>(E916-E915)/E915</f>
        <v>0.55039328788673314</v>
      </c>
      <c r="F917" s="246"/>
      <c r="G917" s="246">
        <f>(G916-G915)/G915</f>
        <v>9.6602817176000388E-2</v>
      </c>
      <c r="H917" s="246"/>
      <c r="I917" s="246">
        <f>(I916-I915)/I915</f>
        <v>0.11949685534591203</v>
      </c>
      <c r="J917" s="246"/>
    </row>
    <row r="918" spans="2:10" ht="24.95" customHeight="1"/>
    <row r="919" spans="2:10" ht="24.95" customHeight="1"/>
    <row r="920" spans="2:10" ht="24.95" customHeight="1"/>
    <row r="921" spans="2:10" ht="24.95" customHeight="1"/>
    <row r="922" spans="2:10" ht="24.95" customHeight="1"/>
    <row r="923" spans="2:10" ht="24.95" customHeight="1"/>
    <row r="924" spans="2:10" ht="24.95" customHeight="1"/>
    <row r="925" spans="2:10" ht="24.95" customHeight="1"/>
    <row r="926" spans="2:10" ht="24.95" customHeight="1"/>
    <row r="927" spans="2:10" ht="24.95" customHeight="1"/>
    <row r="928" spans="2:10" ht="24.95" customHeight="1"/>
    <row r="929" spans="2:15" ht="24.95" customHeight="1">
      <c r="O929" s="49">
        <v>11</v>
      </c>
    </row>
    <row r="930" spans="2:15" ht="30" customHeight="1">
      <c r="B930" s="215" t="s">
        <v>155</v>
      </c>
      <c r="C930" s="215"/>
      <c r="D930" s="215"/>
      <c r="E930" s="215"/>
      <c r="F930" s="215"/>
      <c r="G930" s="215"/>
      <c r="H930" s="215"/>
      <c r="I930" s="215"/>
      <c r="J930" s="215"/>
      <c r="K930" s="215"/>
      <c r="L930" s="215"/>
      <c r="M930" s="215"/>
      <c r="N930" s="215"/>
      <c r="O930" s="215"/>
    </row>
    <row r="931" spans="2:15" ht="15" customHeight="1"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</row>
    <row r="932" spans="2:15" ht="24.95" customHeight="1">
      <c r="B932" s="256" t="s">
        <v>15</v>
      </c>
      <c r="C932" s="256"/>
      <c r="D932" s="256"/>
      <c r="E932" s="256"/>
      <c r="F932" s="256"/>
      <c r="G932" s="256"/>
      <c r="H932" s="256"/>
      <c r="M932" s="21"/>
      <c r="N932" s="21"/>
    </row>
    <row r="933" spans="2:15" ht="24.95" customHeight="1">
      <c r="B933" s="133" t="s">
        <v>47</v>
      </c>
      <c r="C933" s="244" t="s">
        <v>116</v>
      </c>
      <c r="D933" s="244"/>
      <c r="E933" s="244" t="s">
        <v>117</v>
      </c>
      <c r="F933" s="244"/>
      <c r="G933" s="245" t="s">
        <v>0</v>
      </c>
      <c r="H933" s="245"/>
      <c r="M933" s="21"/>
      <c r="N933" s="21"/>
    </row>
    <row r="934" spans="2:15" ht="24.95" customHeight="1">
      <c r="B934" s="43" t="s">
        <v>148</v>
      </c>
      <c r="C934" s="263">
        <v>167283</v>
      </c>
      <c r="D934" s="263"/>
      <c r="E934" s="263">
        <v>90231</v>
      </c>
      <c r="F934" s="263"/>
      <c r="G934" s="264">
        <f>C934+E934</f>
        <v>257514</v>
      </c>
      <c r="H934" s="265"/>
      <c r="M934" s="21"/>
      <c r="N934" s="21"/>
    </row>
    <row r="935" spans="2:15" ht="24.95" customHeight="1">
      <c r="B935" s="43" t="s">
        <v>149</v>
      </c>
      <c r="C935" s="263">
        <v>193244</v>
      </c>
      <c r="D935" s="263"/>
      <c r="E935" s="263">
        <v>93403</v>
      </c>
      <c r="F935" s="263"/>
      <c r="G935" s="264">
        <f>C935+E935</f>
        <v>286647</v>
      </c>
      <c r="H935" s="265"/>
      <c r="M935" s="21"/>
      <c r="N935" s="21"/>
    </row>
    <row r="936" spans="2:15" ht="24.95" customHeight="1">
      <c r="B936" s="116" t="s">
        <v>57</v>
      </c>
      <c r="C936" s="246">
        <f>(C935-C934)/C934</f>
        <v>0.15519209961562144</v>
      </c>
      <c r="D936" s="246"/>
      <c r="E936" s="246">
        <f>(E935-E934)/E934</f>
        <v>3.5154215291861995E-2</v>
      </c>
      <c r="F936" s="246"/>
      <c r="G936" s="246">
        <f>(G935-G934)/G934</f>
        <v>0.11313171322724201</v>
      </c>
      <c r="H936" s="246"/>
      <c r="M936" s="21"/>
      <c r="O936" s="48"/>
    </row>
    <row r="937" spans="2:15" ht="24.95" customHeight="1"/>
    <row r="938" spans="2:15" ht="24.95" customHeight="1"/>
    <row r="939" spans="2:15" ht="24.95" customHeight="1"/>
    <row r="940" spans="2:15" ht="24.95" customHeight="1"/>
    <row r="941" spans="2:15" ht="24.95" customHeight="1"/>
    <row r="942" spans="2:15" ht="24.95" customHeight="1"/>
    <row r="943" spans="2:15" ht="24.95" customHeight="1"/>
    <row r="944" spans="2:15" ht="24.95" customHeight="1"/>
    <row r="945" spans="2:10" ht="24.95" customHeight="1"/>
    <row r="946" spans="2:10" ht="24.95" customHeight="1"/>
    <row r="947" spans="2:10" ht="24.95" customHeight="1"/>
    <row r="948" spans="2:10" ht="24.95" customHeight="1">
      <c r="B948" s="256" t="s">
        <v>17</v>
      </c>
      <c r="C948" s="256"/>
      <c r="D948" s="256"/>
      <c r="E948" s="256"/>
      <c r="F948" s="256"/>
      <c r="G948" s="256"/>
      <c r="H948" s="256"/>
      <c r="I948" s="256"/>
      <c r="J948" s="256"/>
    </row>
    <row r="949" spans="2:10" ht="24.95" customHeight="1">
      <c r="B949" s="133" t="s">
        <v>47</v>
      </c>
      <c r="C949" s="244" t="s">
        <v>114</v>
      </c>
      <c r="D949" s="244"/>
      <c r="E949" s="244" t="s">
        <v>115</v>
      </c>
      <c r="F949" s="244"/>
      <c r="G949" s="245" t="s">
        <v>56</v>
      </c>
      <c r="H949" s="245"/>
      <c r="I949" s="245" t="s">
        <v>20</v>
      </c>
      <c r="J949" s="245"/>
    </row>
    <row r="950" spans="2:10" ht="24.95" customHeight="1">
      <c r="B950" s="43" t="s">
        <v>148</v>
      </c>
      <c r="C950" s="263">
        <v>475794</v>
      </c>
      <c r="D950" s="263"/>
      <c r="E950" s="263">
        <v>148565</v>
      </c>
      <c r="F950" s="263"/>
      <c r="G950" s="264">
        <f>C950+E950</f>
        <v>624359</v>
      </c>
      <c r="H950" s="265"/>
      <c r="I950" s="266">
        <v>8.6099999999999996E-2</v>
      </c>
      <c r="J950" s="267"/>
    </row>
    <row r="951" spans="2:10" ht="24.95" customHeight="1">
      <c r="B951" s="43" t="s">
        <v>149</v>
      </c>
      <c r="C951" s="263">
        <v>549409</v>
      </c>
      <c r="D951" s="263"/>
      <c r="E951" s="263">
        <v>156609</v>
      </c>
      <c r="F951" s="263"/>
      <c r="G951" s="264">
        <f>C951+E951</f>
        <v>706018</v>
      </c>
      <c r="H951" s="265"/>
      <c r="I951" s="266">
        <v>9.8699999999999996E-2</v>
      </c>
      <c r="J951" s="267"/>
    </row>
    <row r="952" spans="2:10" ht="24.95" customHeight="1">
      <c r="B952" s="116" t="s">
        <v>57</v>
      </c>
      <c r="C952" s="246">
        <f>(C951-C950)/C950</f>
        <v>0.15472032013854736</v>
      </c>
      <c r="D952" s="246"/>
      <c r="E952" s="246">
        <f>(E951-E950)/E950</f>
        <v>5.4144650489684649E-2</v>
      </c>
      <c r="F952" s="246"/>
      <c r="G952" s="246">
        <f>(G951-G950)/G950</f>
        <v>0.13078853672326338</v>
      </c>
      <c r="H952" s="246"/>
      <c r="I952" s="246">
        <f>(I951-I950)/I950</f>
        <v>0.14634146341463417</v>
      </c>
      <c r="J952" s="246"/>
    </row>
    <row r="953" spans="2:10" ht="24.95" customHeight="1"/>
    <row r="954" spans="2:10" ht="24.95" customHeight="1"/>
    <row r="955" spans="2:10" ht="24.95" customHeight="1"/>
    <row r="956" spans="2:10" ht="24.95" customHeight="1"/>
    <row r="957" spans="2:10" ht="24.95" customHeight="1"/>
    <row r="958" spans="2:10" ht="24.95" customHeight="1"/>
    <row r="959" spans="2:10" ht="24.95" customHeight="1"/>
    <row r="960" spans="2:10" ht="24.95" customHeight="1"/>
    <row r="961" ht="24.95" customHeight="1"/>
    <row r="962" ht="24.95" customHeight="1"/>
    <row r="963" ht="24.95" customHeight="1"/>
    <row r="964" ht="24.95" customHeight="1"/>
    <row r="965" ht="24.95" customHeight="1"/>
    <row r="966" ht="24.95" customHeight="1"/>
    <row r="967" ht="24.95" customHeight="1"/>
    <row r="968" ht="24.95" customHeight="1"/>
    <row r="969" ht="24.95" customHeight="1"/>
    <row r="970" ht="24.95" customHeight="1"/>
    <row r="971" ht="24.95" customHeight="1"/>
    <row r="972" ht="24.95" customHeight="1"/>
    <row r="973" ht="24.95" customHeight="1"/>
    <row r="974" ht="24.95" customHeight="1"/>
    <row r="975" ht="24.95" customHeight="1"/>
    <row r="976" ht="24.95" customHeight="1"/>
    <row r="977" ht="24.95" customHeight="1"/>
    <row r="978" ht="24.95" customHeight="1"/>
    <row r="979" ht="24.95" customHeight="1"/>
    <row r="980" ht="24.95" customHeight="1"/>
    <row r="981" ht="24.95" customHeight="1"/>
    <row r="982" ht="24.95" customHeight="1"/>
    <row r="983" ht="24.95" customHeight="1"/>
    <row r="984" ht="24.95" customHeight="1"/>
    <row r="985" ht="24.95" customHeight="1"/>
    <row r="986" ht="24.95" customHeight="1"/>
    <row r="987" ht="24.95" customHeight="1"/>
    <row r="988" ht="24.95" customHeight="1"/>
    <row r="989" ht="24.95" customHeight="1"/>
    <row r="990" ht="24.95" customHeight="1"/>
    <row r="991" ht="24.95" customHeight="1"/>
    <row r="992" ht="24.95" customHeight="1"/>
    <row r="993" spans="2:15" ht="24.95" customHeight="1">
      <c r="O993" s="49">
        <v>12</v>
      </c>
    </row>
    <row r="994" spans="2:15" ht="39.950000000000003" customHeight="1">
      <c r="B994" s="214" t="s">
        <v>130</v>
      </c>
      <c r="C994" s="214"/>
      <c r="D994" s="214"/>
      <c r="E994" s="214"/>
      <c r="F994" s="214"/>
      <c r="G994" s="214"/>
      <c r="H994" s="214"/>
      <c r="I994" s="214"/>
      <c r="J994" s="214"/>
      <c r="K994" s="214"/>
      <c r="L994" s="214"/>
      <c r="M994" s="214"/>
      <c r="N994" s="214"/>
      <c r="O994" s="214"/>
    </row>
    <row r="995" spans="2:15" ht="15" customHeight="1"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</row>
    <row r="996" spans="2:15" ht="30" customHeight="1">
      <c r="B996" s="252" t="s">
        <v>131</v>
      </c>
      <c r="C996" s="252"/>
      <c r="D996" s="252"/>
      <c r="E996" s="252"/>
      <c r="F996" s="252"/>
      <c r="G996" s="252"/>
      <c r="H996" s="252"/>
      <c r="I996" s="252"/>
      <c r="J996" s="252"/>
      <c r="K996" s="252"/>
      <c r="L996" s="252"/>
      <c r="M996" s="252"/>
      <c r="N996" s="252"/>
      <c r="O996" s="252"/>
    </row>
    <row r="997" spans="2:15" ht="15" customHeight="1">
      <c r="B997" s="110"/>
      <c r="C997" s="110"/>
      <c r="D997" s="110"/>
      <c r="E997" s="110"/>
      <c r="F997" s="110"/>
      <c r="G997" s="110"/>
    </row>
    <row r="998" spans="2:15" ht="24.95" customHeight="1">
      <c r="B998" s="271" t="s">
        <v>82</v>
      </c>
      <c r="C998" s="271"/>
      <c r="D998" s="271"/>
      <c r="E998" s="271"/>
      <c r="F998" s="271"/>
      <c r="G998" s="271"/>
      <c r="H998" s="271"/>
      <c r="I998" s="271"/>
      <c r="J998" s="271"/>
    </row>
    <row r="999" spans="2:15" ht="24.95" customHeight="1">
      <c r="B999" s="257" t="s">
        <v>48</v>
      </c>
      <c r="C999" s="258" t="s">
        <v>70</v>
      </c>
      <c r="D999" s="258"/>
      <c r="E999" s="258"/>
      <c r="F999" s="258" t="s">
        <v>71</v>
      </c>
      <c r="G999" s="258"/>
      <c r="H999" s="258"/>
      <c r="I999" s="172" t="s">
        <v>76</v>
      </c>
      <c r="J999" s="172" t="s">
        <v>77</v>
      </c>
    </row>
    <row r="1000" spans="2:15" ht="24.95" customHeight="1">
      <c r="B1000" s="257"/>
      <c r="C1000" s="143" t="s">
        <v>103</v>
      </c>
      <c r="D1000" s="143" t="s">
        <v>104</v>
      </c>
      <c r="E1000" s="125" t="s">
        <v>105</v>
      </c>
      <c r="F1000" s="143" t="s">
        <v>106</v>
      </c>
      <c r="G1000" s="143" t="s">
        <v>107</v>
      </c>
      <c r="H1000" s="125" t="s">
        <v>108</v>
      </c>
      <c r="I1000" s="171" t="s">
        <v>141</v>
      </c>
      <c r="J1000" s="171" t="s">
        <v>142</v>
      </c>
      <c r="K1000" s="12"/>
      <c r="L1000" s="12"/>
      <c r="M1000" s="69"/>
      <c r="N1000" s="12"/>
    </row>
    <row r="1001" spans="2:15" ht="24.95" customHeight="1">
      <c r="B1001" s="102" t="s">
        <v>5</v>
      </c>
      <c r="C1001" s="101">
        <v>298</v>
      </c>
      <c r="D1001" s="101">
        <v>503</v>
      </c>
      <c r="E1001" s="200">
        <f>SUM(C1001:D1001)</f>
        <v>801</v>
      </c>
      <c r="F1001" s="101">
        <v>503</v>
      </c>
      <c r="G1001" s="101">
        <v>2011</v>
      </c>
      <c r="H1001" s="200">
        <f>SUM(F1001:G1001)</f>
        <v>2514</v>
      </c>
      <c r="I1001" s="149">
        <v>0.1439038351459645</v>
      </c>
      <c r="J1001" s="152">
        <v>3.1385767790262173</v>
      </c>
      <c r="K1001" s="12"/>
      <c r="L1001" s="12"/>
      <c r="M1001" s="69"/>
      <c r="N1001" s="12"/>
    </row>
    <row r="1002" spans="2:15" ht="24.95" customHeight="1">
      <c r="B1002" s="102" t="s">
        <v>6</v>
      </c>
      <c r="C1002" s="101">
        <v>2918</v>
      </c>
      <c r="D1002" s="101">
        <v>8320</v>
      </c>
      <c r="E1002" s="200">
        <f t="shared" ref="E1002:E1009" si="23">SUM(C1002:D1002)</f>
        <v>11238</v>
      </c>
      <c r="F1002" s="101">
        <v>4061</v>
      </c>
      <c r="G1002" s="101">
        <v>8320</v>
      </c>
      <c r="H1002" s="200">
        <f t="shared" ref="H1002:H1009" si="24">SUM(F1002:G1002)</f>
        <v>12381</v>
      </c>
      <c r="I1002" s="149">
        <v>0.24106308411214952</v>
      </c>
      <c r="J1002" s="152">
        <v>1.101708489054992</v>
      </c>
      <c r="K1002" s="12"/>
      <c r="L1002" s="72"/>
      <c r="M1002" s="69"/>
      <c r="N1002" s="12"/>
    </row>
    <row r="1003" spans="2:15" ht="24.95" customHeight="1">
      <c r="B1003" s="102" t="s">
        <v>27</v>
      </c>
      <c r="C1003" s="101">
        <v>7328</v>
      </c>
      <c r="D1003" s="101">
        <v>14863</v>
      </c>
      <c r="E1003" s="200">
        <f t="shared" si="23"/>
        <v>22191</v>
      </c>
      <c r="F1003" s="101">
        <v>8615</v>
      </c>
      <c r="G1003" s="101">
        <v>15212</v>
      </c>
      <c r="H1003" s="200">
        <f t="shared" si="24"/>
        <v>23827</v>
      </c>
      <c r="I1003" s="149">
        <v>0.35625429861547203</v>
      </c>
      <c r="J1003" s="152">
        <v>1.0737235816321933</v>
      </c>
      <c r="K1003" s="12"/>
      <c r="L1003" s="72"/>
      <c r="M1003" s="151"/>
      <c r="N1003" s="12"/>
    </row>
    <row r="1004" spans="2:15" ht="24.95" customHeight="1">
      <c r="B1004" s="102" t="s">
        <v>8</v>
      </c>
      <c r="C1004" s="101">
        <v>2723</v>
      </c>
      <c r="D1004" s="101">
        <v>7566</v>
      </c>
      <c r="E1004" s="200">
        <f t="shared" si="23"/>
        <v>10289</v>
      </c>
      <c r="F1004" s="101">
        <v>3523</v>
      </c>
      <c r="G1004" s="101">
        <v>7924</v>
      </c>
      <c r="H1004" s="200">
        <f t="shared" si="24"/>
        <v>11447</v>
      </c>
      <c r="I1004" s="149">
        <v>0.40586441639483767</v>
      </c>
      <c r="J1004" s="152">
        <v>1.1125473806978325</v>
      </c>
      <c r="K1004" s="12"/>
      <c r="L1004" s="72"/>
      <c r="M1004" s="70"/>
      <c r="N1004" s="12"/>
    </row>
    <row r="1005" spans="2:15" ht="24.95" customHeight="1">
      <c r="B1005" s="102" t="s">
        <v>9</v>
      </c>
      <c r="C1005" s="101">
        <v>965</v>
      </c>
      <c r="D1005" s="101">
        <v>370</v>
      </c>
      <c r="E1005" s="200">
        <f t="shared" si="23"/>
        <v>1335</v>
      </c>
      <c r="F1005" s="101">
        <v>1432</v>
      </c>
      <c r="G1005" s="101">
        <v>538</v>
      </c>
      <c r="H1005" s="200">
        <f t="shared" si="24"/>
        <v>1970</v>
      </c>
      <c r="I1005" s="149">
        <v>0.14476778365667253</v>
      </c>
      <c r="J1005" s="152">
        <v>1.4756554307116105</v>
      </c>
      <c r="K1005" s="12"/>
      <c r="L1005" s="72"/>
      <c r="M1005" s="70"/>
      <c r="N1005" s="12"/>
    </row>
    <row r="1006" spans="2:15" ht="24.95" customHeight="1">
      <c r="B1006" s="102" t="s">
        <v>10</v>
      </c>
      <c r="C1006" s="101">
        <v>1973</v>
      </c>
      <c r="D1006" s="101">
        <v>23</v>
      </c>
      <c r="E1006" s="200">
        <f t="shared" si="23"/>
        <v>1996</v>
      </c>
      <c r="F1006" s="101">
        <v>3307</v>
      </c>
      <c r="G1006" s="101">
        <v>23</v>
      </c>
      <c r="H1006" s="200">
        <f t="shared" si="24"/>
        <v>3330</v>
      </c>
      <c r="I1006" s="149">
        <v>9.9593252781433189E-2</v>
      </c>
      <c r="J1006" s="152">
        <v>1.6683366733466933</v>
      </c>
      <c r="K1006" s="12"/>
      <c r="L1006" s="72"/>
      <c r="M1006" s="70"/>
      <c r="N1006" s="12"/>
    </row>
    <row r="1007" spans="2:15" ht="24.95" customHeight="1">
      <c r="B1007" s="102" t="s">
        <v>11</v>
      </c>
      <c r="C1007" s="101">
        <v>494</v>
      </c>
      <c r="D1007" s="101">
        <v>6</v>
      </c>
      <c r="E1007" s="200">
        <f t="shared" si="23"/>
        <v>500</v>
      </c>
      <c r="F1007" s="101">
        <v>897</v>
      </c>
      <c r="G1007" s="101">
        <v>13</v>
      </c>
      <c r="H1007" s="200">
        <f t="shared" si="24"/>
        <v>910</v>
      </c>
      <c r="I1007" s="149">
        <v>0.12804277472914027</v>
      </c>
      <c r="J1007" s="152">
        <v>1.82</v>
      </c>
      <c r="K1007" s="12"/>
      <c r="L1007" s="72"/>
      <c r="M1007" s="70"/>
      <c r="N1007" s="12"/>
    </row>
    <row r="1008" spans="2:15" ht="24.95" customHeight="1">
      <c r="B1008" s="102" t="s">
        <v>12</v>
      </c>
      <c r="C1008" s="101">
        <v>318</v>
      </c>
      <c r="D1008" s="101">
        <v>24</v>
      </c>
      <c r="E1008" s="200">
        <f t="shared" si="23"/>
        <v>342</v>
      </c>
      <c r="F1008" s="101">
        <v>448</v>
      </c>
      <c r="G1008" s="101">
        <v>25</v>
      </c>
      <c r="H1008" s="200">
        <f t="shared" si="24"/>
        <v>473</v>
      </c>
      <c r="I1008" s="149">
        <v>4.777777777777778E-2</v>
      </c>
      <c r="J1008" s="152">
        <v>1.3830409356725146</v>
      </c>
      <c r="K1008" s="12"/>
      <c r="L1008" s="72"/>
      <c r="M1008" s="69"/>
      <c r="N1008" s="12"/>
    </row>
    <row r="1009" spans="2:14" ht="24.95" customHeight="1">
      <c r="B1009" s="102" t="s">
        <v>13</v>
      </c>
      <c r="C1009" s="101">
        <v>448</v>
      </c>
      <c r="D1009" s="101">
        <v>813</v>
      </c>
      <c r="E1009" s="200">
        <f t="shared" si="23"/>
        <v>1261</v>
      </c>
      <c r="F1009" s="101">
        <v>448</v>
      </c>
      <c r="G1009" s="101">
        <v>813</v>
      </c>
      <c r="H1009" s="200">
        <f t="shared" si="24"/>
        <v>1261</v>
      </c>
      <c r="I1009" s="149">
        <v>0.1987078474629688</v>
      </c>
      <c r="J1009" s="152">
        <v>1</v>
      </c>
      <c r="K1009" s="12"/>
      <c r="L1009" s="12"/>
      <c r="M1009" s="69"/>
      <c r="N1009" s="12"/>
    </row>
    <row r="1010" spans="2:14" ht="24.95" customHeight="1">
      <c r="B1010" s="140" t="s">
        <v>16</v>
      </c>
      <c r="C1010" s="201">
        <f>SUM(C1001:C1009)</f>
        <v>17465</v>
      </c>
      <c r="D1010" s="201">
        <f>SUM(D1001:D1009)</f>
        <v>32488</v>
      </c>
      <c r="E1010" s="202">
        <f>SUM(C1010:D1010)</f>
        <v>49953</v>
      </c>
      <c r="F1010" s="201">
        <f>SUM(F1001:F1009)</f>
        <v>23234</v>
      </c>
      <c r="G1010" s="201">
        <f>SUM(G1001:G1009)</f>
        <v>34879</v>
      </c>
      <c r="H1010" s="211">
        <f>SUM(F1010:G1010)</f>
        <v>58113</v>
      </c>
      <c r="I1010" s="181">
        <v>0.24801440807808359</v>
      </c>
      <c r="J1010" s="180">
        <v>1.1633535523391989</v>
      </c>
      <c r="K1010" s="12"/>
      <c r="L1010" s="12"/>
      <c r="M1010" s="69"/>
      <c r="N1010" s="12"/>
    </row>
    <row r="1011" spans="2:14" ht="24.95" customHeight="1">
      <c r="B1011" s="24"/>
      <c r="C1011" s="37"/>
      <c r="D1011" s="37"/>
      <c r="E1011" s="41"/>
      <c r="F1011" s="37"/>
      <c r="G1011" s="37"/>
      <c r="H1011" s="41"/>
      <c r="I1011" s="25"/>
      <c r="J1011" s="26"/>
      <c r="K1011" s="72"/>
      <c r="L1011" s="72"/>
      <c r="M1011" s="69"/>
      <c r="N1011" s="12"/>
    </row>
    <row r="1012" spans="2:14" ht="24.95" customHeight="1">
      <c r="B1012" s="85"/>
      <c r="C1012" s="85"/>
      <c r="D1012" s="85"/>
      <c r="E1012" s="85"/>
      <c r="F1012" s="85"/>
      <c r="G1012" s="85"/>
      <c r="H1012" s="85"/>
      <c r="I1012" s="85"/>
      <c r="J1012" s="85"/>
      <c r="K1012" s="85"/>
      <c r="L1012" s="85"/>
      <c r="M1012" s="85"/>
      <c r="N1012" s="85"/>
    </row>
    <row r="1013" spans="2:14" ht="24.95" customHeight="1">
      <c r="B1013" s="86"/>
      <c r="C1013" s="86"/>
      <c r="D1013" s="86"/>
      <c r="E1013" s="86"/>
      <c r="F1013" s="86"/>
      <c r="G1013" s="86"/>
      <c r="H1013" s="86"/>
      <c r="I1013" s="86"/>
      <c r="J1013" s="86"/>
      <c r="K1013" s="71"/>
      <c r="L1013" s="71"/>
      <c r="M1013" s="71"/>
      <c r="N1013" s="71"/>
    </row>
    <row r="1014" spans="2:14" ht="24.95" customHeight="1">
      <c r="B1014" s="2"/>
      <c r="C1014" s="2"/>
      <c r="D1014" s="2"/>
      <c r="E1014" s="2"/>
      <c r="G1014" s="2"/>
      <c r="H1014" s="2"/>
      <c r="I1014" s="2"/>
      <c r="J1014" s="2"/>
    </row>
    <row r="1015" spans="2:14" ht="24.95" customHeight="1">
      <c r="B1015" s="2"/>
      <c r="C1015" s="2"/>
      <c r="D1015" s="2"/>
      <c r="E1015" s="2"/>
      <c r="G1015" s="2"/>
      <c r="H1015" s="2"/>
      <c r="I1015" s="2"/>
      <c r="J1015" s="2"/>
    </row>
    <row r="1016" spans="2:14" ht="24.95" customHeight="1">
      <c r="B1016" s="2"/>
      <c r="C1016" s="2"/>
      <c r="D1016" s="2"/>
      <c r="E1016" s="2"/>
      <c r="G1016" s="2"/>
      <c r="H1016" s="2"/>
      <c r="I1016" s="2"/>
      <c r="J1016" s="2"/>
    </row>
    <row r="1017" spans="2:14" ht="24.95" customHeight="1">
      <c r="B1017" s="2"/>
      <c r="C1017" s="2"/>
      <c r="D1017" s="2"/>
      <c r="E1017" s="2"/>
      <c r="G1017" s="2"/>
      <c r="H1017" s="2"/>
      <c r="I1017" s="2"/>
      <c r="J1017" s="2"/>
    </row>
    <row r="1018" spans="2:14" ht="24.95" customHeight="1">
      <c r="B1018" s="2"/>
      <c r="C1018" s="2"/>
      <c r="D1018" s="2"/>
      <c r="E1018" s="2"/>
      <c r="G1018" s="2"/>
      <c r="H1018" s="2"/>
      <c r="I1018" s="2"/>
      <c r="J1018" s="2"/>
    </row>
    <row r="1019" spans="2:14" ht="24.95" customHeight="1">
      <c r="B1019" s="2"/>
      <c r="C1019" s="2"/>
      <c r="D1019" s="2"/>
      <c r="E1019" s="2"/>
      <c r="G1019" s="2"/>
      <c r="H1019" s="2"/>
      <c r="I1019" s="2"/>
      <c r="J1019" s="2"/>
    </row>
    <row r="1020" spans="2:14" ht="24.95" customHeight="1">
      <c r="B1020" s="2"/>
      <c r="C1020" s="2"/>
      <c r="D1020" s="2"/>
      <c r="E1020" s="2"/>
      <c r="G1020" s="2"/>
      <c r="H1020" s="2"/>
      <c r="I1020" s="2"/>
      <c r="J1020" s="2"/>
    </row>
    <row r="1021" spans="2:14" ht="24.95" customHeight="1">
      <c r="B1021" s="2"/>
      <c r="C1021" s="2"/>
      <c r="D1021" s="2"/>
      <c r="E1021" s="2"/>
      <c r="G1021" s="2"/>
      <c r="H1021" s="2"/>
      <c r="I1021" s="2"/>
      <c r="J1021" s="2"/>
    </row>
    <row r="1022" spans="2:14" ht="24.95" customHeight="1">
      <c r="B1022" s="2"/>
      <c r="C1022" s="2"/>
      <c r="D1022" s="2"/>
      <c r="E1022" s="2"/>
      <c r="F1022" s="2"/>
      <c r="G1022" s="2"/>
      <c r="H1022" s="2"/>
      <c r="I1022" s="2"/>
      <c r="J1022" s="2"/>
      <c r="K1022" s="2"/>
    </row>
    <row r="1023" spans="2:14" ht="24.95" customHeight="1"/>
    <row r="1024" spans="2:14" ht="24.95" customHeight="1"/>
    <row r="1025" ht="24.95" customHeight="1"/>
    <row r="1026" ht="24.95" customHeight="1"/>
    <row r="1027" ht="24.95" customHeight="1"/>
    <row r="1028" ht="24.95" customHeight="1"/>
    <row r="1029" ht="24.95" customHeight="1"/>
    <row r="1030" ht="24.95" customHeight="1"/>
    <row r="1031" ht="24.95" customHeight="1"/>
    <row r="1032" ht="24.95" customHeight="1"/>
    <row r="1033" ht="24.95" customHeight="1"/>
    <row r="1034" ht="24.95" customHeight="1"/>
    <row r="1035" ht="24.95" customHeight="1"/>
    <row r="1036" ht="24.95" customHeight="1"/>
    <row r="1037" ht="24.95" customHeight="1"/>
    <row r="1038" ht="24.95" customHeight="1"/>
    <row r="1039" ht="24.95" customHeight="1"/>
    <row r="1040" ht="24.95" customHeight="1"/>
    <row r="1041" ht="24.95" customHeight="1"/>
    <row r="1042" ht="24.95" customHeight="1"/>
    <row r="1043" ht="24.95" customHeight="1"/>
    <row r="1044" ht="24.95" customHeight="1"/>
    <row r="1045" ht="24.95" customHeight="1"/>
    <row r="1046" ht="24.95" customHeight="1"/>
    <row r="1047" ht="24.95" customHeight="1"/>
    <row r="1048" ht="24.95" customHeight="1"/>
    <row r="1049" ht="24.95" customHeight="1"/>
    <row r="1050" ht="24.95" customHeight="1"/>
    <row r="1051" ht="24.95" customHeight="1"/>
    <row r="1052" ht="24.95" customHeight="1"/>
    <row r="1053" ht="24.95" customHeight="1"/>
    <row r="1054" ht="24.95" customHeight="1"/>
    <row r="1055" ht="24.95" customHeight="1"/>
    <row r="1056" ht="24.95" customHeight="1"/>
    <row r="1057" spans="2:15" ht="24.95" customHeight="1">
      <c r="O1057" s="49">
        <v>13</v>
      </c>
    </row>
    <row r="1058" spans="2:15" ht="50.1" customHeight="1">
      <c r="B1058" s="272" t="s">
        <v>53</v>
      </c>
      <c r="C1058" s="272"/>
      <c r="D1058" s="272"/>
      <c r="E1058" s="272"/>
      <c r="F1058" s="272"/>
      <c r="G1058" s="272"/>
      <c r="H1058" s="272"/>
      <c r="I1058" s="272"/>
      <c r="J1058" s="272"/>
      <c r="K1058" s="272"/>
      <c r="L1058" s="272"/>
      <c r="M1058" s="272"/>
      <c r="N1058" s="272"/>
      <c r="O1058" s="272"/>
    </row>
    <row r="1059" spans="2:15" ht="15" customHeight="1"/>
    <row r="1060" spans="2:15" ht="39.950000000000003" customHeight="1">
      <c r="B1060" s="216" t="s">
        <v>138</v>
      </c>
      <c r="C1060" s="216"/>
      <c r="D1060" s="216"/>
      <c r="E1060" s="216"/>
      <c r="F1060" s="216"/>
      <c r="G1060" s="216"/>
      <c r="H1060" s="216"/>
      <c r="I1060" s="216"/>
      <c r="J1060" s="216"/>
      <c r="K1060" s="216"/>
      <c r="L1060" s="216"/>
      <c r="M1060" s="216"/>
      <c r="N1060" s="216"/>
      <c r="O1060" s="216"/>
    </row>
    <row r="1061" spans="2:15" ht="15" customHeight="1">
      <c r="B1061" s="20"/>
      <c r="C1061" s="20"/>
      <c r="D1061" s="20"/>
      <c r="E1061" s="20"/>
      <c r="F1061" s="20"/>
      <c r="G1061" s="20"/>
    </row>
    <row r="1062" spans="2:15" ht="24.95" customHeight="1">
      <c r="B1062" s="255" t="s">
        <v>47</v>
      </c>
      <c r="C1062" s="261" t="s">
        <v>83</v>
      </c>
      <c r="D1062" s="261"/>
      <c r="E1062" s="261" t="s">
        <v>22</v>
      </c>
      <c r="F1062" s="261"/>
      <c r="G1062" s="261" t="s">
        <v>23</v>
      </c>
      <c r="H1062" s="261"/>
      <c r="I1062" s="261" t="s">
        <v>82</v>
      </c>
      <c r="J1062" s="261"/>
      <c r="K1062" s="261" t="s">
        <v>16</v>
      </c>
      <c r="L1062" s="261"/>
      <c r="M1062" s="73"/>
      <c r="N1062" s="73"/>
    </row>
    <row r="1063" spans="2:15" ht="24.95" customHeight="1">
      <c r="B1063" s="255"/>
      <c r="C1063" s="176" t="s">
        <v>84</v>
      </c>
      <c r="D1063" s="175" t="s">
        <v>35</v>
      </c>
      <c r="E1063" s="176" t="s">
        <v>84</v>
      </c>
      <c r="F1063" s="175" t="s">
        <v>35</v>
      </c>
      <c r="G1063" s="176" t="s">
        <v>84</v>
      </c>
      <c r="H1063" s="175" t="s">
        <v>35</v>
      </c>
      <c r="I1063" s="176" t="s">
        <v>84</v>
      </c>
      <c r="J1063" s="175" t="s">
        <v>35</v>
      </c>
      <c r="K1063" s="148" t="s">
        <v>84</v>
      </c>
      <c r="L1063" s="129" t="s">
        <v>35</v>
      </c>
      <c r="M1063" s="74"/>
      <c r="N1063" s="32"/>
    </row>
    <row r="1064" spans="2:15" ht="24.95" customHeight="1">
      <c r="B1064" s="43" t="s">
        <v>146</v>
      </c>
      <c r="C1064" s="106">
        <v>1895</v>
      </c>
      <c r="D1064" s="106">
        <v>71321</v>
      </c>
      <c r="E1064" s="106">
        <v>118</v>
      </c>
      <c r="F1064" s="106">
        <v>42576</v>
      </c>
      <c r="G1064" s="106">
        <v>3792</v>
      </c>
      <c r="H1064" s="106">
        <v>33468</v>
      </c>
      <c r="I1064" s="106"/>
      <c r="J1064" s="106"/>
      <c r="K1064" s="136">
        <f>C1064+E1064+G1064+I1064</f>
        <v>5805</v>
      </c>
      <c r="L1064" s="136">
        <f>D1064+F1064+H1064+J1064</f>
        <v>147365</v>
      </c>
      <c r="M1064" s="75"/>
      <c r="N1064" s="41"/>
    </row>
    <row r="1065" spans="2:15" ht="24.95" customHeight="1">
      <c r="B1065" s="43" t="s">
        <v>143</v>
      </c>
      <c r="C1065" s="106">
        <v>1889</v>
      </c>
      <c r="D1065" s="106">
        <v>71431</v>
      </c>
      <c r="E1065" s="106">
        <v>118</v>
      </c>
      <c r="F1065" s="106">
        <v>42630</v>
      </c>
      <c r="G1065" s="106">
        <v>3919</v>
      </c>
      <c r="H1065" s="106">
        <v>34696</v>
      </c>
      <c r="I1065" s="106">
        <v>279</v>
      </c>
      <c r="J1065" s="106">
        <v>11479</v>
      </c>
      <c r="K1065" s="136">
        <f>C1065+E1065+G1065+I1065</f>
        <v>6205</v>
      </c>
      <c r="L1065" s="136">
        <f>D1065+F1065+H1065+J1065</f>
        <v>160236</v>
      </c>
      <c r="M1065" s="75"/>
      <c r="N1065" s="41"/>
    </row>
    <row r="1066" spans="2:15" ht="24.95" customHeight="1">
      <c r="B1066" s="108" t="s">
        <v>57</v>
      </c>
      <c r="C1066" s="82">
        <f t="shared" ref="C1066:L1066" si="25">(C1065-C1064)/C1064</f>
        <v>-3.1662269129287598E-3</v>
      </c>
      <c r="D1066" s="82">
        <f t="shared" si="25"/>
        <v>1.5423227380434936E-3</v>
      </c>
      <c r="E1066" s="82">
        <f t="shared" si="25"/>
        <v>0</v>
      </c>
      <c r="F1066" s="82">
        <f t="shared" si="25"/>
        <v>1.2683201803833145E-3</v>
      </c>
      <c r="G1066" s="82">
        <f t="shared" si="25"/>
        <v>3.34915611814346E-2</v>
      </c>
      <c r="H1066" s="82">
        <f t="shared" si="25"/>
        <v>3.6691765268316003E-2</v>
      </c>
      <c r="I1066" s="82"/>
      <c r="J1066" s="82"/>
      <c r="K1066" s="82">
        <f t="shared" si="25"/>
        <v>6.890611541774333E-2</v>
      </c>
      <c r="L1066" s="82">
        <f t="shared" si="25"/>
        <v>8.7340956129338718E-2</v>
      </c>
      <c r="M1066" s="29"/>
      <c r="N1066" s="27"/>
    </row>
    <row r="1067" spans="2:15" ht="24.95" customHeight="1">
      <c r="B1067" s="22"/>
      <c r="C1067" s="89"/>
      <c r="D1067" s="89"/>
      <c r="E1067" s="89"/>
      <c r="F1067" s="89"/>
      <c r="G1067" s="89"/>
      <c r="H1067" s="89"/>
      <c r="I1067" s="89"/>
      <c r="J1067" s="89"/>
      <c r="K1067" s="89"/>
      <c r="L1067" s="89"/>
      <c r="M1067" s="29"/>
      <c r="N1067" s="27"/>
    </row>
    <row r="1068" spans="2:15" ht="24.95" customHeight="1">
      <c r="B1068" s="213" t="s">
        <v>102</v>
      </c>
      <c r="C1068" s="213"/>
      <c r="D1068" s="213"/>
      <c r="E1068" s="213"/>
      <c r="F1068" s="213"/>
      <c r="G1068" s="213"/>
      <c r="H1068" s="213"/>
      <c r="I1068" s="213"/>
      <c r="J1068" s="213"/>
      <c r="K1068" s="213"/>
      <c r="L1068" s="27"/>
      <c r="M1068" s="27"/>
      <c r="N1068" s="27"/>
    </row>
    <row r="1069" spans="2:15" ht="24.95" customHeight="1">
      <c r="K1069" s="5"/>
    </row>
    <row r="1070" spans="2:15" ht="24.95" customHeight="1">
      <c r="K1070" s="5"/>
    </row>
    <row r="1071" spans="2:15" ht="24.95" customHeight="1"/>
    <row r="1072" spans="2:15" ht="24.95" customHeight="1"/>
    <row r="1073" spans="2:15" ht="24.95" customHeight="1"/>
    <row r="1074" spans="2:15" ht="24.95" customHeight="1"/>
    <row r="1075" spans="2:15" ht="24.95" customHeight="1"/>
    <row r="1076" spans="2:15" ht="24.95" customHeight="1"/>
    <row r="1077" spans="2:15" ht="24.95" customHeight="1"/>
    <row r="1078" spans="2:15" ht="24.95" customHeight="1"/>
    <row r="1079" spans="2:15" ht="24.95" customHeight="1"/>
    <row r="1080" spans="2:15" ht="24.95" customHeight="1"/>
    <row r="1081" spans="2:15" ht="39.950000000000003" customHeight="1">
      <c r="B1081" s="216" t="s">
        <v>132</v>
      </c>
      <c r="C1081" s="216"/>
      <c r="D1081" s="216"/>
      <c r="E1081" s="216"/>
      <c r="F1081" s="216"/>
      <c r="G1081" s="216"/>
      <c r="H1081" s="216"/>
      <c r="I1081" s="216"/>
      <c r="J1081" s="216"/>
      <c r="K1081" s="216"/>
      <c r="L1081" s="216"/>
      <c r="M1081" s="216"/>
      <c r="N1081" s="216"/>
      <c r="O1081" s="216"/>
    </row>
    <row r="1082" spans="2:15" ht="15" customHeight="1">
      <c r="C1082" s="5"/>
      <c r="D1082" s="5"/>
      <c r="E1082" s="5"/>
    </row>
    <row r="1083" spans="2:15" ht="24.95" customHeight="1">
      <c r="B1083" s="255" t="s">
        <v>48</v>
      </c>
      <c r="C1083" s="261" t="s">
        <v>21</v>
      </c>
      <c r="D1083" s="261"/>
      <c r="E1083" s="261"/>
      <c r="F1083" s="261" t="s">
        <v>24</v>
      </c>
      <c r="G1083" s="261"/>
      <c r="H1083" s="261"/>
      <c r="I1083" s="261" t="s">
        <v>19</v>
      </c>
      <c r="J1083" s="261"/>
      <c r="K1083" s="261"/>
      <c r="L1083" s="261" t="s">
        <v>16</v>
      </c>
      <c r="M1083" s="261"/>
      <c r="N1083" s="261"/>
    </row>
    <row r="1084" spans="2:15" ht="24.95" customHeight="1">
      <c r="B1084" s="255"/>
      <c r="C1084" s="244" t="s">
        <v>28</v>
      </c>
      <c r="D1084" s="244"/>
      <c r="E1084" s="175" t="s">
        <v>35</v>
      </c>
      <c r="F1084" s="244" t="s">
        <v>28</v>
      </c>
      <c r="G1084" s="244"/>
      <c r="H1084" s="175" t="s">
        <v>35</v>
      </c>
      <c r="I1084" s="244" t="s">
        <v>28</v>
      </c>
      <c r="J1084" s="244"/>
      <c r="K1084" s="175" t="s">
        <v>35</v>
      </c>
      <c r="L1084" s="245" t="s">
        <v>28</v>
      </c>
      <c r="M1084" s="245"/>
      <c r="N1084" s="137" t="s">
        <v>35</v>
      </c>
    </row>
    <row r="1085" spans="2:15" ht="24.95" customHeight="1">
      <c r="B1085" s="102" t="s">
        <v>5</v>
      </c>
      <c r="C1085" s="263">
        <v>51</v>
      </c>
      <c r="D1085" s="263"/>
      <c r="E1085" s="182">
        <v>3679</v>
      </c>
      <c r="F1085" s="263">
        <v>82</v>
      </c>
      <c r="G1085" s="263"/>
      <c r="H1085" s="182">
        <v>1846</v>
      </c>
      <c r="I1085" s="263">
        <v>13</v>
      </c>
      <c r="J1085" s="263"/>
      <c r="K1085" s="174">
        <v>176</v>
      </c>
      <c r="L1085" s="231">
        <f>C1085+F1085+I1085</f>
        <v>146</v>
      </c>
      <c r="M1085" s="231"/>
      <c r="N1085" s="136">
        <f>E1085+H1085+K1085</f>
        <v>5701</v>
      </c>
    </row>
    <row r="1086" spans="2:15" ht="24.95" customHeight="1">
      <c r="B1086" s="102" t="s">
        <v>6</v>
      </c>
      <c r="C1086" s="263">
        <v>135</v>
      </c>
      <c r="D1086" s="263"/>
      <c r="E1086" s="182">
        <v>7897</v>
      </c>
      <c r="F1086" s="263">
        <v>116</v>
      </c>
      <c r="G1086" s="263"/>
      <c r="H1086" s="182">
        <v>2643</v>
      </c>
      <c r="I1086" s="263">
        <v>78</v>
      </c>
      <c r="J1086" s="263"/>
      <c r="K1086" s="174">
        <v>1125</v>
      </c>
      <c r="L1086" s="231">
        <f t="shared" ref="L1086:L1094" si="26">C1086+F1086+I1086</f>
        <v>329</v>
      </c>
      <c r="M1086" s="231"/>
      <c r="N1086" s="136">
        <f t="shared" ref="N1086:N1094" si="27">E1086+H1086+K1086</f>
        <v>11665</v>
      </c>
    </row>
    <row r="1087" spans="2:15" ht="24.95" customHeight="1">
      <c r="B1087" s="102" t="s">
        <v>27</v>
      </c>
      <c r="C1087" s="263">
        <v>92</v>
      </c>
      <c r="D1087" s="263"/>
      <c r="E1087" s="182">
        <v>7341</v>
      </c>
      <c r="F1087" s="263">
        <v>200</v>
      </c>
      <c r="G1087" s="263"/>
      <c r="H1087" s="182">
        <v>4920</v>
      </c>
      <c r="I1087" s="263">
        <v>122</v>
      </c>
      <c r="J1087" s="263"/>
      <c r="K1087" s="139">
        <v>1359</v>
      </c>
      <c r="L1087" s="231">
        <f t="shared" si="26"/>
        <v>414</v>
      </c>
      <c r="M1087" s="231"/>
      <c r="N1087" s="136">
        <f t="shared" si="27"/>
        <v>13620</v>
      </c>
    </row>
    <row r="1088" spans="2:15" ht="24.95" customHeight="1">
      <c r="B1088" s="102" t="s">
        <v>8</v>
      </c>
      <c r="C1088" s="263">
        <v>33</v>
      </c>
      <c r="D1088" s="263"/>
      <c r="E1088" s="182">
        <v>2158</v>
      </c>
      <c r="F1088" s="263">
        <v>60</v>
      </c>
      <c r="G1088" s="263"/>
      <c r="H1088" s="182">
        <v>1310</v>
      </c>
      <c r="I1088" s="263">
        <v>23</v>
      </c>
      <c r="J1088" s="263"/>
      <c r="K1088" s="139">
        <v>275</v>
      </c>
      <c r="L1088" s="231">
        <f t="shared" si="26"/>
        <v>116</v>
      </c>
      <c r="M1088" s="231"/>
      <c r="N1088" s="136">
        <f t="shared" si="27"/>
        <v>3743</v>
      </c>
    </row>
    <row r="1089" spans="2:14" ht="24.95" customHeight="1">
      <c r="B1089" s="102" t="s">
        <v>9</v>
      </c>
      <c r="C1089" s="263">
        <v>108</v>
      </c>
      <c r="D1089" s="263"/>
      <c r="E1089" s="182">
        <v>8947</v>
      </c>
      <c r="F1089" s="263">
        <v>111</v>
      </c>
      <c r="G1089" s="263"/>
      <c r="H1089" s="182">
        <v>2622</v>
      </c>
      <c r="I1089" s="263">
        <v>50</v>
      </c>
      <c r="J1089" s="263"/>
      <c r="K1089" s="139">
        <v>611</v>
      </c>
      <c r="L1089" s="231">
        <f t="shared" si="26"/>
        <v>269</v>
      </c>
      <c r="M1089" s="231"/>
      <c r="N1089" s="136">
        <f t="shared" si="27"/>
        <v>12180</v>
      </c>
    </row>
    <row r="1090" spans="2:14" ht="24.95" customHeight="1">
      <c r="B1090" s="102" t="s">
        <v>10</v>
      </c>
      <c r="C1090" s="263">
        <v>62</v>
      </c>
      <c r="D1090" s="263"/>
      <c r="E1090" s="182">
        <v>4411</v>
      </c>
      <c r="F1090" s="263">
        <v>74</v>
      </c>
      <c r="G1090" s="263"/>
      <c r="H1090" s="182">
        <v>1850</v>
      </c>
      <c r="I1090" s="263">
        <v>25</v>
      </c>
      <c r="J1090" s="263"/>
      <c r="K1090" s="139">
        <v>317</v>
      </c>
      <c r="L1090" s="231">
        <f>C1090+F1090+I1090</f>
        <v>161</v>
      </c>
      <c r="M1090" s="231"/>
      <c r="N1090" s="136">
        <f t="shared" si="27"/>
        <v>6578</v>
      </c>
    </row>
    <row r="1091" spans="2:14" ht="24.95" customHeight="1">
      <c r="B1091" s="102" t="s">
        <v>11</v>
      </c>
      <c r="C1091" s="263">
        <v>39</v>
      </c>
      <c r="D1091" s="263"/>
      <c r="E1091" s="182">
        <v>2097</v>
      </c>
      <c r="F1091" s="263">
        <v>84</v>
      </c>
      <c r="G1091" s="263"/>
      <c r="H1091" s="182">
        <v>1975</v>
      </c>
      <c r="I1091" s="263">
        <v>21</v>
      </c>
      <c r="J1091" s="263"/>
      <c r="K1091" s="139">
        <v>247</v>
      </c>
      <c r="L1091" s="231">
        <f t="shared" si="26"/>
        <v>144</v>
      </c>
      <c r="M1091" s="231"/>
      <c r="N1091" s="136">
        <f t="shared" si="27"/>
        <v>4319</v>
      </c>
    </row>
    <row r="1092" spans="2:14" ht="24.95" customHeight="1">
      <c r="B1092" s="102" t="s">
        <v>12</v>
      </c>
      <c r="C1092" s="263">
        <v>81</v>
      </c>
      <c r="D1092" s="263"/>
      <c r="E1092" s="182">
        <v>7406</v>
      </c>
      <c r="F1092" s="263">
        <v>63</v>
      </c>
      <c r="G1092" s="263"/>
      <c r="H1092" s="182">
        <v>1582</v>
      </c>
      <c r="I1092" s="263">
        <v>49</v>
      </c>
      <c r="J1092" s="263"/>
      <c r="K1092" s="139">
        <v>688</v>
      </c>
      <c r="L1092" s="231">
        <f t="shared" si="26"/>
        <v>193</v>
      </c>
      <c r="M1092" s="231"/>
      <c r="N1092" s="136">
        <f t="shared" si="27"/>
        <v>9676</v>
      </c>
    </row>
    <row r="1093" spans="2:14" ht="24.95" customHeight="1">
      <c r="B1093" s="103" t="s">
        <v>13</v>
      </c>
      <c r="C1093" s="263">
        <v>47</v>
      </c>
      <c r="D1093" s="263"/>
      <c r="E1093" s="182">
        <v>2552</v>
      </c>
      <c r="F1093" s="263">
        <v>54</v>
      </c>
      <c r="G1093" s="263"/>
      <c r="H1093" s="182">
        <v>1220</v>
      </c>
      <c r="I1093" s="263">
        <v>16</v>
      </c>
      <c r="J1093" s="263"/>
      <c r="K1093" s="139">
        <v>177</v>
      </c>
      <c r="L1093" s="231">
        <f t="shared" si="26"/>
        <v>117</v>
      </c>
      <c r="M1093" s="231"/>
      <c r="N1093" s="136">
        <f t="shared" si="27"/>
        <v>3949</v>
      </c>
    </row>
    <row r="1094" spans="2:14" ht="24.95" customHeight="1">
      <c r="B1094" s="140" t="s">
        <v>16</v>
      </c>
      <c r="C1094" s="273">
        <f>SUM(C1085:C1093)</f>
        <v>648</v>
      </c>
      <c r="D1094" s="273"/>
      <c r="E1094" s="146">
        <f>SUM(E1085:E1093)</f>
        <v>46488</v>
      </c>
      <c r="F1094" s="273">
        <f>SUM(F1085:F1093)</f>
        <v>844</v>
      </c>
      <c r="G1094" s="273"/>
      <c r="H1094" s="146">
        <f>SUM(H1085:H1093)</f>
        <v>19968</v>
      </c>
      <c r="I1094" s="273">
        <f>SUM(I1085:I1093)</f>
        <v>397</v>
      </c>
      <c r="J1094" s="273"/>
      <c r="K1094" s="146">
        <f>SUM(K1085:K1093)</f>
        <v>4975</v>
      </c>
      <c r="L1094" s="274">
        <f t="shared" si="26"/>
        <v>1889</v>
      </c>
      <c r="M1094" s="274"/>
      <c r="N1094" s="141">
        <f t="shared" si="27"/>
        <v>71431</v>
      </c>
    </row>
    <row r="1095" spans="2:14" ht="24.95" customHeight="1"/>
    <row r="1096" spans="2:14" ht="24.95" customHeight="1"/>
    <row r="1097" spans="2:14" ht="24.95" customHeight="1"/>
    <row r="1098" spans="2:14" ht="24.95" customHeight="1"/>
    <row r="1099" spans="2:14" ht="24.95" customHeight="1"/>
    <row r="1100" spans="2:14" ht="24.95" customHeight="1"/>
    <row r="1101" spans="2:14" ht="24.95" customHeight="1"/>
    <row r="1102" spans="2:14" ht="24.95" customHeight="1"/>
    <row r="1103" spans="2:14" ht="24.95" customHeight="1"/>
    <row r="1104" spans="2:14" ht="24.95" customHeight="1"/>
    <row r="1105" spans="12:15" ht="24.95" customHeight="1"/>
    <row r="1106" spans="12:15" ht="24.95" customHeight="1"/>
    <row r="1107" spans="12:15" ht="24.95" customHeight="1"/>
    <row r="1108" spans="12:15" ht="24.95" customHeight="1">
      <c r="L1108" s="68"/>
    </row>
    <row r="1109" spans="12:15" ht="24.95" customHeight="1">
      <c r="L1109" s="68"/>
    </row>
    <row r="1110" spans="12:15" ht="24.95" customHeight="1">
      <c r="L1110" s="68"/>
    </row>
    <row r="1111" spans="12:15" ht="24.95" customHeight="1">
      <c r="L1111" s="68"/>
    </row>
    <row r="1112" spans="12:15" ht="24.95" customHeight="1">
      <c r="L1112" s="68"/>
    </row>
    <row r="1113" spans="12:15" ht="24.95" customHeight="1">
      <c r="L1113" s="68"/>
    </row>
    <row r="1114" spans="12:15" ht="24.95" customHeight="1">
      <c r="L1114" s="68"/>
    </row>
    <row r="1115" spans="12:15" ht="24.95" customHeight="1">
      <c r="L1115" s="68"/>
    </row>
    <row r="1116" spans="12:15" ht="24.95" customHeight="1">
      <c r="L1116" s="68"/>
    </row>
    <row r="1117" spans="12:15" ht="24.95" customHeight="1">
      <c r="L1117" s="68"/>
    </row>
    <row r="1118" spans="12:15" ht="24.95" customHeight="1">
      <c r="L1118" s="68"/>
    </row>
    <row r="1119" spans="12:15" ht="24.95" customHeight="1">
      <c r="L1119" s="68"/>
    </row>
    <row r="1120" spans="12:15" ht="24.95" customHeight="1">
      <c r="O1120" s="48">
        <v>14</v>
      </c>
    </row>
    <row r="1121" spans="2:15" ht="39.950000000000003" customHeight="1">
      <c r="B1121" s="216" t="s">
        <v>139</v>
      </c>
      <c r="C1121" s="216"/>
      <c r="D1121" s="216"/>
      <c r="E1121" s="216"/>
      <c r="F1121" s="216"/>
      <c r="G1121" s="216"/>
      <c r="H1121" s="216"/>
      <c r="I1121" s="216"/>
      <c r="J1121" s="216"/>
      <c r="K1121" s="216"/>
      <c r="L1121" s="216"/>
      <c r="M1121" s="216"/>
      <c r="N1121" s="216"/>
      <c r="O1121" s="216"/>
    </row>
    <row r="1122" spans="2:15" ht="15" customHeight="1"/>
    <row r="1123" spans="2:15" ht="24.95" customHeight="1">
      <c r="B1123" s="256" t="s">
        <v>25</v>
      </c>
      <c r="C1123" s="256"/>
      <c r="D1123" s="256"/>
      <c r="E1123" s="256"/>
      <c r="F1123" s="256"/>
      <c r="G1123" s="256"/>
      <c r="H1123" s="256"/>
      <c r="I1123" s="256"/>
      <c r="J1123" s="256"/>
      <c r="K1123" s="256"/>
      <c r="L1123" s="256"/>
    </row>
    <row r="1124" spans="2:15" ht="24.95" customHeight="1">
      <c r="B1124" s="138" t="s">
        <v>28</v>
      </c>
      <c r="C1124" s="138" t="s">
        <v>5</v>
      </c>
      <c r="D1124" s="138" t="s">
        <v>26</v>
      </c>
      <c r="E1124" s="138" t="s">
        <v>27</v>
      </c>
      <c r="F1124" s="138" t="s">
        <v>8</v>
      </c>
      <c r="G1124" s="138" t="s">
        <v>9</v>
      </c>
      <c r="H1124" s="138" t="s">
        <v>10</v>
      </c>
      <c r="I1124" s="138" t="s">
        <v>11</v>
      </c>
      <c r="J1124" s="138" t="s">
        <v>12</v>
      </c>
      <c r="K1124" s="138" t="s">
        <v>13</v>
      </c>
      <c r="L1124" s="138" t="s">
        <v>16</v>
      </c>
      <c r="M1124" s="10"/>
      <c r="N1124" s="10"/>
    </row>
    <row r="1125" spans="2:15" ht="24.95" customHeight="1">
      <c r="B1125" s="102" t="s">
        <v>29</v>
      </c>
      <c r="C1125" s="87">
        <v>1</v>
      </c>
      <c r="D1125" s="87">
        <v>5</v>
      </c>
      <c r="E1125" s="87">
        <v>3</v>
      </c>
      <c r="F1125" s="87">
        <v>0</v>
      </c>
      <c r="G1125" s="87">
        <v>2</v>
      </c>
      <c r="H1125" s="87">
        <v>3</v>
      </c>
      <c r="I1125" s="87">
        <v>6</v>
      </c>
      <c r="J1125" s="87">
        <v>3</v>
      </c>
      <c r="K1125" s="87">
        <v>1</v>
      </c>
      <c r="L1125" s="153">
        <f>SUM(C1125:K1125)</f>
        <v>24</v>
      </c>
      <c r="M1125" s="7"/>
      <c r="N1125" s="7"/>
    </row>
    <row r="1126" spans="2:15" ht="24.95" customHeight="1">
      <c r="B1126" s="102" t="s">
        <v>30</v>
      </c>
      <c r="C1126" s="87">
        <v>14</v>
      </c>
      <c r="D1126" s="87">
        <v>13</v>
      </c>
      <c r="E1126" s="87">
        <v>33</v>
      </c>
      <c r="F1126" s="87">
        <v>5</v>
      </c>
      <c r="G1126" s="87">
        <v>18</v>
      </c>
      <c r="H1126" s="87">
        <v>3</v>
      </c>
      <c r="I1126" s="87">
        <v>2</v>
      </c>
      <c r="J1126" s="87">
        <v>1</v>
      </c>
      <c r="K1126" s="87">
        <v>5</v>
      </c>
      <c r="L1126" s="153">
        <f>SUM(C1126:K1126)</f>
        <v>94</v>
      </c>
      <c r="N1126" s="87"/>
    </row>
    <row r="1127" spans="2:15" ht="24.95" customHeight="1">
      <c r="B1127" s="102" t="s">
        <v>31</v>
      </c>
      <c r="C1127" s="87">
        <v>0</v>
      </c>
      <c r="D1127" s="87">
        <v>0</v>
      </c>
      <c r="E1127" s="87">
        <v>0</v>
      </c>
      <c r="F1127" s="87">
        <v>0</v>
      </c>
      <c r="G1127" s="87">
        <v>0</v>
      </c>
      <c r="H1127" s="87">
        <v>0</v>
      </c>
      <c r="I1127" s="87">
        <v>0</v>
      </c>
      <c r="J1127" s="87">
        <v>0</v>
      </c>
      <c r="K1127" s="87">
        <v>0</v>
      </c>
      <c r="L1127" s="153">
        <f>SUM(C1127:K1127)</f>
        <v>0</v>
      </c>
      <c r="N1127" s="87"/>
    </row>
    <row r="1128" spans="2:15" ht="24.95" customHeight="1">
      <c r="B1128" s="140" t="s">
        <v>16</v>
      </c>
      <c r="C1128" s="177">
        <f t="shared" ref="C1128:K1128" si="28">SUM(C1125:C1127)</f>
        <v>15</v>
      </c>
      <c r="D1128" s="177">
        <f t="shared" si="28"/>
        <v>18</v>
      </c>
      <c r="E1128" s="177">
        <f t="shared" si="28"/>
        <v>36</v>
      </c>
      <c r="F1128" s="177">
        <f t="shared" si="28"/>
        <v>5</v>
      </c>
      <c r="G1128" s="177">
        <f t="shared" si="28"/>
        <v>20</v>
      </c>
      <c r="H1128" s="177">
        <f t="shared" si="28"/>
        <v>6</v>
      </c>
      <c r="I1128" s="177">
        <f t="shared" si="28"/>
        <v>8</v>
      </c>
      <c r="J1128" s="177">
        <f t="shared" si="28"/>
        <v>4</v>
      </c>
      <c r="K1128" s="177">
        <f t="shared" si="28"/>
        <v>6</v>
      </c>
      <c r="L1128" s="138">
        <f>SUM(C1128:K1128)</f>
        <v>118</v>
      </c>
    </row>
    <row r="1129" spans="2:15" ht="24.95" customHeight="1">
      <c r="B1129" s="24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</row>
    <row r="1130" spans="2:15" ht="24.95" customHeight="1">
      <c r="B1130" s="24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N1130" s="68"/>
    </row>
    <row r="1131" spans="2:15" ht="24.95" customHeight="1">
      <c r="N1131" s="68"/>
    </row>
    <row r="1132" spans="2:15" ht="24.95" customHeight="1">
      <c r="N1132" s="68"/>
    </row>
    <row r="1133" spans="2:15" ht="24.95" customHeight="1">
      <c r="N1133" s="68"/>
    </row>
    <row r="1134" spans="2:15" ht="24.95" customHeight="1">
      <c r="N1134" s="68"/>
    </row>
    <row r="1135" spans="2:15" ht="24.95" customHeight="1">
      <c r="N1135" s="68"/>
    </row>
    <row r="1136" spans="2:15" ht="24.95" customHeight="1">
      <c r="N1136" s="68"/>
    </row>
    <row r="1137" spans="2:14" ht="24.95" customHeight="1">
      <c r="N1137" s="68"/>
    </row>
    <row r="1138" spans="2:14" ht="24.95" customHeight="1">
      <c r="N1138" s="68"/>
    </row>
    <row r="1139" spans="2:14" ht="24.95" customHeight="1">
      <c r="N1139" s="68"/>
    </row>
    <row r="1140" spans="2:14" ht="24.95" customHeight="1">
      <c r="N1140" s="68"/>
    </row>
    <row r="1141" spans="2:14" ht="24.95" customHeight="1">
      <c r="B1141" s="256" t="s">
        <v>32</v>
      </c>
      <c r="C1141" s="256"/>
      <c r="D1141" s="256"/>
      <c r="E1141" s="256"/>
      <c r="F1141" s="256"/>
      <c r="G1141" s="256"/>
      <c r="H1141" s="256"/>
      <c r="I1141" s="256"/>
      <c r="J1141" s="256"/>
      <c r="K1141" s="256"/>
      <c r="L1141" s="256"/>
    </row>
    <row r="1142" spans="2:14" ht="24.95" customHeight="1">
      <c r="B1142" s="138" t="s">
        <v>35</v>
      </c>
      <c r="C1142" s="138" t="s">
        <v>5</v>
      </c>
      <c r="D1142" s="138" t="s">
        <v>26</v>
      </c>
      <c r="E1142" s="138" t="s">
        <v>27</v>
      </c>
      <c r="F1142" s="138" t="s">
        <v>8</v>
      </c>
      <c r="G1142" s="138" t="s">
        <v>9</v>
      </c>
      <c r="H1142" s="138" t="s">
        <v>10</v>
      </c>
      <c r="I1142" s="138" t="s">
        <v>11</v>
      </c>
      <c r="J1142" s="138" t="s">
        <v>12</v>
      </c>
      <c r="K1142" s="138" t="s">
        <v>13</v>
      </c>
      <c r="L1142" s="138" t="s">
        <v>16</v>
      </c>
    </row>
    <row r="1143" spans="2:14" ht="24.95" customHeight="1">
      <c r="B1143" s="102" t="s">
        <v>29</v>
      </c>
      <c r="C1143" s="106">
        <v>528</v>
      </c>
      <c r="D1143" s="106">
        <v>2769</v>
      </c>
      <c r="E1143" s="106">
        <v>1135</v>
      </c>
      <c r="F1143" s="106">
        <v>0</v>
      </c>
      <c r="G1143" s="106">
        <v>894</v>
      </c>
      <c r="H1143" s="106">
        <v>1687</v>
      </c>
      <c r="I1143" s="106">
        <v>3810</v>
      </c>
      <c r="J1143" s="106">
        <v>1248</v>
      </c>
      <c r="K1143" s="106">
        <v>248</v>
      </c>
      <c r="L1143" s="136">
        <f>SUM(C1143:K1143)</f>
        <v>12319</v>
      </c>
    </row>
    <row r="1144" spans="2:14" ht="24.95" customHeight="1">
      <c r="B1144" s="102" t="s">
        <v>30</v>
      </c>
      <c r="C1144" s="106">
        <v>6717</v>
      </c>
      <c r="D1144" s="106">
        <v>4610</v>
      </c>
      <c r="E1144" s="106">
        <v>7909</v>
      </c>
      <c r="F1144" s="106">
        <v>1483</v>
      </c>
      <c r="G1144" s="106">
        <v>4709</v>
      </c>
      <c r="H1144" s="106">
        <v>649</v>
      </c>
      <c r="I1144" s="106">
        <v>840</v>
      </c>
      <c r="J1144" s="106">
        <v>38</v>
      </c>
      <c r="K1144" s="106">
        <v>3356</v>
      </c>
      <c r="L1144" s="136">
        <f>SUM(C1144:K1144)</f>
        <v>30311</v>
      </c>
    </row>
    <row r="1145" spans="2:14" ht="24.95" customHeight="1">
      <c r="B1145" s="102" t="s">
        <v>31</v>
      </c>
      <c r="C1145" s="87">
        <v>0</v>
      </c>
      <c r="D1145" s="87">
        <v>0</v>
      </c>
      <c r="E1145" s="87">
        <v>0</v>
      </c>
      <c r="F1145" s="87">
        <v>0</v>
      </c>
      <c r="G1145" s="87">
        <v>0</v>
      </c>
      <c r="H1145" s="87">
        <v>0</v>
      </c>
      <c r="I1145" s="87">
        <v>0</v>
      </c>
      <c r="J1145" s="87">
        <v>0</v>
      </c>
      <c r="K1145" s="87">
        <v>0</v>
      </c>
      <c r="L1145" s="136">
        <f>SUM(C1145:K1145)</f>
        <v>0</v>
      </c>
    </row>
    <row r="1146" spans="2:14" ht="24.95" customHeight="1">
      <c r="B1146" s="140" t="s">
        <v>16</v>
      </c>
      <c r="C1146" s="146">
        <f t="shared" ref="C1146:K1146" si="29">SUM(C1143:C1145)</f>
        <v>7245</v>
      </c>
      <c r="D1146" s="146">
        <f t="shared" si="29"/>
        <v>7379</v>
      </c>
      <c r="E1146" s="146">
        <f t="shared" si="29"/>
        <v>9044</v>
      </c>
      <c r="F1146" s="146">
        <f t="shared" si="29"/>
        <v>1483</v>
      </c>
      <c r="G1146" s="146">
        <f t="shared" si="29"/>
        <v>5603</v>
      </c>
      <c r="H1146" s="146">
        <f t="shared" si="29"/>
        <v>2336</v>
      </c>
      <c r="I1146" s="146">
        <f t="shared" si="29"/>
        <v>4650</v>
      </c>
      <c r="J1146" s="146">
        <f t="shared" si="29"/>
        <v>1286</v>
      </c>
      <c r="K1146" s="146">
        <f t="shared" si="29"/>
        <v>3604</v>
      </c>
      <c r="L1146" s="141">
        <f>SUM(C1146:K1146)</f>
        <v>42630</v>
      </c>
    </row>
    <row r="1147" spans="2:14" ht="24.95" customHeight="1"/>
    <row r="1148" spans="2:14" ht="24.95" customHeight="1"/>
    <row r="1149" spans="2:14" ht="24.95" customHeight="1"/>
    <row r="1150" spans="2:14" ht="24.95" customHeight="1"/>
    <row r="1151" spans="2:14" ht="24.95" customHeight="1"/>
    <row r="1152" spans="2:14" ht="24.95" customHeight="1"/>
    <row r="1153" ht="24.95" customHeight="1"/>
    <row r="1154" ht="24.95" customHeight="1"/>
    <row r="1155" ht="24.95" customHeight="1"/>
    <row r="1156" ht="24.95" customHeight="1"/>
    <row r="1157" ht="24.95" customHeight="1"/>
    <row r="1158" ht="24.95" customHeight="1"/>
    <row r="1159" ht="24.95" customHeight="1"/>
    <row r="1160" ht="24.95" customHeight="1"/>
    <row r="1161" ht="24.95" customHeight="1"/>
    <row r="1162" ht="24.95" customHeight="1"/>
    <row r="1163" ht="24.95" customHeight="1"/>
    <row r="1164" ht="24.95" customHeight="1"/>
    <row r="1165" ht="24.95" customHeight="1"/>
    <row r="1166" ht="24.95" customHeight="1"/>
    <row r="1167" ht="24.95" customHeight="1"/>
    <row r="1168" ht="24.95" customHeight="1"/>
    <row r="1169" spans="15:15" ht="24.95" customHeight="1"/>
    <row r="1170" spans="15:15" ht="24.95" customHeight="1"/>
    <row r="1171" spans="15:15" ht="24.95" customHeight="1"/>
    <row r="1172" spans="15:15" ht="24.95" customHeight="1"/>
    <row r="1173" spans="15:15" ht="24.95" customHeight="1"/>
    <row r="1174" spans="15:15" ht="24.95" customHeight="1"/>
    <row r="1175" spans="15:15" ht="24.95" customHeight="1"/>
    <row r="1176" spans="15:15" ht="24.95" customHeight="1"/>
    <row r="1177" spans="15:15" ht="24.95" customHeight="1"/>
    <row r="1178" spans="15:15" ht="24.95" customHeight="1"/>
    <row r="1179" spans="15:15" ht="24.95" customHeight="1"/>
    <row r="1180" spans="15:15" ht="24.95" customHeight="1"/>
    <row r="1181" spans="15:15" ht="24.95" customHeight="1"/>
    <row r="1182" spans="15:15" ht="24.95" customHeight="1"/>
    <row r="1183" spans="15:15" ht="24.95" customHeight="1"/>
    <row r="1184" spans="15:15" ht="24.95" customHeight="1">
      <c r="O1184" s="48">
        <v>15</v>
      </c>
    </row>
    <row r="1185" spans="2:15" ht="39.950000000000003" customHeight="1">
      <c r="B1185" s="216" t="s">
        <v>133</v>
      </c>
      <c r="C1185" s="216"/>
      <c r="D1185" s="216"/>
      <c r="E1185" s="216"/>
      <c r="F1185" s="216"/>
      <c r="G1185" s="216"/>
      <c r="H1185" s="216"/>
      <c r="I1185" s="216"/>
      <c r="J1185" s="216"/>
      <c r="K1185" s="216"/>
      <c r="L1185" s="216"/>
      <c r="M1185" s="216"/>
      <c r="N1185" s="216"/>
      <c r="O1185" s="216"/>
    </row>
    <row r="1186" spans="2:15" ht="15" customHeight="1"/>
    <row r="1187" spans="2:15" ht="24.95" customHeight="1">
      <c r="B1187" s="255" t="s">
        <v>48</v>
      </c>
      <c r="C1187" s="261" t="s">
        <v>33</v>
      </c>
      <c r="D1187" s="261"/>
      <c r="E1187" s="261" t="s">
        <v>34</v>
      </c>
      <c r="F1187" s="261"/>
      <c r="G1187" s="261" t="s">
        <v>58</v>
      </c>
      <c r="H1187" s="261"/>
      <c r="I1187" s="261" t="s">
        <v>78</v>
      </c>
      <c r="J1187" s="261"/>
      <c r="K1187" s="261" t="s">
        <v>16</v>
      </c>
      <c r="L1187" s="261"/>
    </row>
    <row r="1188" spans="2:15" ht="24.95" customHeight="1">
      <c r="B1188" s="255"/>
      <c r="C1188" s="175" t="s">
        <v>84</v>
      </c>
      <c r="D1188" s="175" t="s">
        <v>35</v>
      </c>
      <c r="E1188" s="175" t="s">
        <v>84</v>
      </c>
      <c r="F1188" s="175" t="s">
        <v>35</v>
      </c>
      <c r="G1188" s="175" t="s">
        <v>84</v>
      </c>
      <c r="H1188" s="175" t="s">
        <v>35</v>
      </c>
      <c r="I1188" s="175" t="s">
        <v>84</v>
      </c>
      <c r="J1188" s="175" t="s">
        <v>35</v>
      </c>
      <c r="K1188" s="137" t="s">
        <v>84</v>
      </c>
      <c r="L1188" s="137" t="s">
        <v>35</v>
      </c>
      <c r="N1188" s="68"/>
    </row>
    <row r="1189" spans="2:15" ht="24.95" customHeight="1">
      <c r="B1189" s="102" t="s">
        <v>5</v>
      </c>
      <c r="C1189" s="139">
        <v>14</v>
      </c>
      <c r="D1189" s="139">
        <v>123</v>
      </c>
      <c r="E1189" s="139">
        <v>829</v>
      </c>
      <c r="F1189" s="139">
        <v>5119</v>
      </c>
      <c r="G1189" s="139">
        <v>25</v>
      </c>
      <c r="H1189" s="139">
        <v>754</v>
      </c>
      <c r="I1189" s="139">
        <v>50</v>
      </c>
      <c r="J1189" s="139">
        <v>1076</v>
      </c>
      <c r="K1189" s="136">
        <f t="shared" ref="K1189:L1197" si="30">C1189+E1189+G1189+I1189</f>
        <v>918</v>
      </c>
      <c r="L1189" s="136">
        <f t="shared" si="30"/>
        <v>7072</v>
      </c>
      <c r="N1189" s="68"/>
    </row>
    <row r="1190" spans="2:15" ht="24.95" customHeight="1">
      <c r="B1190" s="102" t="s">
        <v>6</v>
      </c>
      <c r="C1190" s="139">
        <v>33</v>
      </c>
      <c r="D1190" s="139">
        <v>274</v>
      </c>
      <c r="E1190" s="139">
        <v>307</v>
      </c>
      <c r="F1190" s="139">
        <v>2744</v>
      </c>
      <c r="G1190" s="139">
        <v>20</v>
      </c>
      <c r="H1190" s="139">
        <v>394</v>
      </c>
      <c r="I1190" s="139">
        <v>61</v>
      </c>
      <c r="J1190" s="139">
        <v>1009</v>
      </c>
      <c r="K1190" s="136">
        <f t="shared" si="30"/>
        <v>421</v>
      </c>
      <c r="L1190" s="136">
        <f t="shared" si="30"/>
        <v>4421</v>
      </c>
      <c r="N1190" s="68"/>
    </row>
    <row r="1191" spans="2:15" ht="24.95" customHeight="1">
      <c r="B1191" s="102" t="s">
        <v>27</v>
      </c>
      <c r="C1191" s="139">
        <v>42</v>
      </c>
      <c r="D1191" s="139">
        <v>321</v>
      </c>
      <c r="E1191" s="139">
        <v>402</v>
      </c>
      <c r="F1191" s="139">
        <v>2230</v>
      </c>
      <c r="G1191" s="139">
        <v>7</v>
      </c>
      <c r="H1191" s="139">
        <v>141</v>
      </c>
      <c r="I1191" s="139">
        <v>108</v>
      </c>
      <c r="J1191" s="139">
        <v>2019</v>
      </c>
      <c r="K1191" s="136">
        <f t="shared" si="30"/>
        <v>559</v>
      </c>
      <c r="L1191" s="136">
        <f t="shared" si="30"/>
        <v>4711</v>
      </c>
      <c r="N1191" s="68"/>
    </row>
    <row r="1192" spans="2:15" ht="24.95" customHeight="1">
      <c r="B1192" s="102" t="s">
        <v>8</v>
      </c>
      <c r="C1192" s="139">
        <v>5</v>
      </c>
      <c r="D1192" s="139">
        <v>48</v>
      </c>
      <c r="E1192" s="139">
        <v>190</v>
      </c>
      <c r="F1192" s="139">
        <v>1307</v>
      </c>
      <c r="G1192" s="87">
        <v>7</v>
      </c>
      <c r="H1192" s="139">
        <v>175</v>
      </c>
      <c r="I1192" s="139">
        <v>33</v>
      </c>
      <c r="J1192" s="139">
        <v>600</v>
      </c>
      <c r="K1192" s="136">
        <f t="shared" si="30"/>
        <v>235</v>
      </c>
      <c r="L1192" s="136">
        <f t="shared" si="30"/>
        <v>2130</v>
      </c>
      <c r="N1192" s="68"/>
    </row>
    <row r="1193" spans="2:15" ht="24.95" customHeight="1">
      <c r="B1193" s="102" t="s">
        <v>9</v>
      </c>
      <c r="C1193" s="139">
        <v>15</v>
      </c>
      <c r="D1193" s="139">
        <v>93</v>
      </c>
      <c r="E1193" s="139">
        <v>469</v>
      </c>
      <c r="F1193" s="139">
        <v>2951</v>
      </c>
      <c r="G1193" s="139">
        <v>12</v>
      </c>
      <c r="H1193" s="139">
        <v>331</v>
      </c>
      <c r="I1193" s="139">
        <v>50</v>
      </c>
      <c r="J1193" s="139">
        <v>986</v>
      </c>
      <c r="K1193" s="136">
        <f t="shared" si="30"/>
        <v>546</v>
      </c>
      <c r="L1193" s="136">
        <f t="shared" si="30"/>
        <v>4361</v>
      </c>
      <c r="N1193" s="68"/>
    </row>
    <row r="1194" spans="2:15" ht="24.95" customHeight="1">
      <c r="B1194" s="102" t="s">
        <v>10</v>
      </c>
      <c r="C1194" s="139">
        <v>13</v>
      </c>
      <c r="D1194" s="139">
        <v>102</v>
      </c>
      <c r="E1194" s="139">
        <v>376</v>
      </c>
      <c r="F1194" s="139">
        <v>2749</v>
      </c>
      <c r="G1194" s="139">
        <v>17</v>
      </c>
      <c r="H1194" s="139">
        <v>336</v>
      </c>
      <c r="I1194" s="139">
        <v>48</v>
      </c>
      <c r="J1194" s="139">
        <v>955</v>
      </c>
      <c r="K1194" s="136">
        <f t="shared" si="30"/>
        <v>454</v>
      </c>
      <c r="L1194" s="136">
        <f t="shared" si="30"/>
        <v>4142</v>
      </c>
      <c r="N1194" s="68"/>
    </row>
    <row r="1195" spans="2:15" ht="24.95" customHeight="1">
      <c r="B1195" s="102" t="s">
        <v>11</v>
      </c>
      <c r="C1195" s="139">
        <v>19</v>
      </c>
      <c r="D1195" s="139">
        <v>166</v>
      </c>
      <c r="E1195" s="139">
        <v>274</v>
      </c>
      <c r="F1195" s="139">
        <v>2075</v>
      </c>
      <c r="G1195" s="139">
        <v>16</v>
      </c>
      <c r="H1195" s="139">
        <v>351</v>
      </c>
      <c r="I1195" s="139">
        <v>49</v>
      </c>
      <c r="J1195" s="139">
        <v>870</v>
      </c>
      <c r="K1195" s="136">
        <f t="shared" si="30"/>
        <v>358</v>
      </c>
      <c r="L1195" s="136">
        <f t="shared" si="30"/>
        <v>3462</v>
      </c>
      <c r="N1195" s="68"/>
    </row>
    <row r="1196" spans="2:15" ht="24.95" customHeight="1">
      <c r="B1196" s="102" t="s">
        <v>12</v>
      </c>
      <c r="C1196" s="139">
        <v>2</v>
      </c>
      <c r="D1196" s="139">
        <v>17</v>
      </c>
      <c r="E1196" s="139">
        <v>148</v>
      </c>
      <c r="F1196" s="139">
        <v>1103</v>
      </c>
      <c r="G1196" s="139">
        <v>13</v>
      </c>
      <c r="H1196" s="139">
        <v>303</v>
      </c>
      <c r="I1196" s="139">
        <v>24</v>
      </c>
      <c r="J1196" s="139">
        <v>537</v>
      </c>
      <c r="K1196" s="136">
        <f t="shared" si="30"/>
        <v>187</v>
      </c>
      <c r="L1196" s="136">
        <f t="shared" si="30"/>
        <v>1960</v>
      </c>
      <c r="N1196" s="68"/>
    </row>
    <row r="1197" spans="2:15" ht="24.95" customHeight="1">
      <c r="B1197" s="102" t="s">
        <v>13</v>
      </c>
      <c r="C1197" s="139">
        <v>5</v>
      </c>
      <c r="D1197" s="139">
        <v>34</v>
      </c>
      <c r="E1197" s="139">
        <v>166</v>
      </c>
      <c r="F1197" s="139">
        <v>1107</v>
      </c>
      <c r="G1197" s="139">
        <v>17</v>
      </c>
      <c r="H1197" s="139">
        <v>337</v>
      </c>
      <c r="I1197" s="139">
        <v>53</v>
      </c>
      <c r="J1197" s="139">
        <v>959</v>
      </c>
      <c r="K1197" s="136">
        <f t="shared" si="30"/>
        <v>241</v>
      </c>
      <c r="L1197" s="136">
        <f t="shared" si="30"/>
        <v>2437</v>
      </c>
      <c r="N1197" s="68"/>
    </row>
    <row r="1198" spans="2:15" ht="24.95" customHeight="1">
      <c r="B1198" s="140" t="s">
        <v>16</v>
      </c>
      <c r="C1198" s="146">
        <f t="shared" ref="C1198:L1198" si="31">SUM(C1189:C1197)</f>
        <v>148</v>
      </c>
      <c r="D1198" s="146">
        <f t="shared" si="31"/>
        <v>1178</v>
      </c>
      <c r="E1198" s="146">
        <f t="shared" si="31"/>
        <v>3161</v>
      </c>
      <c r="F1198" s="146">
        <f t="shared" si="31"/>
        <v>21385</v>
      </c>
      <c r="G1198" s="146">
        <f t="shared" si="31"/>
        <v>134</v>
      </c>
      <c r="H1198" s="146">
        <f t="shared" si="31"/>
        <v>3122</v>
      </c>
      <c r="I1198" s="146">
        <f t="shared" si="31"/>
        <v>476</v>
      </c>
      <c r="J1198" s="146">
        <f t="shared" si="31"/>
        <v>9011</v>
      </c>
      <c r="K1198" s="141">
        <f t="shared" si="31"/>
        <v>3919</v>
      </c>
      <c r="L1198" s="141">
        <f t="shared" si="31"/>
        <v>34696</v>
      </c>
      <c r="N1198" s="68"/>
    </row>
    <row r="1199" spans="2:15" ht="24.95" customHeight="1">
      <c r="B1199" s="280" t="s">
        <v>94</v>
      </c>
      <c r="C1199" s="280"/>
      <c r="D1199" s="280"/>
      <c r="E1199" s="280"/>
      <c r="F1199" s="280"/>
      <c r="G1199" s="280"/>
      <c r="H1199" s="280"/>
      <c r="I1199" s="280"/>
      <c r="J1199" s="280"/>
      <c r="K1199" s="280"/>
      <c r="L1199" s="280"/>
      <c r="M1199" s="280"/>
      <c r="N1199" s="280"/>
      <c r="O1199" s="280"/>
    </row>
    <row r="1200" spans="2:15" ht="24.95" customHeight="1">
      <c r="B1200" s="56"/>
      <c r="C1200" s="16"/>
      <c r="D1200" s="16"/>
      <c r="E1200" s="16"/>
      <c r="F1200" s="16"/>
      <c r="G1200" s="16"/>
      <c r="H1200" s="16"/>
      <c r="I1200" s="11"/>
      <c r="J1200" s="11"/>
      <c r="K1200" s="11"/>
    </row>
    <row r="1201" spans="2:11" s="21" customFormat="1" ht="24.95" customHeight="1">
      <c r="B1201" s="57"/>
      <c r="C1201" s="18"/>
      <c r="D1201" s="18"/>
      <c r="E1201" s="18"/>
      <c r="F1201" s="18"/>
      <c r="G1201" s="18"/>
      <c r="H1201" s="18"/>
      <c r="I1201" s="18"/>
      <c r="J1201" s="18"/>
      <c r="K1201" s="18"/>
    </row>
    <row r="1202" spans="2:11" s="21" customFormat="1" ht="24.95" customHeight="1"/>
    <row r="1203" spans="2:11" s="21" customFormat="1" ht="24.95" customHeight="1"/>
    <row r="1204" spans="2:11" s="21" customFormat="1" ht="24.95" customHeight="1"/>
    <row r="1205" spans="2:11" s="21" customFormat="1" ht="24.95" customHeight="1"/>
    <row r="1206" spans="2:11" s="21" customFormat="1" ht="24.95" customHeight="1"/>
    <row r="1207" spans="2:11" s="21" customFormat="1" ht="24.95" customHeight="1"/>
    <row r="1208" spans="2:11" s="21" customFormat="1" ht="24.95" customHeight="1"/>
    <row r="1209" spans="2:11" s="21" customFormat="1" ht="24.95" customHeight="1"/>
    <row r="1210" spans="2:11" s="21" customFormat="1" ht="24.95" customHeight="1"/>
    <row r="1211" spans="2:11" s="21" customFormat="1" ht="24.95" customHeight="1"/>
    <row r="1212" spans="2:11" s="21" customFormat="1" ht="24.95" customHeight="1"/>
    <row r="1213" spans="2:11" s="21" customFormat="1" ht="24.95" customHeight="1"/>
    <row r="1214" spans="2:11" s="21" customFormat="1" ht="24.95" customHeight="1"/>
    <row r="1215" spans="2:11" s="21" customFormat="1" ht="24.95" customHeight="1"/>
    <row r="1216" spans="2:11" s="21" customFormat="1" ht="24.95" customHeight="1"/>
    <row r="1217" s="21" customFormat="1" ht="24.95" customHeight="1"/>
    <row r="1218" s="21" customFormat="1" ht="24.95" customHeight="1"/>
    <row r="1219" s="21" customFormat="1" ht="24.95" customHeight="1"/>
    <row r="1220" s="21" customFormat="1" ht="24.95" customHeight="1"/>
    <row r="1221" s="21" customFormat="1" ht="24.95" customHeight="1"/>
    <row r="1222" s="21" customFormat="1" ht="24.95" customHeight="1"/>
    <row r="1223" s="21" customFormat="1" ht="24.95" customHeight="1"/>
    <row r="1224" s="21" customFormat="1" ht="24.95" customHeight="1"/>
    <row r="1225" s="21" customFormat="1" ht="24.95" customHeight="1"/>
    <row r="1226" s="21" customFormat="1" ht="24.95" customHeight="1"/>
    <row r="1227" s="21" customFormat="1" ht="24.95" customHeight="1"/>
    <row r="1228" s="21" customFormat="1" ht="24.95" customHeight="1"/>
    <row r="1229" s="21" customFormat="1" ht="24.95" customHeight="1"/>
    <row r="1230" s="21" customFormat="1" ht="24.95" customHeight="1"/>
    <row r="1231" s="21" customFormat="1" ht="24.95" customHeight="1"/>
    <row r="1232" s="21" customFormat="1" ht="24.95" customHeight="1"/>
    <row r="1233" spans="15:15" s="21" customFormat="1" ht="24.95" customHeight="1"/>
    <row r="1234" spans="15:15" s="21" customFormat="1" ht="24.95" customHeight="1"/>
    <row r="1235" spans="15:15" s="21" customFormat="1" ht="24.95" customHeight="1"/>
    <row r="1236" spans="15:15" s="21" customFormat="1" ht="24.95" customHeight="1"/>
    <row r="1237" spans="15:15" s="21" customFormat="1" ht="24.95" customHeight="1"/>
    <row r="1238" spans="15:15" s="21" customFormat="1" ht="24.95" customHeight="1"/>
    <row r="1239" spans="15:15" s="21" customFormat="1" ht="24.95" customHeight="1"/>
    <row r="1240" spans="15:15" s="21" customFormat="1" ht="24.95" customHeight="1"/>
    <row r="1241" spans="15:15" s="21" customFormat="1" ht="24.95" customHeight="1"/>
    <row r="1242" spans="15:15" s="21" customFormat="1" ht="24.95" customHeight="1"/>
    <row r="1243" spans="15:15" s="21" customFormat="1" ht="24.95" customHeight="1"/>
    <row r="1244" spans="15:15" s="21" customFormat="1" ht="24.95" customHeight="1"/>
    <row r="1245" spans="15:15" s="21" customFormat="1" ht="24.95" customHeight="1"/>
    <row r="1246" spans="15:15" s="21" customFormat="1" ht="24.95" customHeight="1"/>
    <row r="1247" spans="15:15" s="21" customFormat="1" ht="24.95" customHeight="1"/>
    <row r="1248" spans="15:15" s="21" customFormat="1" ht="24.95" customHeight="1">
      <c r="O1248" s="48">
        <v>16</v>
      </c>
    </row>
    <row r="1249" spans="2:15" s="21" customFormat="1" ht="39.950000000000003" customHeight="1">
      <c r="B1249" s="216" t="s">
        <v>130</v>
      </c>
      <c r="C1249" s="216"/>
      <c r="D1249" s="216"/>
      <c r="E1249" s="216"/>
      <c r="F1249" s="216"/>
      <c r="G1249" s="216"/>
      <c r="H1249" s="216"/>
      <c r="I1249" s="216"/>
      <c r="J1249" s="216"/>
      <c r="K1249" s="216"/>
      <c r="L1249" s="216"/>
      <c r="M1249" s="216"/>
      <c r="N1249" s="216"/>
      <c r="O1249" s="216"/>
    </row>
    <row r="1250" spans="2:15" s="21" customFormat="1" ht="15" customHeight="1">
      <c r="B1250" s="76"/>
      <c r="C1250" s="77"/>
      <c r="D1250" s="77"/>
      <c r="E1250" s="77"/>
      <c r="F1250" s="77"/>
      <c r="G1250" s="77"/>
      <c r="H1250" s="77"/>
      <c r="I1250" s="77"/>
      <c r="J1250" s="77"/>
      <c r="K1250" s="77"/>
      <c r="L1250" s="77"/>
      <c r="M1250" s="77"/>
      <c r="N1250" s="77"/>
      <c r="O1250" s="78"/>
    </row>
    <row r="1251" spans="2:15" s="21" customFormat="1" ht="24.95" customHeight="1">
      <c r="C1251" s="281" t="s">
        <v>85</v>
      </c>
      <c r="D1251" s="281"/>
      <c r="E1251" s="281"/>
      <c r="F1251" s="281"/>
      <c r="G1251" s="281"/>
      <c r="H1251" s="281"/>
      <c r="I1251" s="281"/>
      <c r="J1251" s="281"/>
      <c r="K1251" s="281"/>
      <c r="L1251" s="281"/>
    </row>
    <row r="1252" spans="2:15" s="21" customFormat="1" ht="24.95" customHeight="1">
      <c r="B1252" s="142" t="s">
        <v>28</v>
      </c>
      <c r="C1252" s="138" t="s">
        <v>5</v>
      </c>
      <c r="D1252" s="138" t="s">
        <v>26</v>
      </c>
      <c r="E1252" s="138" t="s">
        <v>27</v>
      </c>
      <c r="F1252" s="138" t="s">
        <v>8</v>
      </c>
      <c r="G1252" s="138" t="s">
        <v>9</v>
      </c>
      <c r="H1252" s="138" t="s">
        <v>10</v>
      </c>
      <c r="I1252" s="138" t="s">
        <v>11</v>
      </c>
      <c r="J1252" s="138" t="s">
        <v>12</v>
      </c>
      <c r="K1252" s="138" t="s">
        <v>13</v>
      </c>
      <c r="L1252" s="138" t="s">
        <v>16</v>
      </c>
    </row>
    <row r="1253" spans="2:15" s="21" customFormat="1" ht="24.95" customHeight="1">
      <c r="B1253" s="102" t="s">
        <v>120</v>
      </c>
      <c r="C1253" s="106">
        <v>4</v>
      </c>
      <c r="D1253" s="106">
        <v>13</v>
      </c>
      <c r="E1253" s="106">
        <v>15</v>
      </c>
      <c r="F1253" s="106">
        <v>5</v>
      </c>
      <c r="G1253" s="106">
        <v>3</v>
      </c>
      <c r="H1253" s="106">
        <v>4</v>
      </c>
      <c r="I1253" s="106">
        <v>1</v>
      </c>
      <c r="J1253" s="106">
        <v>2</v>
      </c>
      <c r="K1253" s="106">
        <v>0</v>
      </c>
      <c r="L1253" s="136">
        <f>SUM(C1253:K1253)</f>
        <v>47</v>
      </c>
    </row>
    <row r="1254" spans="2:15" s="21" customFormat="1" ht="24.95" customHeight="1">
      <c r="B1254" s="102" t="s">
        <v>86</v>
      </c>
      <c r="C1254" s="106">
        <v>11</v>
      </c>
      <c r="D1254" s="106">
        <v>28</v>
      </c>
      <c r="E1254" s="106">
        <v>40</v>
      </c>
      <c r="F1254" s="106">
        <v>8</v>
      </c>
      <c r="G1254" s="106">
        <v>13</v>
      </c>
      <c r="H1254" s="106">
        <v>17</v>
      </c>
      <c r="I1254" s="106">
        <v>9</v>
      </c>
      <c r="J1254" s="106">
        <v>8</v>
      </c>
      <c r="K1254" s="106">
        <v>2</v>
      </c>
      <c r="L1254" s="136">
        <f>SUM(C1254:K1254)</f>
        <v>136</v>
      </c>
    </row>
    <row r="1255" spans="2:15" s="21" customFormat="1" ht="24.95" customHeight="1">
      <c r="B1255" s="104" t="s">
        <v>122</v>
      </c>
      <c r="C1255" s="88">
        <v>0</v>
      </c>
      <c r="D1255" s="88">
        <v>8</v>
      </c>
      <c r="E1255" s="88">
        <v>11</v>
      </c>
      <c r="F1255" s="88">
        <v>10</v>
      </c>
      <c r="G1255" s="88">
        <v>0</v>
      </c>
      <c r="H1255" s="88">
        <v>0</v>
      </c>
      <c r="I1255" s="88">
        <v>0</v>
      </c>
      <c r="J1255" s="88">
        <v>0</v>
      </c>
      <c r="K1255" s="88">
        <v>1</v>
      </c>
      <c r="L1255" s="136">
        <f>SUM(C1255:K1255)</f>
        <v>30</v>
      </c>
    </row>
    <row r="1256" spans="2:15" s="21" customFormat="1" ht="24.95" customHeight="1">
      <c r="B1256" s="104" t="s">
        <v>121</v>
      </c>
      <c r="C1256" s="88">
        <v>0</v>
      </c>
      <c r="D1256" s="88">
        <v>14</v>
      </c>
      <c r="E1256" s="88">
        <v>30</v>
      </c>
      <c r="F1256" s="88">
        <v>8</v>
      </c>
      <c r="G1256" s="88">
        <v>3</v>
      </c>
      <c r="H1256" s="88">
        <v>0</v>
      </c>
      <c r="I1256" s="88">
        <v>0</v>
      </c>
      <c r="J1256" s="88">
        <v>3</v>
      </c>
      <c r="K1256" s="88">
        <v>8</v>
      </c>
      <c r="L1256" s="136">
        <f>SUM(C1256:K1256)</f>
        <v>66</v>
      </c>
    </row>
    <row r="1257" spans="2:15" s="21" customFormat="1" ht="24.95" customHeight="1">
      <c r="B1257" s="154" t="s">
        <v>16</v>
      </c>
      <c r="C1257" s="178">
        <f>SUM(C1253:C1256)</f>
        <v>15</v>
      </c>
      <c r="D1257" s="178">
        <f t="shared" ref="D1257:L1257" si="32">SUM(D1253:D1256)</f>
        <v>63</v>
      </c>
      <c r="E1257" s="178">
        <f t="shared" si="32"/>
        <v>96</v>
      </c>
      <c r="F1257" s="178">
        <f t="shared" si="32"/>
        <v>31</v>
      </c>
      <c r="G1257" s="178">
        <f t="shared" si="32"/>
        <v>19</v>
      </c>
      <c r="H1257" s="178">
        <f t="shared" si="32"/>
        <v>21</v>
      </c>
      <c r="I1257" s="178">
        <f t="shared" si="32"/>
        <v>10</v>
      </c>
      <c r="J1257" s="178">
        <f t="shared" si="32"/>
        <v>13</v>
      </c>
      <c r="K1257" s="178">
        <f t="shared" si="32"/>
        <v>11</v>
      </c>
      <c r="L1257" s="155">
        <f t="shared" si="32"/>
        <v>279</v>
      </c>
    </row>
    <row r="1258" spans="2:15" s="21" customFormat="1" ht="24.95" customHeight="1"/>
    <row r="1259" spans="2:15" s="21" customFormat="1" ht="24.95" customHeight="1"/>
    <row r="1260" spans="2:15" s="21" customFormat="1" ht="24.95" customHeight="1"/>
    <row r="1261" spans="2:15" s="21" customFormat="1" ht="24.95" customHeight="1"/>
    <row r="1262" spans="2:15" s="21" customFormat="1" ht="24.95" customHeight="1"/>
    <row r="1263" spans="2:15" s="21" customFormat="1" ht="24.95" customHeight="1"/>
    <row r="1264" spans="2:15" s="21" customFormat="1" ht="24.95" customHeight="1"/>
    <row r="1265" spans="2:12" s="21" customFormat="1" ht="24.95" customHeight="1"/>
    <row r="1266" spans="2:12" s="21" customFormat="1" ht="24.95" customHeight="1"/>
    <row r="1267" spans="2:12" s="21" customFormat="1" ht="24.95" customHeight="1"/>
    <row r="1268" spans="2:12" s="21" customFormat="1" ht="24.95" customHeight="1"/>
    <row r="1269" spans="2:12" s="21" customFormat="1" ht="24.95" customHeight="1"/>
    <row r="1270" spans="2:12" s="21" customFormat="1" ht="24.95" customHeight="1">
      <c r="C1270" s="281" t="s">
        <v>89</v>
      </c>
      <c r="D1270" s="281"/>
      <c r="E1270" s="281"/>
      <c r="F1270" s="281"/>
      <c r="G1270" s="281"/>
      <c r="H1270" s="281"/>
      <c r="I1270" s="281"/>
      <c r="J1270" s="281"/>
      <c r="K1270" s="281"/>
      <c r="L1270" s="281"/>
    </row>
    <row r="1271" spans="2:12" s="21" customFormat="1" ht="24.95" customHeight="1">
      <c r="B1271" s="142" t="s">
        <v>35</v>
      </c>
      <c r="C1271" s="138" t="s">
        <v>5</v>
      </c>
      <c r="D1271" s="138" t="s">
        <v>26</v>
      </c>
      <c r="E1271" s="138" t="s">
        <v>27</v>
      </c>
      <c r="F1271" s="138" t="s">
        <v>8</v>
      </c>
      <c r="G1271" s="138" t="s">
        <v>9</v>
      </c>
      <c r="H1271" s="138" t="s">
        <v>10</v>
      </c>
      <c r="I1271" s="138" t="s">
        <v>11</v>
      </c>
      <c r="J1271" s="138" t="s">
        <v>12</v>
      </c>
      <c r="K1271" s="138" t="s">
        <v>13</v>
      </c>
      <c r="L1271" s="138" t="s">
        <v>16</v>
      </c>
    </row>
    <row r="1272" spans="2:12" s="21" customFormat="1" ht="24.95" customHeight="1">
      <c r="B1272" s="34" t="s">
        <v>87</v>
      </c>
      <c r="C1272" s="106">
        <v>410</v>
      </c>
      <c r="D1272" s="106">
        <v>787</v>
      </c>
      <c r="E1272" s="106">
        <v>825</v>
      </c>
      <c r="F1272" s="106">
        <v>250</v>
      </c>
      <c r="G1272" s="106">
        <v>131</v>
      </c>
      <c r="H1272" s="106">
        <v>338</v>
      </c>
      <c r="I1272" s="106">
        <v>60</v>
      </c>
      <c r="J1272" s="106">
        <v>147</v>
      </c>
      <c r="K1272" s="106">
        <v>0</v>
      </c>
      <c r="L1272" s="136">
        <f>SUM(C1272:K1272)</f>
        <v>2948</v>
      </c>
    </row>
    <row r="1273" spans="2:12" s="21" customFormat="1" ht="24.95" customHeight="1">
      <c r="B1273" s="34" t="s">
        <v>86</v>
      </c>
      <c r="C1273" s="106">
        <v>389</v>
      </c>
      <c r="D1273" s="106">
        <v>1192</v>
      </c>
      <c r="E1273" s="106">
        <v>1479</v>
      </c>
      <c r="F1273" s="106">
        <v>361</v>
      </c>
      <c r="G1273" s="106">
        <v>412</v>
      </c>
      <c r="H1273" s="106">
        <v>1229</v>
      </c>
      <c r="I1273" s="106">
        <v>313</v>
      </c>
      <c r="J1273" s="106">
        <v>336</v>
      </c>
      <c r="K1273" s="106">
        <v>17</v>
      </c>
      <c r="L1273" s="136">
        <f>SUM(C1273:K1273)</f>
        <v>5728</v>
      </c>
    </row>
    <row r="1274" spans="2:12" s="21" customFormat="1" ht="24.95" customHeight="1">
      <c r="B1274" s="79" t="s">
        <v>123</v>
      </c>
      <c r="C1274" s="88">
        <v>0</v>
      </c>
      <c r="D1274" s="88">
        <v>251</v>
      </c>
      <c r="E1274" s="88">
        <v>349</v>
      </c>
      <c r="F1274" s="88">
        <v>334</v>
      </c>
      <c r="G1274" s="88">
        <v>0</v>
      </c>
      <c r="H1274" s="88">
        <v>0</v>
      </c>
      <c r="I1274" s="88">
        <v>0</v>
      </c>
      <c r="J1274" s="88">
        <v>0</v>
      </c>
      <c r="K1274" s="88">
        <v>38</v>
      </c>
      <c r="L1274" s="136">
        <f>SUM(C1274:K1274)</f>
        <v>972</v>
      </c>
    </row>
    <row r="1275" spans="2:12" s="21" customFormat="1" ht="24.95" customHeight="1">
      <c r="B1275" s="79" t="s">
        <v>88</v>
      </c>
      <c r="C1275" s="88">
        <v>0</v>
      </c>
      <c r="D1275" s="88">
        <v>465</v>
      </c>
      <c r="E1275" s="88">
        <v>814</v>
      </c>
      <c r="F1275" s="88">
        <v>270</v>
      </c>
      <c r="G1275" s="88">
        <v>44</v>
      </c>
      <c r="H1275" s="88">
        <v>0</v>
      </c>
      <c r="I1275" s="88">
        <v>0</v>
      </c>
      <c r="J1275" s="88">
        <v>93</v>
      </c>
      <c r="K1275" s="88">
        <v>145</v>
      </c>
      <c r="L1275" s="136">
        <f>SUM(C1275:K1275)</f>
        <v>1831</v>
      </c>
    </row>
    <row r="1276" spans="2:12" s="21" customFormat="1" ht="24.95" customHeight="1">
      <c r="B1276" s="156" t="s">
        <v>16</v>
      </c>
      <c r="C1276" s="179">
        <f t="shared" ref="C1276:L1276" si="33">SUM(C1272:C1275)</f>
        <v>799</v>
      </c>
      <c r="D1276" s="179">
        <f t="shared" si="33"/>
        <v>2695</v>
      </c>
      <c r="E1276" s="179">
        <f t="shared" si="33"/>
        <v>3467</v>
      </c>
      <c r="F1276" s="179">
        <f t="shared" si="33"/>
        <v>1215</v>
      </c>
      <c r="G1276" s="179">
        <f t="shared" si="33"/>
        <v>587</v>
      </c>
      <c r="H1276" s="179">
        <f t="shared" si="33"/>
        <v>1567</v>
      </c>
      <c r="I1276" s="179">
        <f t="shared" si="33"/>
        <v>373</v>
      </c>
      <c r="J1276" s="179">
        <f t="shared" si="33"/>
        <v>576</v>
      </c>
      <c r="K1276" s="179">
        <f t="shared" si="33"/>
        <v>200</v>
      </c>
      <c r="L1276" s="147">
        <f t="shared" si="33"/>
        <v>11479</v>
      </c>
    </row>
    <row r="1277" spans="2:12" s="21" customFormat="1" ht="24.95" customHeight="1"/>
    <row r="1278" spans="2:12" s="21" customFormat="1" ht="24.95" customHeight="1"/>
    <row r="1279" spans="2:12" s="21" customFormat="1" ht="24.95" customHeight="1"/>
    <row r="1280" spans="2:12" s="21" customFormat="1" ht="24.95" customHeight="1"/>
    <row r="1281" s="21" customFormat="1" ht="24.95" customHeight="1"/>
    <row r="1282" s="21" customFormat="1" ht="24.95" customHeight="1"/>
    <row r="1283" s="21" customFormat="1" ht="24.95" customHeight="1"/>
    <row r="1284" s="21" customFormat="1" ht="24.95" customHeight="1"/>
    <row r="1285" s="21" customFormat="1" ht="24.95" customHeight="1"/>
    <row r="1286" s="21" customFormat="1" ht="24.95" customHeight="1"/>
    <row r="1287" s="21" customFormat="1" ht="24.95" customHeight="1"/>
    <row r="1288" s="21" customFormat="1" ht="24.95" customHeight="1"/>
    <row r="1289" s="21" customFormat="1" ht="24.95" customHeight="1"/>
    <row r="1290" s="21" customFormat="1" ht="24.95" customHeight="1"/>
    <row r="1291" s="21" customFormat="1" ht="24.95" customHeight="1"/>
    <row r="1292" s="21" customFormat="1" ht="24.95" customHeight="1"/>
    <row r="1293" s="21" customFormat="1" ht="24.95" customHeight="1"/>
    <row r="1294" s="21" customFormat="1" ht="24.95" customHeight="1"/>
    <row r="1295" s="21" customFormat="1" ht="24.95" customHeight="1"/>
    <row r="1296" s="21" customFormat="1" ht="24.95" customHeight="1"/>
    <row r="1297" spans="15:15" s="21" customFormat="1" ht="24.95" customHeight="1"/>
    <row r="1298" spans="15:15" s="21" customFormat="1" ht="24.95" customHeight="1"/>
    <row r="1299" spans="15:15" s="21" customFormat="1" ht="24.95" customHeight="1"/>
    <row r="1300" spans="15:15" s="21" customFormat="1" ht="24.95" customHeight="1"/>
    <row r="1301" spans="15:15" s="21" customFormat="1" ht="24.95" customHeight="1"/>
    <row r="1302" spans="15:15" s="21" customFormat="1" ht="24.95" customHeight="1"/>
    <row r="1303" spans="15:15" s="21" customFormat="1" ht="24.95" customHeight="1"/>
    <row r="1304" spans="15:15" s="21" customFormat="1" ht="24.95" customHeight="1"/>
    <row r="1305" spans="15:15" s="21" customFormat="1" ht="24.95" customHeight="1"/>
    <row r="1306" spans="15:15" s="21" customFormat="1" ht="24.95" customHeight="1"/>
    <row r="1307" spans="15:15" s="21" customFormat="1" ht="24.95" customHeight="1"/>
    <row r="1308" spans="15:15" s="21" customFormat="1" ht="24.95" customHeight="1"/>
    <row r="1309" spans="15:15" s="21" customFormat="1" ht="24.95" customHeight="1"/>
    <row r="1310" spans="15:15" s="21" customFormat="1" ht="24.95" customHeight="1"/>
    <row r="1311" spans="15:15" ht="24.95" customHeight="1"/>
    <row r="1312" spans="15:15" ht="24.95" customHeight="1">
      <c r="O1312" s="48">
        <v>17</v>
      </c>
    </row>
    <row r="1313" spans="2:15" ht="39.950000000000003" customHeight="1">
      <c r="B1313" s="216" t="s">
        <v>140</v>
      </c>
      <c r="C1313" s="216"/>
      <c r="D1313" s="216"/>
      <c r="E1313" s="216"/>
      <c r="F1313" s="216"/>
      <c r="G1313" s="216"/>
      <c r="H1313" s="216"/>
      <c r="I1313" s="216"/>
      <c r="J1313" s="216"/>
      <c r="K1313" s="216"/>
      <c r="L1313" s="216"/>
      <c r="M1313" s="216"/>
      <c r="N1313" s="216"/>
      <c r="O1313" s="216"/>
    </row>
    <row r="1314" spans="2:15" ht="15" customHeight="1"/>
    <row r="1315" spans="2:15" ht="24.95" customHeight="1">
      <c r="B1315" s="142" t="s">
        <v>72</v>
      </c>
      <c r="C1315" s="142" t="s">
        <v>5</v>
      </c>
      <c r="D1315" s="142" t="s">
        <v>26</v>
      </c>
      <c r="E1315" s="142" t="s">
        <v>27</v>
      </c>
      <c r="F1315" s="142" t="s">
        <v>8</v>
      </c>
      <c r="G1315" s="142" t="s">
        <v>9</v>
      </c>
      <c r="H1315" s="142" t="s">
        <v>10</v>
      </c>
      <c r="I1315" s="142" t="s">
        <v>11</v>
      </c>
      <c r="J1315" s="142" t="s">
        <v>12</v>
      </c>
      <c r="K1315" s="142" t="s">
        <v>13</v>
      </c>
      <c r="L1315" s="142" t="s">
        <v>16</v>
      </c>
    </row>
    <row r="1316" spans="2:15" ht="24.95" customHeight="1">
      <c r="B1316" s="102" t="s">
        <v>28</v>
      </c>
      <c r="C1316" s="106">
        <v>594</v>
      </c>
      <c r="D1316" s="106">
        <v>832</v>
      </c>
      <c r="E1316" s="106">
        <v>1220</v>
      </c>
      <c r="F1316" s="106">
        <v>347</v>
      </c>
      <c r="G1316" s="106">
        <v>669</v>
      </c>
      <c r="H1316" s="106">
        <v>519</v>
      </c>
      <c r="I1316" s="106">
        <v>320</v>
      </c>
      <c r="J1316" s="106">
        <v>842</v>
      </c>
      <c r="K1316" s="106">
        <v>417</v>
      </c>
      <c r="L1316" s="136">
        <f>SUM(C1316:K1316)</f>
        <v>5760</v>
      </c>
    </row>
    <row r="1317" spans="2:15" ht="24.95" customHeight="1">
      <c r="B1317" s="102" t="s">
        <v>35</v>
      </c>
      <c r="C1317" s="106">
        <v>57364</v>
      </c>
      <c r="D1317" s="106">
        <v>70166</v>
      </c>
      <c r="E1317" s="106">
        <v>75542</v>
      </c>
      <c r="F1317" s="106">
        <v>32379</v>
      </c>
      <c r="G1317" s="106">
        <v>51396</v>
      </c>
      <c r="H1317" s="106">
        <v>57645</v>
      </c>
      <c r="I1317" s="106">
        <v>27005</v>
      </c>
      <c r="J1317" s="106">
        <v>89611</v>
      </c>
      <c r="K1317" s="106">
        <v>36645</v>
      </c>
      <c r="L1317" s="136">
        <f>SUM(C1317:K1317)</f>
        <v>497753</v>
      </c>
    </row>
    <row r="1318" spans="2:15" ht="24.95" customHeight="1">
      <c r="B1318" s="34"/>
      <c r="C1318" s="106"/>
      <c r="D1318" s="106"/>
      <c r="E1318" s="106"/>
      <c r="F1318" s="106"/>
      <c r="G1318" s="106"/>
      <c r="H1318" s="106"/>
      <c r="I1318" s="106"/>
      <c r="J1318" s="106"/>
      <c r="K1318" s="106"/>
      <c r="L1318" s="83"/>
      <c r="N1318" s="105"/>
    </row>
    <row r="1319" spans="2:15" ht="24.95" customHeight="1">
      <c r="B1319" s="34"/>
      <c r="C1319" s="35"/>
      <c r="D1319" s="35"/>
      <c r="E1319" s="35"/>
      <c r="F1319" s="35"/>
      <c r="G1319" s="35"/>
      <c r="H1319" s="35"/>
      <c r="I1319" s="35"/>
      <c r="J1319" s="35"/>
      <c r="K1319" s="35"/>
      <c r="L1319" s="36"/>
    </row>
    <row r="1320" spans="2:15" ht="24.95" customHeight="1">
      <c r="B1320" s="34"/>
      <c r="C1320" s="35"/>
      <c r="D1320" s="35"/>
      <c r="E1320" s="35"/>
      <c r="F1320" s="35"/>
      <c r="G1320" s="35"/>
      <c r="H1320" s="35"/>
      <c r="I1320" s="35"/>
      <c r="J1320" s="35"/>
      <c r="K1320" s="35"/>
      <c r="L1320" s="36"/>
    </row>
    <row r="1321" spans="2:15" ht="24.95" customHeight="1"/>
    <row r="1322" spans="2:15" ht="24.95" customHeight="1"/>
    <row r="1323" spans="2:15" ht="24.95" customHeight="1"/>
    <row r="1324" spans="2:15" ht="24.95" customHeight="1"/>
    <row r="1325" spans="2:15" ht="24.95" customHeight="1"/>
    <row r="1326" spans="2:15" ht="24.95" customHeight="1"/>
    <row r="1327" spans="2:15" ht="24.95" customHeight="1"/>
    <row r="1328" spans="2:15" ht="24.95" customHeight="1"/>
    <row r="1329" spans="3:13" ht="24.95" customHeight="1"/>
    <row r="1330" spans="3:13" ht="24.95" customHeight="1">
      <c r="C1330" s="68"/>
      <c r="D1330" s="68"/>
      <c r="E1330" s="68"/>
      <c r="F1330" s="68"/>
      <c r="G1330" s="68"/>
      <c r="H1330" s="68"/>
      <c r="I1330" s="68"/>
      <c r="J1330" s="68"/>
      <c r="K1330" s="68"/>
      <c r="L1330" s="68"/>
      <c r="M1330" s="68"/>
    </row>
    <row r="1331" spans="3:13" ht="24.95" customHeight="1">
      <c r="C1331" s="68"/>
      <c r="D1331" s="68"/>
      <c r="E1331" s="68"/>
      <c r="F1331" s="68"/>
      <c r="G1331" s="68"/>
      <c r="H1331" s="68"/>
      <c r="I1331" s="68"/>
      <c r="J1331" s="68"/>
      <c r="K1331" s="68"/>
      <c r="L1331" s="68"/>
      <c r="M1331" s="68"/>
    </row>
    <row r="1332" spans="3:13" ht="24.95" customHeight="1">
      <c r="C1332" s="68"/>
      <c r="D1332" s="68"/>
      <c r="E1332" s="68"/>
      <c r="F1332" s="68"/>
      <c r="G1332" s="68"/>
      <c r="H1332" s="68"/>
      <c r="I1332" s="68"/>
      <c r="J1332" s="68"/>
      <c r="K1332" s="68"/>
      <c r="L1332" s="68"/>
      <c r="M1332" s="68"/>
    </row>
    <row r="1333" spans="3:13" ht="24.95" customHeight="1">
      <c r="C1333" s="68"/>
      <c r="D1333" s="68"/>
      <c r="E1333" s="68"/>
      <c r="F1333" s="68"/>
      <c r="G1333" s="68"/>
      <c r="H1333" s="68"/>
      <c r="I1333" s="68"/>
      <c r="J1333" s="68"/>
      <c r="K1333" s="68"/>
      <c r="L1333" s="68"/>
      <c r="M1333" s="68"/>
    </row>
    <row r="1334" spans="3:13" ht="24.95" customHeight="1">
      <c r="C1334" s="68"/>
      <c r="D1334" s="68"/>
      <c r="E1334" s="68"/>
      <c r="F1334" s="68"/>
      <c r="G1334" s="68"/>
      <c r="H1334" s="68"/>
      <c r="I1334" s="68"/>
      <c r="J1334" s="68"/>
      <c r="K1334" s="68"/>
      <c r="L1334" s="68"/>
      <c r="M1334" s="68"/>
    </row>
    <row r="1335" spans="3:13" ht="24.95" customHeight="1">
      <c r="C1335" s="68"/>
      <c r="D1335" s="68"/>
      <c r="E1335" s="68"/>
      <c r="F1335" s="68"/>
      <c r="G1335" s="68"/>
      <c r="H1335" s="68"/>
      <c r="I1335" s="68"/>
      <c r="J1335" s="68"/>
      <c r="K1335" s="68"/>
      <c r="L1335" s="68"/>
      <c r="M1335" s="68"/>
    </row>
    <row r="1336" spans="3:13" ht="24.95" customHeight="1">
      <c r="C1336" s="68"/>
      <c r="D1336" s="68"/>
      <c r="E1336" s="68"/>
      <c r="F1336" s="68"/>
      <c r="G1336" s="68"/>
      <c r="H1336" s="68"/>
      <c r="I1336" s="68"/>
      <c r="J1336" s="68"/>
      <c r="K1336" s="68"/>
      <c r="L1336" s="68"/>
      <c r="M1336" s="68"/>
    </row>
    <row r="1337" spans="3:13" ht="24.95" customHeight="1">
      <c r="C1337" s="68"/>
      <c r="D1337" s="68"/>
      <c r="E1337" s="68"/>
      <c r="F1337" s="68"/>
      <c r="G1337" s="68"/>
      <c r="H1337" s="68"/>
      <c r="I1337" s="68"/>
      <c r="J1337" s="68"/>
      <c r="K1337" s="68"/>
      <c r="L1337" s="68"/>
      <c r="M1337" s="68"/>
    </row>
    <row r="1338" spans="3:13" ht="24.95" customHeight="1">
      <c r="C1338" s="68"/>
      <c r="D1338" s="68"/>
      <c r="E1338" s="68"/>
      <c r="F1338" s="68"/>
      <c r="G1338" s="68"/>
      <c r="H1338" s="68"/>
      <c r="I1338" s="68"/>
      <c r="J1338" s="68"/>
      <c r="K1338" s="68"/>
      <c r="L1338" s="68"/>
      <c r="M1338" s="68"/>
    </row>
    <row r="1339" spans="3:13" ht="24.95" customHeight="1">
      <c r="C1339" s="68"/>
      <c r="D1339" s="68"/>
      <c r="E1339" s="68"/>
      <c r="F1339" s="68"/>
      <c r="G1339" s="68"/>
      <c r="H1339" s="68"/>
      <c r="I1339" s="68"/>
      <c r="J1339" s="68"/>
      <c r="K1339" s="68"/>
      <c r="L1339" s="68"/>
      <c r="M1339" s="68"/>
    </row>
    <row r="1340" spans="3:13" ht="24.95" customHeight="1">
      <c r="C1340" s="68"/>
      <c r="D1340" s="68"/>
      <c r="E1340" s="68"/>
      <c r="F1340" s="68"/>
      <c r="G1340" s="68"/>
      <c r="H1340" s="68"/>
      <c r="I1340" s="68"/>
      <c r="J1340" s="68"/>
      <c r="K1340" s="68"/>
      <c r="L1340" s="68"/>
      <c r="M1340" s="68"/>
    </row>
    <row r="1341" spans="3:13" ht="24.95" customHeight="1">
      <c r="C1341" s="68"/>
      <c r="D1341" s="68"/>
      <c r="E1341" s="68"/>
      <c r="F1341" s="68"/>
      <c r="G1341" s="68"/>
      <c r="H1341" s="68"/>
      <c r="I1341" s="68"/>
      <c r="J1341" s="68"/>
      <c r="K1341" s="68"/>
      <c r="L1341" s="68"/>
      <c r="M1341" s="68"/>
    </row>
    <row r="1342" spans="3:13" ht="24.95" customHeight="1">
      <c r="C1342" s="68"/>
      <c r="D1342" s="68"/>
      <c r="E1342" s="68"/>
      <c r="F1342" s="68"/>
      <c r="G1342" s="68"/>
      <c r="H1342" s="68"/>
      <c r="I1342" s="68"/>
      <c r="J1342" s="68"/>
      <c r="K1342" s="68"/>
      <c r="L1342" s="68"/>
      <c r="M1342" s="68"/>
    </row>
    <row r="1343" spans="3:13" ht="24.95" customHeight="1">
      <c r="C1343" s="68"/>
      <c r="D1343" s="68"/>
      <c r="E1343" s="68"/>
      <c r="F1343" s="68"/>
      <c r="G1343" s="68"/>
      <c r="H1343" s="68"/>
      <c r="I1343" s="68"/>
      <c r="J1343" s="68"/>
      <c r="K1343" s="68"/>
      <c r="L1343" s="68"/>
      <c r="M1343" s="68"/>
    </row>
    <row r="1344" spans="3:13" ht="24.95" customHeight="1">
      <c r="C1344" s="68"/>
      <c r="D1344" s="68"/>
      <c r="E1344" s="68"/>
      <c r="F1344" s="68"/>
      <c r="G1344" s="68"/>
      <c r="H1344" s="68"/>
      <c r="I1344" s="68"/>
      <c r="J1344" s="68"/>
      <c r="K1344" s="68"/>
      <c r="L1344" s="68"/>
      <c r="M1344" s="68"/>
    </row>
    <row r="1345" spans="3:13" ht="24.95" customHeight="1">
      <c r="C1345" s="68"/>
      <c r="D1345" s="68"/>
      <c r="E1345" s="68"/>
      <c r="F1345" s="68"/>
      <c r="G1345" s="68"/>
      <c r="H1345" s="68"/>
      <c r="I1345" s="68"/>
      <c r="J1345" s="68"/>
      <c r="K1345" s="68"/>
      <c r="L1345" s="68"/>
      <c r="M1345" s="68"/>
    </row>
    <row r="1346" spans="3:13" ht="24.95" customHeight="1">
      <c r="C1346" s="68"/>
      <c r="D1346" s="68"/>
      <c r="E1346" s="68"/>
      <c r="F1346" s="68"/>
      <c r="G1346" s="68"/>
      <c r="H1346" s="68"/>
      <c r="I1346" s="68"/>
      <c r="J1346" s="68"/>
      <c r="K1346" s="68"/>
      <c r="L1346" s="68"/>
      <c r="M1346" s="68"/>
    </row>
    <row r="1347" spans="3:13" ht="24.95" customHeight="1">
      <c r="C1347" s="68"/>
      <c r="D1347" s="68"/>
      <c r="E1347" s="68"/>
      <c r="F1347" s="68"/>
      <c r="G1347" s="68"/>
      <c r="H1347" s="68"/>
      <c r="I1347" s="68"/>
      <c r="J1347" s="68"/>
      <c r="K1347" s="68"/>
      <c r="L1347" s="68"/>
      <c r="M1347" s="68"/>
    </row>
    <row r="1348" spans="3:13" ht="24.95" customHeight="1">
      <c r="C1348" s="68"/>
      <c r="D1348" s="68"/>
      <c r="E1348" s="68"/>
      <c r="F1348" s="68"/>
      <c r="G1348" s="68"/>
      <c r="H1348" s="68"/>
      <c r="I1348" s="68"/>
      <c r="J1348" s="68"/>
      <c r="K1348" s="68"/>
      <c r="L1348" s="68"/>
      <c r="M1348" s="68"/>
    </row>
    <row r="1349" spans="3:13" ht="24.95" customHeight="1">
      <c r="C1349" s="68"/>
      <c r="D1349" s="68"/>
      <c r="E1349" s="68"/>
      <c r="F1349" s="68"/>
      <c r="G1349" s="68"/>
      <c r="H1349" s="68"/>
      <c r="I1349" s="68"/>
      <c r="J1349" s="68"/>
      <c r="K1349" s="68"/>
      <c r="L1349" s="68"/>
      <c r="M1349" s="68"/>
    </row>
    <row r="1350" spans="3:13" ht="24.95" customHeight="1">
      <c r="C1350" s="68"/>
      <c r="D1350" s="68"/>
      <c r="E1350" s="68"/>
      <c r="F1350" s="68"/>
      <c r="G1350" s="68"/>
      <c r="H1350" s="68"/>
      <c r="I1350" s="68"/>
      <c r="J1350" s="68"/>
      <c r="K1350" s="68"/>
      <c r="L1350" s="68"/>
      <c r="M1350" s="68"/>
    </row>
    <row r="1351" spans="3:13" ht="24.95" customHeight="1">
      <c r="C1351" s="68"/>
      <c r="D1351" s="68"/>
      <c r="E1351" s="68"/>
      <c r="F1351" s="68"/>
      <c r="G1351" s="68"/>
      <c r="H1351" s="68"/>
      <c r="I1351" s="68"/>
      <c r="J1351" s="68"/>
      <c r="K1351" s="68"/>
      <c r="L1351" s="68"/>
      <c r="M1351" s="68"/>
    </row>
    <row r="1352" spans="3:13" ht="24.95" customHeight="1">
      <c r="C1352" s="68"/>
      <c r="D1352" s="68"/>
      <c r="E1352" s="68"/>
      <c r="F1352" s="68"/>
      <c r="G1352" s="68"/>
      <c r="H1352" s="68"/>
      <c r="I1352" s="68"/>
      <c r="J1352" s="68"/>
      <c r="K1352" s="68"/>
      <c r="L1352" s="68"/>
      <c r="M1352" s="68"/>
    </row>
    <row r="1353" spans="3:13" ht="24.95" customHeight="1">
      <c r="C1353" s="68"/>
      <c r="D1353" s="68"/>
      <c r="E1353" s="68"/>
      <c r="F1353" s="68"/>
      <c r="G1353" s="68"/>
      <c r="H1353" s="68"/>
      <c r="I1353" s="68"/>
      <c r="J1353" s="68"/>
      <c r="K1353" s="68"/>
      <c r="L1353" s="68"/>
      <c r="M1353" s="68"/>
    </row>
    <row r="1354" spans="3:13" ht="24.95" customHeight="1">
      <c r="C1354" s="68"/>
      <c r="D1354" s="68"/>
      <c r="E1354" s="68"/>
      <c r="F1354" s="68"/>
      <c r="G1354" s="68"/>
      <c r="H1354" s="68"/>
      <c r="I1354" s="68"/>
      <c r="J1354" s="68"/>
      <c r="K1354" s="68"/>
      <c r="L1354" s="68"/>
      <c r="M1354" s="68"/>
    </row>
    <row r="1355" spans="3:13" ht="24.95" customHeight="1">
      <c r="C1355" s="68"/>
      <c r="D1355" s="68"/>
      <c r="E1355" s="68"/>
      <c r="F1355" s="68"/>
      <c r="G1355" s="68"/>
      <c r="H1355" s="68"/>
      <c r="I1355" s="68"/>
      <c r="J1355" s="68"/>
      <c r="K1355" s="68"/>
      <c r="L1355" s="68"/>
      <c r="M1355" s="68"/>
    </row>
    <row r="1356" spans="3:13" ht="24.95" customHeight="1">
      <c r="C1356" s="68"/>
      <c r="D1356" s="68"/>
      <c r="E1356" s="68"/>
      <c r="F1356" s="68"/>
      <c r="G1356" s="68"/>
      <c r="H1356" s="68"/>
      <c r="I1356" s="68"/>
      <c r="J1356" s="68"/>
      <c r="K1356" s="68"/>
      <c r="L1356" s="68"/>
      <c r="M1356" s="68"/>
    </row>
    <row r="1357" spans="3:13" ht="24.95" customHeight="1">
      <c r="C1357" s="68"/>
      <c r="D1357" s="68"/>
      <c r="E1357" s="68"/>
      <c r="F1357" s="68"/>
      <c r="G1357" s="68"/>
      <c r="H1357" s="68"/>
      <c r="I1357" s="68"/>
      <c r="J1357" s="68"/>
      <c r="K1357" s="68"/>
      <c r="L1357" s="68"/>
      <c r="M1357" s="68"/>
    </row>
    <row r="1358" spans="3:13" ht="24.95" customHeight="1">
      <c r="C1358" s="68"/>
      <c r="D1358" s="68"/>
      <c r="E1358" s="68"/>
      <c r="F1358" s="68"/>
      <c r="G1358" s="68"/>
      <c r="H1358" s="68"/>
      <c r="I1358" s="68"/>
      <c r="J1358" s="68"/>
      <c r="K1358" s="68"/>
      <c r="L1358" s="68"/>
      <c r="M1358" s="68"/>
    </row>
    <row r="1359" spans="3:13" ht="24.95" customHeight="1">
      <c r="C1359" s="68"/>
      <c r="D1359" s="68"/>
      <c r="E1359" s="68"/>
      <c r="F1359" s="68"/>
      <c r="G1359" s="68"/>
      <c r="H1359" s="68"/>
      <c r="I1359" s="68"/>
      <c r="J1359" s="68"/>
      <c r="K1359" s="68"/>
      <c r="L1359" s="68"/>
      <c r="M1359" s="68"/>
    </row>
    <row r="1360" spans="3:13" ht="24.95" customHeight="1">
      <c r="C1360" s="68"/>
      <c r="D1360" s="68"/>
      <c r="E1360" s="68"/>
      <c r="F1360" s="68"/>
      <c r="G1360" s="68"/>
      <c r="H1360" s="68"/>
      <c r="I1360" s="68"/>
      <c r="J1360" s="68"/>
      <c r="K1360" s="68"/>
      <c r="L1360" s="68"/>
      <c r="M1360" s="68"/>
    </row>
    <row r="1361" spans="3:15" ht="24.95" customHeight="1">
      <c r="C1361" s="68"/>
      <c r="D1361" s="68"/>
      <c r="E1361" s="68"/>
      <c r="F1361" s="68"/>
      <c r="G1361" s="68"/>
      <c r="H1361" s="68"/>
      <c r="I1361" s="68"/>
      <c r="J1361" s="68"/>
      <c r="K1361" s="68"/>
      <c r="L1361" s="68"/>
      <c r="M1361" s="68"/>
    </row>
    <row r="1362" spans="3:15" ht="24.95" customHeight="1">
      <c r="C1362" s="68"/>
      <c r="D1362" s="68"/>
      <c r="E1362" s="68"/>
      <c r="F1362" s="68"/>
      <c r="G1362" s="68"/>
      <c r="H1362" s="68"/>
      <c r="I1362" s="68"/>
      <c r="J1362" s="68"/>
      <c r="K1362" s="68"/>
      <c r="L1362" s="68"/>
      <c r="M1362" s="68"/>
    </row>
    <row r="1363" spans="3:15" ht="24.95" customHeight="1">
      <c r="C1363" s="68"/>
      <c r="D1363" s="68"/>
      <c r="E1363" s="68"/>
      <c r="F1363" s="68"/>
      <c r="G1363" s="68"/>
      <c r="H1363" s="68"/>
      <c r="I1363" s="68"/>
      <c r="J1363" s="68"/>
      <c r="K1363" s="68"/>
      <c r="L1363" s="68"/>
      <c r="M1363" s="68"/>
    </row>
    <row r="1364" spans="3:15" ht="24.95" customHeight="1">
      <c r="C1364" s="68"/>
      <c r="D1364" s="68"/>
      <c r="E1364" s="68"/>
      <c r="F1364" s="68"/>
      <c r="G1364" s="68"/>
      <c r="H1364" s="68"/>
      <c r="I1364" s="68"/>
      <c r="J1364" s="68"/>
      <c r="K1364" s="68"/>
      <c r="L1364" s="68"/>
      <c r="M1364" s="68"/>
    </row>
    <row r="1365" spans="3:15" ht="24.95" customHeight="1">
      <c r="C1365" s="68"/>
      <c r="D1365" s="68"/>
      <c r="E1365" s="68"/>
      <c r="F1365" s="68"/>
      <c r="G1365" s="68"/>
      <c r="H1365" s="68"/>
      <c r="I1365" s="68"/>
      <c r="J1365" s="68"/>
      <c r="K1365" s="68"/>
      <c r="L1365" s="68"/>
      <c r="M1365" s="68"/>
    </row>
    <row r="1366" spans="3:15" ht="24.95" customHeight="1">
      <c r="C1366" s="68"/>
      <c r="D1366" s="68"/>
      <c r="E1366" s="68"/>
      <c r="F1366" s="68"/>
      <c r="G1366" s="68"/>
      <c r="H1366" s="68"/>
      <c r="I1366" s="68"/>
      <c r="J1366" s="68"/>
      <c r="K1366" s="68"/>
      <c r="L1366" s="68"/>
      <c r="M1366" s="68"/>
    </row>
    <row r="1367" spans="3:15" ht="24.95" customHeight="1">
      <c r="C1367" s="68"/>
      <c r="D1367" s="68"/>
      <c r="E1367" s="68"/>
      <c r="F1367" s="68"/>
      <c r="G1367" s="68"/>
      <c r="H1367" s="68"/>
      <c r="I1367" s="68"/>
      <c r="J1367" s="68"/>
      <c r="K1367" s="68"/>
      <c r="L1367" s="68"/>
      <c r="M1367" s="68"/>
    </row>
    <row r="1368" spans="3:15" ht="24.95" customHeight="1">
      <c r="C1368" s="68"/>
      <c r="D1368" s="68"/>
      <c r="E1368" s="68"/>
      <c r="F1368" s="68"/>
      <c r="G1368" s="68"/>
      <c r="H1368" s="68"/>
      <c r="I1368" s="68"/>
      <c r="J1368" s="68"/>
      <c r="K1368" s="68"/>
      <c r="L1368" s="68"/>
      <c r="M1368" s="68"/>
    </row>
    <row r="1369" spans="3:15" ht="24.95" customHeight="1">
      <c r="C1369" s="68"/>
      <c r="D1369" s="68"/>
      <c r="E1369" s="68"/>
      <c r="F1369" s="68"/>
      <c r="G1369" s="68"/>
      <c r="H1369" s="68"/>
      <c r="I1369" s="68"/>
      <c r="J1369" s="68"/>
      <c r="K1369" s="68"/>
      <c r="L1369" s="68"/>
      <c r="M1369" s="68"/>
    </row>
    <row r="1370" spans="3:15" ht="24.95" customHeight="1">
      <c r="C1370" s="68"/>
      <c r="D1370" s="68"/>
      <c r="E1370" s="68"/>
      <c r="F1370" s="68"/>
      <c r="G1370" s="68"/>
      <c r="H1370" s="68"/>
      <c r="I1370" s="68"/>
      <c r="J1370" s="68"/>
      <c r="K1370" s="68"/>
      <c r="L1370" s="68"/>
      <c r="M1370" s="68"/>
    </row>
    <row r="1371" spans="3:15" ht="24.95" customHeight="1">
      <c r="C1371" s="68"/>
      <c r="D1371" s="68"/>
      <c r="E1371" s="68"/>
      <c r="F1371" s="68"/>
      <c r="G1371" s="68"/>
      <c r="H1371" s="68"/>
      <c r="I1371" s="68"/>
      <c r="J1371" s="68"/>
      <c r="K1371" s="68"/>
      <c r="L1371" s="68"/>
      <c r="M1371" s="68"/>
    </row>
    <row r="1372" spans="3:15" ht="24.95" customHeight="1"/>
    <row r="1373" spans="3:15" ht="24.95" customHeight="1"/>
    <row r="1374" spans="3:15" ht="24.95" customHeight="1"/>
    <row r="1375" spans="3:15" ht="24.95" customHeight="1"/>
    <row r="1376" spans="3:15" ht="24.95" customHeight="1">
      <c r="O1376" s="48">
        <v>18</v>
      </c>
    </row>
    <row r="1377" spans="2:15" ht="24.95" customHeight="1">
      <c r="B1377" s="276" t="s">
        <v>36</v>
      </c>
      <c r="C1377" s="276"/>
      <c r="D1377" s="276"/>
      <c r="E1377" s="276"/>
      <c r="F1377" s="276"/>
      <c r="G1377" s="276"/>
      <c r="H1377" s="276"/>
      <c r="I1377" s="276"/>
      <c r="J1377" s="276"/>
      <c r="K1377" s="276"/>
      <c r="L1377" s="276"/>
      <c r="M1377" s="276"/>
      <c r="N1377" s="276"/>
      <c r="O1377" s="276"/>
    </row>
    <row r="1378" spans="2:15" ht="24.95" customHeight="1">
      <c r="B1378" s="279" t="s">
        <v>37</v>
      </c>
      <c r="C1378" s="279"/>
      <c r="D1378" s="279"/>
      <c r="E1378" s="279"/>
      <c r="F1378" s="279"/>
      <c r="G1378" s="279"/>
      <c r="H1378" s="279"/>
      <c r="I1378" s="279"/>
      <c r="J1378" s="279"/>
      <c r="K1378" s="279"/>
      <c r="L1378" s="279"/>
      <c r="M1378" s="279"/>
      <c r="N1378" s="279"/>
      <c r="O1378" s="279"/>
    </row>
    <row r="1379" spans="2:15" ht="24.95" customHeight="1"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</row>
    <row r="1380" spans="2:15" ht="20.100000000000001" customHeight="1">
      <c r="B1380" s="276" t="s">
        <v>42</v>
      </c>
      <c r="C1380" s="276"/>
      <c r="D1380" s="276"/>
      <c r="E1380" s="276"/>
      <c r="F1380" s="276"/>
      <c r="G1380" s="276"/>
      <c r="H1380" s="276"/>
      <c r="I1380" s="276"/>
      <c r="J1380" s="276"/>
      <c r="K1380" s="276"/>
      <c r="L1380" s="276"/>
      <c r="M1380" s="276"/>
      <c r="N1380" s="276"/>
      <c r="O1380" s="276"/>
    </row>
    <row r="1381" spans="2:15" ht="20.100000000000001" customHeight="1">
      <c r="B1381" s="279" t="s">
        <v>38</v>
      </c>
      <c r="C1381" s="279"/>
      <c r="D1381" s="279"/>
      <c r="E1381" s="279"/>
      <c r="F1381" s="279"/>
      <c r="G1381" s="279"/>
      <c r="H1381" s="279"/>
      <c r="I1381" s="279"/>
      <c r="J1381" s="279"/>
      <c r="K1381" s="279"/>
      <c r="L1381" s="279"/>
      <c r="M1381" s="279"/>
      <c r="N1381" s="279"/>
      <c r="O1381" s="279"/>
    </row>
    <row r="1382" spans="2:15" ht="20.100000000000001" customHeight="1">
      <c r="B1382" s="279" t="s">
        <v>39</v>
      </c>
      <c r="C1382" s="279"/>
      <c r="D1382" s="279"/>
      <c r="E1382" s="279"/>
      <c r="F1382" s="279"/>
      <c r="G1382" s="279"/>
      <c r="H1382" s="279"/>
      <c r="I1382" s="279"/>
      <c r="J1382" s="279"/>
      <c r="K1382" s="279"/>
      <c r="L1382" s="279"/>
      <c r="M1382" s="279"/>
      <c r="N1382" s="279"/>
      <c r="O1382" s="279"/>
    </row>
    <row r="1383" spans="2:15" ht="20.100000000000001" customHeight="1">
      <c r="B1383" s="162"/>
      <c r="C1383" s="162"/>
      <c r="D1383" s="162"/>
      <c r="E1383" s="162"/>
      <c r="F1383" s="162"/>
      <c r="G1383" s="162"/>
      <c r="H1383" s="162"/>
      <c r="I1383" s="162"/>
      <c r="J1383" s="162"/>
      <c r="K1383" s="162"/>
      <c r="L1383" s="162"/>
      <c r="M1383" s="163"/>
      <c r="N1383" s="163"/>
      <c r="O1383" s="163"/>
    </row>
    <row r="1384" spans="2:15" ht="20.100000000000001" customHeight="1">
      <c r="B1384" s="278" t="s">
        <v>40</v>
      </c>
      <c r="C1384" s="278"/>
      <c r="D1384" s="278"/>
      <c r="E1384" s="278"/>
      <c r="F1384" s="278"/>
      <c r="G1384" s="278"/>
      <c r="H1384" s="278"/>
      <c r="I1384" s="278"/>
      <c r="J1384" s="278"/>
      <c r="K1384" s="278"/>
      <c r="L1384" s="278"/>
      <c r="M1384" s="278"/>
      <c r="N1384" s="278"/>
      <c r="O1384" s="278"/>
    </row>
    <row r="1385" spans="2:15" ht="20.100000000000001" customHeight="1">
      <c r="B1385" s="276" t="s">
        <v>59</v>
      </c>
      <c r="C1385" s="276"/>
      <c r="D1385" s="276"/>
      <c r="E1385" s="276"/>
      <c r="F1385" s="276"/>
      <c r="G1385" s="276"/>
      <c r="H1385" s="276"/>
      <c r="I1385" s="276"/>
      <c r="J1385" s="276"/>
      <c r="K1385" s="276"/>
      <c r="L1385" s="276"/>
      <c r="M1385" s="276"/>
      <c r="N1385" s="276"/>
      <c r="O1385" s="276"/>
    </row>
    <row r="1386" spans="2:15" ht="20.100000000000001" customHeight="1">
      <c r="B1386" s="276" t="s">
        <v>60</v>
      </c>
      <c r="C1386" s="276"/>
      <c r="D1386" s="276"/>
      <c r="E1386" s="276"/>
      <c r="F1386" s="276"/>
      <c r="G1386" s="276"/>
      <c r="H1386" s="276"/>
      <c r="I1386" s="276"/>
      <c r="J1386" s="276"/>
      <c r="K1386" s="276"/>
      <c r="L1386" s="276"/>
      <c r="M1386" s="276"/>
      <c r="N1386" s="276"/>
      <c r="O1386" s="276"/>
    </row>
    <row r="1387" spans="2:15" ht="20.100000000000001" customHeight="1">
      <c r="B1387" s="276" t="s">
        <v>61</v>
      </c>
      <c r="C1387" s="276"/>
      <c r="D1387" s="276"/>
      <c r="E1387" s="276"/>
      <c r="F1387" s="276"/>
      <c r="G1387" s="276"/>
      <c r="H1387" s="276"/>
      <c r="I1387" s="276"/>
      <c r="J1387" s="276"/>
      <c r="K1387" s="276"/>
      <c r="L1387" s="276"/>
      <c r="M1387" s="276"/>
      <c r="N1387" s="276"/>
      <c r="O1387" s="276"/>
    </row>
    <row r="1388" spans="2:15" ht="20.100000000000001" customHeight="1">
      <c r="B1388" s="276" t="s">
        <v>62</v>
      </c>
      <c r="C1388" s="276"/>
      <c r="D1388" s="276"/>
      <c r="E1388" s="276"/>
      <c r="F1388" s="276"/>
      <c r="G1388" s="276"/>
      <c r="H1388" s="276"/>
      <c r="I1388" s="276"/>
      <c r="J1388" s="276"/>
      <c r="K1388" s="276"/>
      <c r="L1388" s="276"/>
      <c r="M1388" s="276"/>
      <c r="N1388" s="276"/>
      <c r="O1388" s="276"/>
    </row>
    <row r="1389" spans="2:15" ht="20.100000000000001" customHeight="1">
      <c r="B1389" s="164"/>
      <c r="C1389" s="162"/>
      <c r="D1389" s="277"/>
      <c r="E1389" s="277"/>
      <c r="F1389" s="277"/>
      <c r="G1389" s="277"/>
      <c r="H1389" s="277"/>
      <c r="I1389" s="277"/>
      <c r="J1389" s="277"/>
      <c r="K1389" s="162"/>
      <c r="L1389" s="162"/>
      <c r="M1389" s="163"/>
      <c r="N1389" s="163"/>
      <c r="O1389" s="163"/>
    </row>
    <row r="1390" spans="2:15" ht="20.100000000000001" customHeight="1">
      <c r="B1390" s="278" t="s">
        <v>41</v>
      </c>
      <c r="C1390" s="278"/>
      <c r="D1390" s="278"/>
      <c r="E1390" s="278"/>
      <c r="F1390" s="278"/>
      <c r="G1390" s="278"/>
      <c r="H1390" s="278"/>
      <c r="I1390" s="278"/>
      <c r="J1390" s="278"/>
      <c r="K1390" s="278"/>
      <c r="L1390" s="278"/>
      <c r="M1390" s="278"/>
      <c r="N1390" s="278"/>
      <c r="O1390" s="278"/>
    </row>
    <row r="1391" spans="2:15" ht="19.5" customHeight="1">
      <c r="B1391" s="275" t="s">
        <v>63</v>
      </c>
      <c r="C1391" s="275"/>
      <c r="D1391" s="275"/>
      <c r="E1391" s="275"/>
      <c r="F1391" s="275"/>
      <c r="G1391" s="275"/>
      <c r="H1391" s="275"/>
      <c r="I1391" s="275"/>
      <c r="J1391" s="275"/>
      <c r="K1391" s="275"/>
      <c r="L1391" s="275"/>
      <c r="M1391" s="275"/>
      <c r="N1391" s="275"/>
      <c r="O1391" s="275"/>
    </row>
    <row r="1392" spans="2:15" ht="28.5" customHeight="1">
      <c r="B1392" s="275" t="s">
        <v>124</v>
      </c>
      <c r="C1392" s="275"/>
      <c r="D1392" s="275"/>
      <c r="E1392" s="275"/>
      <c r="F1392" s="275"/>
      <c r="G1392" s="275"/>
      <c r="H1392" s="275"/>
      <c r="I1392" s="275"/>
      <c r="J1392" s="275"/>
      <c r="K1392" s="275"/>
      <c r="L1392" s="275"/>
      <c r="M1392" s="275"/>
      <c r="N1392" s="275"/>
      <c r="O1392" s="275"/>
    </row>
    <row r="1393" spans="2:15" ht="20.100000000000001" customHeight="1">
      <c r="B1393" s="287" t="s">
        <v>190</v>
      </c>
      <c r="C1393" s="287"/>
      <c r="D1393" s="287"/>
      <c r="E1393" s="287"/>
      <c r="F1393" s="287"/>
      <c r="G1393" s="287"/>
      <c r="H1393" s="287"/>
      <c r="I1393" s="287"/>
      <c r="J1393" s="287"/>
      <c r="K1393" s="287"/>
      <c r="L1393" s="287"/>
      <c r="M1393" s="287"/>
      <c r="N1393" s="287"/>
      <c r="O1393" s="287"/>
    </row>
    <row r="1394" spans="2:15" ht="20.100000000000001" customHeight="1">
      <c r="B1394" s="275" t="s">
        <v>64</v>
      </c>
      <c r="C1394" s="275"/>
      <c r="D1394" s="275"/>
      <c r="E1394" s="275"/>
      <c r="F1394" s="275"/>
      <c r="G1394" s="275"/>
      <c r="H1394" s="275"/>
      <c r="I1394" s="275"/>
      <c r="J1394" s="275"/>
      <c r="K1394" s="275"/>
      <c r="L1394" s="275"/>
      <c r="M1394" s="275"/>
      <c r="N1394" s="275"/>
      <c r="O1394" s="275"/>
    </row>
    <row r="1395" spans="2:15" ht="20.100000000000001" customHeight="1">
      <c r="B1395" s="275" t="s">
        <v>65</v>
      </c>
      <c r="C1395" s="275"/>
      <c r="D1395" s="275"/>
      <c r="E1395" s="275"/>
      <c r="F1395" s="275"/>
      <c r="G1395" s="275"/>
      <c r="H1395" s="275"/>
      <c r="I1395" s="275"/>
      <c r="J1395" s="275"/>
      <c r="K1395" s="275"/>
      <c r="L1395" s="275"/>
      <c r="M1395" s="275"/>
      <c r="N1395" s="275"/>
      <c r="O1395" s="275"/>
    </row>
    <row r="1396" spans="2:15" ht="20.100000000000001" customHeight="1">
      <c r="B1396" s="275" t="s">
        <v>66</v>
      </c>
      <c r="C1396" s="275"/>
      <c r="D1396" s="275"/>
      <c r="E1396" s="275"/>
      <c r="F1396" s="275"/>
      <c r="G1396" s="275"/>
      <c r="H1396" s="275"/>
      <c r="I1396" s="275"/>
      <c r="J1396" s="275"/>
      <c r="K1396" s="275"/>
      <c r="L1396" s="275"/>
      <c r="M1396" s="275"/>
      <c r="N1396" s="275"/>
      <c r="O1396" s="275"/>
    </row>
    <row r="1397" spans="2:15" ht="20.100000000000001" customHeight="1">
      <c r="B1397" s="275" t="s">
        <v>67</v>
      </c>
      <c r="C1397" s="275"/>
      <c r="D1397" s="275"/>
      <c r="E1397" s="275"/>
      <c r="F1397" s="275"/>
      <c r="G1397" s="275"/>
      <c r="H1397" s="275"/>
      <c r="I1397" s="275"/>
      <c r="J1397" s="275"/>
      <c r="K1397" s="275"/>
      <c r="L1397" s="275"/>
      <c r="M1397" s="275"/>
      <c r="N1397" s="275"/>
      <c r="O1397" s="275"/>
    </row>
    <row r="1398" spans="2:15" ht="34.5" customHeight="1">
      <c r="B1398" s="284" t="s">
        <v>95</v>
      </c>
      <c r="C1398" s="284"/>
      <c r="D1398" s="284"/>
      <c r="E1398" s="284"/>
      <c r="F1398" s="284"/>
      <c r="G1398" s="284"/>
      <c r="H1398" s="284"/>
      <c r="I1398" s="284"/>
      <c r="J1398" s="284"/>
      <c r="K1398" s="284"/>
      <c r="L1398" s="284"/>
      <c r="M1398" s="284"/>
      <c r="N1398" s="284"/>
      <c r="O1398" s="284"/>
    </row>
    <row r="1399" spans="2:15" ht="20.100000000000001" customHeight="1">
      <c r="B1399" s="164"/>
      <c r="C1399" s="165"/>
      <c r="D1399" s="165"/>
      <c r="E1399" s="165"/>
      <c r="F1399" s="165"/>
      <c r="G1399" s="165"/>
      <c r="H1399" s="165"/>
      <c r="I1399" s="165"/>
      <c r="J1399" s="165"/>
      <c r="K1399" s="165"/>
      <c r="L1399" s="165"/>
      <c r="M1399" s="165"/>
      <c r="N1399" s="165"/>
      <c r="O1399" s="165"/>
    </row>
    <row r="1400" spans="2:15" ht="20.100000000000001" customHeight="1">
      <c r="B1400" s="278" t="s">
        <v>96</v>
      </c>
      <c r="C1400" s="276"/>
      <c r="D1400" s="276"/>
      <c r="E1400" s="276"/>
      <c r="F1400" s="276"/>
      <c r="G1400" s="276"/>
      <c r="H1400" s="276"/>
      <c r="I1400" s="276"/>
      <c r="J1400" s="276"/>
      <c r="K1400" s="276"/>
      <c r="L1400" s="276"/>
      <c r="M1400" s="276"/>
      <c r="N1400" s="276"/>
      <c r="O1400" s="276"/>
    </row>
    <row r="1401" spans="2:15" ht="20.100000000000001" customHeight="1">
      <c r="B1401" s="166"/>
      <c r="C1401" s="166"/>
      <c r="D1401" s="166"/>
      <c r="E1401" s="166"/>
      <c r="F1401" s="166"/>
      <c r="G1401" s="166"/>
      <c r="H1401" s="166"/>
      <c r="I1401" s="166"/>
      <c r="J1401" s="166"/>
      <c r="K1401" s="166"/>
      <c r="L1401" s="166"/>
      <c r="M1401" s="167"/>
      <c r="N1401" s="167"/>
      <c r="O1401" s="167"/>
    </row>
    <row r="1402" spans="2:15" ht="20.100000000000001" customHeight="1">
      <c r="B1402" s="166"/>
      <c r="C1402" s="166"/>
      <c r="D1402" s="166"/>
      <c r="E1402" s="166"/>
      <c r="F1402" s="166"/>
      <c r="G1402" s="166"/>
      <c r="H1402" s="166"/>
      <c r="I1402" s="166"/>
      <c r="J1402" s="166"/>
      <c r="K1402" s="166"/>
      <c r="L1402" s="166"/>
      <c r="M1402" s="167"/>
      <c r="N1402" s="167"/>
      <c r="O1402" s="167"/>
    </row>
    <row r="1403" spans="2:15" ht="20.100000000000001" customHeight="1">
      <c r="B1403" s="166"/>
      <c r="C1403" s="166"/>
      <c r="D1403" s="166"/>
      <c r="E1403" s="166"/>
      <c r="F1403" s="166"/>
      <c r="G1403" s="166"/>
      <c r="H1403" s="166"/>
      <c r="I1403" s="166"/>
      <c r="J1403" s="166"/>
      <c r="K1403" s="166"/>
      <c r="L1403" s="166"/>
      <c r="M1403" s="167"/>
      <c r="N1403" s="122"/>
      <c r="O1403" s="122"/>
    </row>
    <row r="1404" spans="2:15" ht="20.100000000000001" customHeight="1">
      <c r="B1404" s="166"/>
      <c r="C1404" s="166"/>
      <c r="D1404" s="166"/>
      <c r="E1404" s="166"/>
      <c r="F1404" s="166"/>
      <c r="G1404" s="166"/>
      <c r="H1404" s="166"/>
      <c r="I1404" s="166"/>
      <c r="J1404" s="166"/>
      <c r="K1404" s="166"/>
      <c r="L1404" s="166"/>
      <c r="M1404" s="167"/>
      <c r="N1404" s="122"/>
      <c r="O1404" s="122"/>
    </row>
    <row r="1405" spans="2:15" ht="20.100000000000001" customHeight="1">
      <c r="B1405" s="166"/>
      <c r="C1405" s="166"/>
      <c r="D1405" s="166"/>
      <c r="E1405" s="166"/>
      <c r="F1405" s="166"/>
      <c r="G1405" s="166"/>
      <c r="H1405" s="166"/>
      <c r="I1405" s="166"/>
      <c r="J1405" s="166"/>
      <c r="K1405" s="166"/>
      <c r="L1405" s="166"/>
      <c r="M1405" s="167"/>
      <c r="N1405" s="122"/>
      <c r="O1405" s="122"/>
    </row>
    <row r="1406" spans="2:15" ht="20.100000000000001" customHeight="1">
      <c r="B1406" s="166"/>
      <c r="C1406" s="166"/>
      <c r="D1406" s="166"/>
      <c r="E1406" s="166"/>
      <c r="F1406" s="166"/>
      <c r="G1406" s="166"/>
      <c r="H1406" s="166"/>
      <c r="I1406" s="166"/>
      <c r="J1406" s="166"/>
      <c r="K1406" s="166"/>
      <c r="L1406" s="166"/>
      <c r="M1406" s="167"/>
      <c r="N1406" s="122"/>
      <c r="O1406" s="122"/>
    </row>
    <row r="1407" spans="2:15" ht="20.100000000000001" customHeight="1">
      <c r="B1407" s="166"/>
      <c r="C1407" s="166"/>
      <c r="D1407" s="166"/>
      <c r="E1407" s="166"/>
      <c r="F1407" s="166"/>
      <c r="G1407" s="166"/>
      <c r="H1407" s="166"/>
      <c r="I1407" s="166"/>
      <c r="J1407" s="166"/>
      <c r="K1407" s="166"/>
      <c r="L1407" s="166"/>
      <c r="M1407" s="167"/>
      <c r="N1407" s="122"/>
      <c r="O1407" s="122"/>
    </row>
    <row r="1408" spans="2:15" ht="20.100000000000001" customHeight="1">
      <c r="B1408" s="166"/>
      <c r="C1408" s="166"/>
      <c r="D1408" s="166"/>
      <c r="E1408" s="166"/>
      <c r="F1408" s="166"/>
      <c r="G1408" s="166"/>
      <c r="H1408" s="166"/>
      <c r="I1408" s="166"/>
      <c r="J1408" s="166"/>
      <c r="K1408" s="166"/>
      <c r="L1408" s="166"/>
      <c r="M1408" s="167"/>
      <c r="N1408" s="122"/>
      <c r="O1408" s="122"/>
    </row>
    <row r="1409" spans="2:15" ht="20.100000000000001" customHeight="1">
      <c r="B1409" s="166"/>
      <c r="C1409" s="166"/>
      <c r="D1409" s="166"/>
      <c r="E1409" s="166"/>
      <c r="F1409" s="166"/>
      <c r="G1409" s="166"/>
      <c r="H1409" s="166"/>
      <c r="I1409" s="166"/>
      <c r="J1409" s="166"/>
      <c r="K1409" s="166"/>
      <c r="L1409" s="166"/>
      <c r="M1409" s="167"/>
      <c r="N1409" s="122"/>
      <c r="O1409" s="122"/>
    </row>
    <row r="1410" spans="2:15" ht="20.100000000000001" customHeight="1">
      <c r="B1410" s="166"/>
      <c r="C1410" s="166"/>
      <c r="D1410" s="166"/>
      <c r="E1410" s="166"/>
      <c r="F1410" s="166"/>
      <c r="G1410" s="166"/>
      <c r="H1410" s="166"/>
      <c r="I1410" s="166"/>
      <c r="J1410" s="166"/>
      <c r="K1410" s="166"/>
      <c r="L1410" s="166"/>
      <c r="M1410" s="167"/>
      <c r="N1410" s="122"/>
      <c r="O1410" s="122"/>
    </row>
    <row r="1411" spans="2:15" ht="20.100000000000001" customHeight="1">
      <c r="B1411" s="166"/>
      <c r="C1411" s="166"/>
      <c r="D1411" s="166"/>
      <c r="E1411" s="166"/>
      <c r="F1411" s="166"/>
      <c r="G1411" s="166"/>
      <c r="H1411" s="166"/>
      <c r="I1411" s="166"/>
      <c r="J1411" s="166"/>
      <c r="K1411" s="166"/>
      <c r="L1411" s="166"/>
      <c r="M1411" s="167"/>
      <c r="N1411" s="122"/>
      <c r="O1411" s="122"/>
    </row>
    <row r="1412" spans="2:15" ht="20.100000000000001" customHeight="1">
      <c r="B1412" s="166"/>
      <c r="C1412" s="166"/>
      <c r="D1412" s="166"/>
      <c r="E1412" s="166"/>
      <c r="F1412" s="166"/>
      <c r="G1412" s="166"/>
      <c r="H1412" s="166"/>
      <c r="I1412" s="166"/>
      <c r="J1412" s="166"/>
      <c r="K1412" s="166"/>
      <c r="L1412" s="166"/>
      <c r="M1412" s="167"/>
      <c r="N1412" s="122"/>
      <c r="O1412" s="122"/>
    </row>
    <row r="1413" spans="2:15" ht="20.100000000000001" customHeight="1">
      <c r="B1413" s="166"/>
      <c r="C1413" s="166"/>
      <c r="D1413" s="166"/>
      <c r="E1413" s="166"/>
      <c r="F1413" s="166"/>
      <c r="G1413" s="166"/>
      <c r="H1413" s="166"/>
      <c r="I1413" s="166"/>
      <c r="J1413" s="166"/>
      <c r="K1413" s="166"/>
      <c r="L1413" s="166"/>
      <c r="M1413" s="167"/>
      <c r="N1413" s="122"/>
      <c r="O1413" s="122"/>
    </row>
    <row r="1414" spans="2:15" ht="20.100000000000001" customHeight="1">
      <c r="B1414" s="166"/>
      <c r="C1414" s="166"/>
      <c r="D1414" s="166"/>
      <c r="E1414" s="166"/>
      <c r="F1414" s="166"/>
      <c r="G1414" s="166"/>
      <c r="H1414" s="166"/>
      <c r="I1414" s="166"/>
      <c r="J1414" s="166"/>
      <c r="K1414" s="166"/>
      <c r="L1414" s="166"/>
      <c r="M1414" s="167"/>
      <c r="N1414" s="122"/>
      <c r="O1414" s="122"/>
    </row>
    <row r="1415" spans="2:15" ht="20.100000000000001" customHeight="1">
      <c r="B1415" s="166"/>
      <c r="C1415" s="166"/>
      <c r="D1415" s="166"/>
      <c r="E1415" s="166"/>
      <c r="F1415" s="166"/>
      <c r="G1415" s="166"/>
      <c r="H1415" s="166"/>
      <c r="I1415" s="166"/>
      <c r="J1415" s="166"/>
      <c r="K1415" s="166"/>
      <c r="L1415" s="166"/>
      <c r="M1415" s="167"/>
      <c r="N1415" s="122"/>
      <c r="O1415" s="122"/>
    </row>
    <row r="1416" spans="2:15" ht="20.100000000000001" customHeight="1">
      <c r="B1416" s="166"/>
      <c r="C1416" s="166"/>
      <c r="D1416" s="166"/>
      <c r="E1416" s="166"/>
      <c r="F1416" s="166"/>
      <c r="G1416" s="166"/>
      <c r="H1416" s="166"/>
      <c r="I1416" s="166"/>
      <c r="J1416" s="166"/>
      <c r="K1416" s="166"/>
      <c r="L1416" s="166"/>
      <c r="M1416" s="167"/>
      <c r="N1416" s="122"/>
      <c r="O1416" s="122"/>
    </row>
    <row r="1417" spans="2:15" ht="20.100000000000001" customHeight="1">
      <c r="B1417" s="166"/>
      <c r="C1417" s="166"/>
      <c r="D1417" s="166"/>
      <c r="E1417" s="166"/>
      <c r="F1417" s="166"/>
      <c r="G1417" s="166"/>
      <c r="H1417" s="166"/>
      <c r="I1417" s="166"/>
      <c r="J1417" s="166"/>
      <c r="K1417" s="166"/>
      <c r="L1417" s="166"/>
      <c r="M1417" s="167"/>
      <c r="N1417" s="122"/>
      <c r="O1417" s="122"/>
    </row>
    <row r="1418" spans="2:15" ht="20.100000000000001" customHeight="1">
      <c r="B1418" s="166"/>
      <c r="C1418" s="166"/>
      <c r="D1418" s="166"/>
      <c r="E1418" s="166"/>
      <c r="F1418" s="166"/>
      <c r="G1418" s="166"/>
      <c r="H1418" s="166"/>
      <c r="I1418" s="166"/>
      <c r="J1418" s="166"/>
      <c r="K1418" s="166"/>
      <c r="L1418" s="166"/>
      <c r="M1418" s="167"/>
      <c r="N1418" s="122"/>
      <c r="O1418" s="122"/>
    </row>
    <row r="1419" spans="2:15" ht="20.100000000000001" customHeight="1">
      <c r="B1419" s="166"/>
      <c r="C1419" s="166"/>
      <c r="D1419" s="166"/>
      <c r="E1419" s="166"/>
      <c r="F1419" s="166"/>
      <c r="G1419" s="166"/>
      <c r="H1419" s="166"/>
      <c r="I1419" s="166"/>
      <c r="J1419" s="166"/>
      <c r="K1419" s="166"/>
      <c r="L1419" s="166"/>
      <c r="M1419" s="167"/>
      <c r="N1419" s="122"/>
      <c r="O1419" s="122"/>
    </row>
    <row r="1420" spans="2:15" ht="20.100000000000001" customHeight="1">
      <c r="B1420" s="166"/>
      <c r="C1420" s="166"/>
      <c r="D1420" s="166"/>
      <c r="E1420" s="166"/>
      <c r="F1420" s="166"/>
      <c r="G1420" s="166"/>
      <c r="H1420" s="166"/>
      <c r="I1420" s="166"/>
      <c r="J1420" s="166"/>
      <c r="K1420" s="166"/>
      <c r="L1420" s="166"/>
      <c r="M1420" s="167"/>
      <c r="N1420" s="122"/>
      <c r="O1420" s="122"/>
    </row>
    <row r="1421" spans="2:15" ht="20.100000000000001" customHeight="1">
      <c r="B1421" s="166"/>
      <c r="C1421" s="166"/>
      <c r="D1421" s="166"/>
      <c r="E1421" s="166"/>
      <c r="F1421" s="166"/>
      <c r="G1421" s="166"/>
      <c r="H1421" s="166"/>
      <c r="I1421" s="166"/>
      <c r="J1421" s="166"/>
      <c r="K1421" s="166"/>
      <c r="L1421" s="166"/>
      <c r="M1421" s="167"/>
      <c r="N1421" s="122"/>
      <c r="O1421" s="122"/>
    </row>
    <row r="1422" spans="2:15" ht="20.100000000000001" customHeight="1">
      <c r="B1422" s="166"/>
      <c r="C1422" s="166"/>
      <c r="D1422" s="166"/>
      <c r="E1422" s="166"/>
      <c r="F1422" s="166"/>
      <c r="G1422" s="166"/>
      <c r="H1422" s="166"/>
      <c r="I1422" s="166"/>
      <c r="J1422" s="166"/>
      <c r="K1422" s="166"/>
      <c r="L1422" s="166"/>
      <c r="M1422" s="167"/>
      <c r="N1422" s="122"/>
      <c r="O1422" s="122"/>
    </row>
    <row r="1423" spans="2:15" ht="20.100000000000001" customHeight="1">
      <c r="B1423" s="166"/>
      <c r="C1423" s="166"/>
      <c r="D1423" s="166"/>
      <c r="E1423" s="166"/>
      <c r="F1423" s="166"/>
      <c r="G1423" s="166"/>
      <c r="H1423" s="166"/>
      <c r="I1423" s="166"/>
      <c r="J1423" s="166"/>
      <c r="K1423" s="166"/>
      <c r="L1423" s="166"/>
      <c r="M1423" s="167"/>
      <c r="N1423" s="122"/>
      <c r="O1423" s="122"/>
    </row>
    <row r="1424" spans="2:15" ht="20.100000000000001" customHeight="1">
      <c r="B1424" s="166"/>
      <c r="C1424" s="166"/>
      <c r="D1424" s="166"/>
      <c r="E1424" s="166"/>
      <c r="F1424" s="166"/>
      <c r="G1424" s="166"/>
      <c r="H1424" s="166"/>
      <c r="I1424" s="166"/>
      <c r="J1424" s="166"/>
      <c r="K1424" s="166"/>
      <c r="L1424" s="166"/>
      <c r="M1424" s="167"/>
      <c r="N1424" s="122"/>
      <c r="O1424" s="122"/>
    </row>
    <row r="1425" spans="2:15" ht="20.100000000000001" customHeight="1">
      <c r="B1425" s="166"/>
      <c r="C1425" s="166"/>
      <c r="D1425" s="166"/>
      <c r="E1425" s="166"/>
      <c r="F1425" s="166"/>
      <c r="G1425" s="166"/>
      <c r="H1425" s="166"/>
      <c r="I1425" s="166"/>
      <c r="J1425" s="166"/>
      <c r="K1425" s="166"/>
      <c r="L1425" s="166"/>
      <c r="M1425" s="167"/>
      <c r="N1425" s="122"/>
      <c r="O1425" s="122"/>
    </row>
    <row r="1426" spans="2:15" ht="20.100000000000001" customHeight="1">
      <c r="B1426" s="166"/>
      <c r="C1426" s="166"/>
      <c r="D1426" s="166"/>
      <c r="E1426" s="166"/>
      <c r="F1426" s="166"/>
      <c r="G1426" s="166"/>
      <c r="H1426" s="166"/>
      <c r="I1426" s="166"/>
      <c r="J1426" s="166"/>
      <c r="K1426" s="166"/>
      <c r="L1426" s="166"/>
      <c r="M1426" s="167"/>
      <c r="N1426" s="122"/>
      <c r="O1426" s="122"/>
    </row>
    <row r="1427" spans="2:15" ht="20.100000000000001" customHeight="1">
      <c r="B1427" s="166"/>
      <c r="C1427" s="166"/>
      <c r="D1427" s="166"/>
      <c r="E1427" s="166"/>
      <c r="F1427" s="166"/>
      <c r="G1427" s="166"/>
      <c r="H1427" s="166"/>
      <c r="I1427" s="166"/>
      <c r="J1427" s="166"/>
      <c r="K1427" s="166"/>
      <c r="L1427" s="166"/>
      <c r="M1427" s="167"/>
      <c r="N1427" s="122"/>
      <c r="O1427" s="122"/>
    </row>
    <row r="1428" spans="2:15" ht="20.100000000000001" customHeight="1">
      <c r="B1428" s="166"/>
      <c r="C1428" s="166"/>
      <c r="D1428" s="166"/>
      <c r="E1428" s="166"/>
      <c r="F1428" s="166"/>
      <c r="G1428" s="166"/>
      <c r="H1428" s="166"/>
      <c r="I1428" s="166"/>
      <c r="J1428" s="166"/>
      <c r="K1428" s="166"/>
      <c r="L1428" s="166"/>
      <c r="M1428" s="167"/>
      <c r="N1428" s="122"/>
      <c r="O1428" s="122"/>
    </row>
    <row r="1429" spans="2:15" ht="20.100000000000001" customHeight="1">
      <c r="B1429" s="166"/>
      <c r="C1429" s="166"/>
      <c r="D1429" s="166"/>
      <c r="E1429" s="166"/>
      <c r="F1429" s="166"/>
      <c r="G1429" s="166"/>
      <c r="H1429" s="166"/>
      <c r="I1429" s="166"/>
      <c r="J1429" s="166"/>
      <c r="K1429" s="166"/>
      <c r="L1429" s="166"/>
      <c r="M1429" s="167"/>
      <c r="N1429" s="122"/>
      <c r="O1429" s="122"/>
    </row>
    <row r="1430" spans="2:15" ht="20.100000000000001" customHeight="1">
      <c r="B1430" s="166"/>
      <c r="C1430" s="166"/>
      <c r="D1430" s="166"/>
      <c r="E1430" s="166"/>
      <c r="F1430" s="166"/>
      <c r="G1430" s="166"/>
      <c r="H1430" s="166"/>
      <c r="I1430" s="166"/>
      <c r="J1430" s="166"/>
      <c r="K1430" s="166"/>
      <c r="L1430" s="166"/>
      <c r="M1430" s="167"/>
      <c r="N1430" s="122"/>
      <c r="O1430" s="122"/>
    </row>
    <row r="1431" spans="2:15" ht="20.100000000000001" customHeight="1">
      <c r="B1431" s="166"/>
      <c r="C1431" s="166"/>
      <c r="D1431" s="166"/>
      <c r="E1431" s="166"/>
      <c r="F1431" s="166"/>
      <c r="G1431" s="166"/>
      <c r="H1431" s="166"/>
      <c r="I1431" s="166"/>
      <c r="J1431" s="166"/>
      <c r="K1431" s="166"/>
      <c r="L1431" s="166"/>
      <c r="M1431" s="167"/>
      <c r="N1431" s="122"/>
      <c r="O1431" s="122"/>
    </row>
    <row r="1432" spans="2:15" ht="20.100000000000001" customHeight="1">
      <c r="B1432" s="166"/>
      <c r="C1432" s="166"/>
      <c r="D1432" s="166"/>
      <c r="E1432" s="166"/>
      <c r="F1432" s="166"/>
      <c r="G1432" s="166"/>
      <c r="H1432" s="166"/>
      <c r="I1432" s="166"/>
      <c r="J1432" s="166"/>
      <c r="K1432" s="166"/>
      <c r="L1432" s="166"/>
      <c r="M1432" s="167"/>
      <c r="N1432" s="122"/>
      <c r="O1432" s="122"/>
    </row>
    <row r="1433" spans="2:15" ht="20.100000000000001" customHeight="1">
      <c r="B1433" s="166"/>
      <c r="C1433" s="166"/>
      <c r="D1433" s="166"/>
      <c r="E1433" s="166"/>
      <c r="F1433" s="166"/>
      <c r="G1433" s="166"/>
      <c r="H1433" s="166"/>
      <c r="I1433" s="166"/>
      <c r="J1433" s="166"/>
      <c r="K1433" s="166"/>
      <c r="L1433" s="166"/>
      <c r="M1433" s="167"/>
      <c r="N1433" s="122"/>
      <c r="O1433" s="122"/>
    </row>
    <row r="1434" spans="2:15" ht="20.100000000000001" customHeight="1">
      <c r="B1434" s="166"/>
      <c r="C1434" s="166"/>
      <c r="D1434" s="166"/>
      <c r="E1434" s="166"/>
      <c r="F1434" s="166"/>
      <c r="G1434" s="166"/>
      <c r="H1434" s="166"/>
      <c r="I1434" s="166"/>
      <c r="J1434" s="166"/>
      <c r="K1434" s="166"/>
      <c r="L1434" s="166"/>
      <c r="M1434" s="167"/>
      <c r="N1434" s="122"/>
      <c r="O1434" s="122"/>
    </row>
    <row r="1435" spans="2:15" ht="20.100000000000001" customHeight="1">
      <c r="B1435" s="166"/>
      <c r="C1435" s="166"/>
      <c r="D1435" s="166"/>
      <c r="E1435" s="166"/>
      <c r="F1435" s="166"/>
      <c r="G1435" s="166"/>
      <c r="H1435" s="166"/>
      <c r="I1435" s="166"/>
      <c r="J1435" s="166"/>
      <c r="K1435" s="166"/>
      <c r="L1435" s="166"/>
      <c r="M1435" s="167"/>
      <c r="N1435" s="122"/>
      <c r="O1435" s="122"/>
    </row>
    <row r="1436" spans="2:15" ht="20.100000000000001" customHeight="1">
      <c r="B1436" s="166"/>
      <c r="C1436" s="166"/>
      <c r="D1436" s="166"/>
      <c r="E1436" s="166"/>
      <c r="F1436" s="166"/>
      <c r="G1436" s="166"/>
      <c r="H1436" s="166"/>
      <c r="I1436" s="166"/>
      <c r="J1436" s="166"/>
      <c r="K1436" s="166"/>
      <c r="L1436" s="166"/>
      <c r="M1436" s="167"/>
      <c r="N1436" s="122"/>
      <c r="O1436" s="122"/>
    </row>
    <row r="1437" spans="2:15" ht="20.100000000000001" customHeight="1">
      <c r="B1437" s="166"/>
      <c r="C1437" s="166"/>
      <c r="D1437" s="166"/>
      <c r="E1437" s="166"/>
      <c r="F1437" s="166"/>
      <c r="G1437" s="166"/>
      <c r="H1437" s="166"/>
      <c r="I1437" s="166"/>
      <c r="J1437" s="166"/>
      <c r="K1437" s="166"/>
      <c r="L1437" s="166"/>
      <c r="M1437" s="167"/>
      <c r="N1437" s="122"/>
      <c r="O1437" s="122"/>
    </row>
    <row r="1438" spans="2:15" ht="20.100000000000001" customHeight="1">
      <c r="B1438" s="166"/>
      <c r="C1438" s="166"/>
      <c r="D1438" s="166"/>
      <c r="E1438" s="166"/>
      <c r="F1438" s="166"/>
      <c r="G1438" s="166"/>
      <c r="H1438" s="166"/>
      <c r="I1438" s="166"/>
      <c r="J1438" s="166"/>
      <c r="K1438" s="166"/>
      <c r="L1438" s="166"/>
      <c r="M1438" s="167"/>
      <c r="N1438" s="122"/>
      <c r="O1438" s="122"/>
    </row>
    <row r="1439" spans="2:15" ht="20.100000000000001" customHeight="1">
      <c r="B1439" s="166"/>
      <c r="C1439" s="166"/>
      <c r="D1439" s="166"/>
      <c r="E1439" s="166"/>
      <c r="F1439" s="166"/>
      <c r="G1439" s="166"/>
      <c r="H1439" s="166"/>
      <c r="I1439" s="166"/>
      <c r="J1439" s="166"/>
      <c r="K1439" s="166"/>
      <c r="L1439" s="166"/>
      <c r="M1439" s="167"/>
      <c r="N1439" s="122"/>
      <c r="O1439" s="122"/>
    </row>
    <row r="1440" spans="2:15" ht="20.100000000000001" customHeight="1">
      <c r="B1440" s="166"/>
      <c r="C1440" s="166"/>
      <c r="D1440" s="166"/>
      <c r="E1440" s="166"/>
      <c r="F1440" s="166"/>
      <c r="G1440" s="166"/>
      <c r="H1440" s="166"/>
      <c r="I1440" s="166"/>
      <c r="J1440" s="166"/>
      <c r="K1440" s="166"/>
      <c r="L1440" s="166"/>
      <c r="M1440" s="167"/>
      <c r="N1440" s="122"/>
      <c r="O1440" s="122"/>
    </row>
    <row r="1441" spans="2:15" ht="20.100000000000001" customHeight="1">
      <c r="B1441" s="166"/>
      <c r="C1441" s="166"/>
      <c r="D1441" s="166"/>
      <c r="E1441" s="166"/>
      <c r="F1441" s="166"/>
      <c r="G1441" s="166"/>
      <c r="H1441" s="166"/>
      <c r="I1441" s="166"/>
      <c r="J1441" s="166"/>
      <c r="K1441" s="166"/>
      <c r="L1441" s="166"/>
      <c r="M1441" s="167"/>
      <c r="N1441" s="122"/>
      <c r="O1441" s="122"/>
    </row>
    <row r="1442" spans="2:15" ht="20.100000000000001" customHeight="1">
      <c r="B1442" s="166"/>
      <c r="C1442" s="166"/>
      <c r="D1442" s="166"/>
      <c r="E1442" s="166"/>
      <c r="F1442" s="166"/>
      <c r="G1442" s="166"/>
      <c r="H1442" s="166"/>
      <c r="I1442" s="166"/>
      <c r="J1442" s="166"/>
      <c r="K1442" s="166"/>
      <c r="L1442" s="166"/>
      <c r="M1442" s="167"/>
      <c r="N1442" s="122"/>
      <c r="O1442" s="122"/>
    </row>
    <row r="1443" spans="2:15" ht="20.100000000000001" customHeight="1">
      <c r="B1443" s="166"/>
      <c r="C1443" s="166"/>
      <c r="D1443" s="166"/>
      <c r="E1443" s="166"/>
      <c r="F1443" s="166"/>
      <c r="G1443" s="166"/>
      <c r="H1443" s="166"/>
      <c r="I1443" s="166"/>
      <c r="J1443" s="166"/>
      <c r="K1443" s="166"/>
      <c r="L1443" s="166"/>
      <c r="M1443" s="167"/>
      <c r="N1443" s="122"/>
      <c r="O1443" s="122"/>
    </row>
    <row r="1444" spans="2:15" ht="20.100000000000001" customHeight="1">
      <c r="B1444" s="166"/>
      <c r="C1444" s="166"/>
      <c r="D1444" s="166"/>
      <c r="E1444" s="166"/>
      <c r="F1444" s="166"/>
      <c r="G1444" s="166"/>
      <c r="H1444" s="166"/>
      <c r="I1444" s="166"/>
      <c r="J1444" s="166"/>
      <c r="K1444" s="166"/>
      <c r="L1444" s="166"/>
      <c r="M1444" s="167"/>
      <c r="N1444" s="122"/>
      <c r="O1444" s="122"/>
    </row>
    <row r="1445" spans="2:15" ht="20.100000000000001" customHeight="1">
      <c r="B1445" s="166"/>
      <c r="C1445" s="166"/>
      <c r="D1445" s="166"/>
      <c r="E1445" s="166"/>
      <c r="F1445" s="166"/>
      <c r="G1445" s="166"/>
      <c r="H1445" s="166"/>
      <c r="I1445" s="166"/>
      <c r="J1445" s="166"/>
      <c r="K1445" s="166"/>
      <c r="L1445" s="166"/>
      <c r="M1445" s="167"/>
      <c r="N1445" s="122"/>
      <c r="O1445" s="122"/>
    </row>
    <row r="1446" spans="2:15" ht="20.100000000000001" customHeight="1">
      <c r="B1446" s="166"/>
      <c r="C1446" s="166"/>
      <c r="D1446" s="166"/>
      <c r="E1446" s="166"/>
      <c r="F1446" s="166"/>
      <c r="G1446" s="166"/>
      <c r="H1446" s="166"/>
      <c r="I1446" s="166"/>
      <c r="J1446" s="166"/>
      <c r="K1446" s="166"/>
      <c r="L1446" s="166"/>
      <c r="M1446" s="167"/>
      <c r="N1446" s="122"/>
      <c r="O1446" s="122"/>
    </row>
    <row r="1447" spans="2:15" ht="20.100000000000001" customHeight="1">
      <c r="B1447" s="166"/>
      <c r="C1447" s="166"/>
      <c r="D1447" s="166"/>
      <c r="E1447" s="166"/>
      <c r="F1447" s="166"/>
      <c r="G1447" s="166"/>
      <c r="H1447" s="166"/>
      <c r="I1447" s="166"/>
      <c r="J1447" s="166"/>
      <c r="K1447" s="166"/>
      <c r="L1447" s="166"/>
      <c r="M1447" s="167"/>
      <c r="N1447" s="122"/>
      <c r="O1447" s="122"/>
    </row>
    <row r="1448" spans="2:15" ht="20.100000000000001" customHeight="1">
      <c r="B1448" s="285"/>
      <c r="C1448" s="285"/>
      <c r="D1448" s="285"/>
      <c r="E1448" s="285"/>
      <c r="F1448" s="285"/>
      <c r="G1448" s="285"/>
      <c r="H1448" s="285"/>
      <c r="I1448" s="285"/>
      <c r="J1448" s="285"/>
      <c r="K1448" s="285"/>
      <c r="L1448" s="285"/>
      <c r="M1448" s="285"/>
      <c r="N1448" s="285"/>
      <c r="O1448" s="122"/>
    </row>
    <row r="1449" spans="2:15" ht="20.100000000000001" customHeight="1">
      <c r="B1449" s="285"/>
      <c r="C1449" s="285"/>
      <c r="D1449" s="285"/>
      <c r="E1449" s="285"/>
      <c r="F1449" s="285"/>
      <c r="G1449" s="285"/>
      <c r="H1449" s="285"/>
      <c r="I1449" s="285"/>
      <c r="J1449" s="285"/>
      <c r="K1449" s="285"/>
      <c r="L1449" s="285"/>
      <c r="M1449" s="285"/>
      <c r="N1449" s="285"/>
      <c r="O1449" s="122"/>
    </row>
    <row r="1450" spans="2:15" ht="20.100000000000001" customHeight="1">
      <c r="B1450" s="166"/>
      <c r="C1450" s="166"/>
      <c r="D1450" s="166"/>
      <c r="E1450" s="166"/>
      <c r="F1450" s="166"/>
      <c r="G1450" s="166"/>
      <c r="H1450" s="166"/>
      <c r="I1450" s="166"/>
      <c r="J1450" s="166"/>
      <c r="K1450" s="166"/>
      <c r="L1450" s="166"/>
      <c r="M1450" s="167"/>
      <c r="N1450" s="122"/>
      <c r="O1450" s="122"/>
    </row>
    <row r="1451" spans="2:15" ht="20.100000000000001" customHeight="1">
      <c r="B1451" s="166"/>
      <c r="C1451" s="166"/>
      <c r="D1451" s="166"/>
      <c r="E1451" s="166"/>
      <c r="F1451" s="166"/>
      <c r="G1451" s="166"/>
      <c r="H1451" s="166"/>
      <c r="I1451" s="166"/>
      <c r="J1451" s="166"/>
      <c r="K1451" s="166"/>
      <c r="L1451" s="166"/>
      <c r="M1451" s="167"/>
      <c r="N1451" s="122"/>
      <c r="O1451" s="122"/>
    </row>
    <row r="1452" spans="2:15" ht="20.100000000000001" customHeight="1">
      <c r="B1452" s="166"/>
      <c r="C1452" s="166"/>
      <c r="D1452" s="166"/>
      <c r="E1452" s="166"/>
      <c r="F1452" s="166"/>
      <c r="G1452" s="166"/>
      <c r="H1452" s="166"/>
      <c r="I1452" s="166"/>
      <c r="J1452" s="166"/>
      <c r="K1452" s="166"/>
      <c r="L1452" s="166"/>
      <c r="M1452" s="167"/>
      <c r="N1452" s="122"/>
      <c r="O1452" s="122"/>
    </row>
    <row r="1453" spans="2:15" ht="20.100000000000001" customHeight="1">
      <c r="B1453" s="166"/>
      <c r="C1453" s="166"/>
      <c r="D1453" s="166"/>
      <c r="E1453" s="166"/>
      <c r="F1453" s="166"/>
      <c r="G1453" s="166"/>
      <c r="H1453" s="166"/>
      <c r="I1453" s="166"/>
      <c r="J1453" s="166"/>
      <c r="K1453" s="166"/>
      <c r="L1453" s="166"/>
      <c r="M1453" s="167"/>
      <c r="N1453" s="122"/>
      <c r="O1453" s="122"/>
    </row>
    <row r="1454" spans="2:15" ht="20.100000000000001" customHeight="1">
      <c r="B1454" s="166"/>
      <c r="C1454" s="166"/>
      <c r="D1454" s="166"/>
      <c r="E1454" s="166"/>
      <c r="F1454" s="166"/>
      <c r="G1454" s="166"/>
      <c r="H1454" s="166"/>
      <c r="I1454" s="166"/>
      <c r="J1454" s="166"/>
      <c r="K1454" s="166"/>
      <c r="L1454" s="166"/>
      <c r="M1454" s="167"/>
      <c r="N1454" s="122"/>
      <c r="O1454" s="122"/>
    </row>
    <row r="1455" spans="2:15" ht="20.100000000000001" customHeight="1">
      <c r="B1455" s="166"/>
      <c r="C1455" s="166"/>
      <c r="D1455" s="166"/>
      <c r="E1455" s="166"/>
      <c r="F1455" s="166"/>
      <c r="G1455" s="166"/>
      <c r="H1455" s="166"/>
      <c r="I1455" s="166"/>
      <c r="J1455" s="166"/>
      <c r="K1455" s="166"/>
      <c r="L1455" s="166"/>
      <c r="M1455" s="167"/>
      <c r="N1455" s="122"/>
      <c r="O1455" s="122"/>
    </row>
    <row r="1456" spans="2:15" ht="20.100000000000001" customHeight="1">
      <c r="B1456" s="166"/>
      <c r="C1456" s="166"/>
      <c r="D1456" s="166"/>
      <c r="E1456" s="166"/>
      <c r="F1456" s="166"/>
      <c r="G1456" s="166"/>
      <c r="H1456" s="166"/>
      <c r="I1456" s="166"/>
      <c r="J1456" s="166"/>
      <c r="K1456" s="166"/>
      <c r="L1456" s="166"/>
      <c r="M1456" s="167"/>
      <c r="N1456" s="122"/>
      <c r="O1456" s="122"/>
    </row>
    <row r="1457" spans="2:15" ht="20.100000000000001" customHeight="1">
      <c r="B1457" s="166"/>
      <c r="C1457" s="166"/>
      <c r="D1457" s="166"/>
      <c r="E1457" s="166"/>
      <c r="F1457" s="166"/>
      <c r="G1457" s="166"/>
      <c r="H1457" s="166"/>
      <c r="I1457" s="166"/>
      <c r="J1457" s="166"/>
      <c r="K1457" s="166"/>
      <c r="L1457" s="166"/>
      <c r="M1457" s="167"/>
      <c r="N1457" s="122"/>
      <c r="O1457" s="122"/>
    </row>
    <row r="1458" spans="2:15" ht="20.100000000000001" customHeight="1">
      <c r="B1458" s="166"/>
      <c r="C1458" s="166"/>
      <c r="D1458" s="166"/>
      <c r="E1458" s="166"/>
      <c r="F1458" s="166"/>
      <c r="G1458" s="166"/>
      <c r="H1458" s="166"/>
      <c r="I1458" s="166"/>
      <c r="J1458" s="166"/>
      <c r="K1458" s="166"/>
      <c r="L1458" s="166"/>
      <c r="M1458" s="167"/>
      <c r="N1458" s="122"/>
      <c r="O1458" s="122"/>
    </row>
    <row r="1459" spans="2:15" ht="20.100000000000001" customHeight="1">
      <c r="B1459" s="166"/>
      <c r="C1459" s="166"/>
      <c r="D1459" s="166"/>
      <c r="E1459" s="166"/>
      <c r="F1459" s="166"/>
      <c r="G1459" s="166"/>
      <c r="H1459" s="166"/>
      <c r="I1459" s="166"/>
      <c r="J1459" s="166"/>
      <c r="K1459" s="166"/>
      <c r="L1459" s="166"/>
      <c r="M1459" s="167"/>
      <c r="N1459" s="122"/>
      <c r="O1459" s="122"/>
    </row>
    <row r="1460" spans="2:15" ht="20.100000000000001" customHeight="1">
      <c r="B1460" s="166"/>
      <c r="C1460" s="166"/>
      <c r="D1460" s="166"/>
      <c r="E1460" s="166"/>
      <c r="F1460" s="166"/>
      <c r="G1460" s="166"/>
      <c r="H1460" s="166"/>
      <c r="I1460" s="166"/>
      <c r="J1460" s="166"/>
      <c r="K1460" s="166"/>
      <c r="L1460" s="166"/>
      <c r="M1460" s="167"/>
      <c r="N1460" s="122"/>
      <c r="O1460" s="122"/>
    </row>
    <row r="1461" spans="2:15" ht="20.100000000000001" customHeight="1">
      <c r="B1461" s="166"/>
      <c r="C1461" s="166"/>
      <c r="D1461" s="166"/>
      <c r="E1461" s="166"/>
      <c r="F1461" s="166"/>
      <c r="G1461" s="166"/>
      <c r="H1461" s="166"/>
      <c r="I1461" s="166"/>
      <c r="J1461" s="166"/>
      <c r="K1461" s="166"/>
      <c r="L1461" s="166"/>
      <c r="M1461" s="167"/>
      <c r="N1461" s="122"/>
      <c r="O1461" s="122"/>
    </row>
    <row r="1462" spans="2:15" ht="20.100000000000001" customHeight="1">
      <c r="B1462" s="166"/>
      <c r="C1462" s="166"/>
      <c r="D1462" s="166"/>
      <c r="E1462" s="166"/>
      <c r="F1462" s="166"/>
      <c r="G1462" s="166"/>
      <c r="H1462" s="166"/>
      <c r="I1462" s="166"/>
      <c r="J1462" s="166"/>
      <c r="K1462" s="166"/>
      <c r="L1462" s="166"/>
      <c r="M1462" s="167"/>
      <c r="N1462" s="122"/>
      <c r="O1462" s="122"/>
    </row>
    <row r="1463" spans="2:15" ht="20.100000000000001" customHeight="1">
      <c r="B1463" s="166"/>
      <c r="C1463" s="166"/>
      <c r="D1463" s="166"/>
      <c r="E1463" s="166"/>
      <c r="F1463" s="166"/>
      <c r="G1463" s="166"/>
      <c r="H1463" s="166"/>
      <c r="I1463" s="166"/>
      <c r="J1463" s="166"/>
      <c r="K1463" s="166"/>
      <c r="L1463" s="166"/>
      <c r="M1463" s="167"/>
      <c r="N1463" s="122"/>
      <c r="O1463" s="122"/>
    </row>
    <row r="1464" spans="2:15" ht="20.100000000000001" customHeight="1">
      <c r="B1464" s="166"/>
      <c r="C1464" s="166"/>
      <c r="D1464" s="166"/>
      <c r="E1464" s="166"/>
      <c r="F1464" s="166"/>
      <c r="G1464" s="166"/>
      <c r="H1464" s="166"/>
      <c r="I1464" s="166"/>
      <c r="J1464" s="166"/>
      <c r="K1464" s="166"/>
      <c r="L1464" s="166"/>
      <c r="M1464" s="167"/>
      <c r="N1464" s="122"/>
      <c r="O1464" s="122"/>
    </row>
    <row r="1465" spans="2:15" ht="20.100000000000001" customHeight="1">
      <c r="B1465" s="166"/>
      <c r="C1465" s="166"/>
      <c r="D1465" s="166"/>
      <c r="E1465" s="166"/>
      <c r="F1465" s="166"/>
      <c r="G1465" s="166"/>
      <c r="H1465" s="166"/>
      <c r="I1465" s="166"/>
      <c r="J1465" s="166"/>
      <c r="K1465" s="166"/>
      <c r="L1465" s="166"/>
      <c r="M1465" s="167"/>
      <c r="N1465" s="122"/>
      <c r="O1465" s="122"/>
    </row>
    <row r="1466" spans="2:15" ht="20.100000000000001" customHeight="1">
      <c r="B1466" s="166"/>
      <c r="C1466" s="166"/>
      <c r="D1466" s="166"/>
      <c r="E1466" s="166"/>
      <c r="F1466" s="166"/>
      <c r="G1466" s="166"/>
      <c r="H1466" s="166"/>
      <c r="I1466" s="166"/>
      <c r="J1466" s="166"/>
      <c r="K1466" s="166"/>
      <c r="L1466" s="166"/>
      <c r="M1466" s="167"/>
      <c r="N1466" s="122"/>
      <c r="O1466" s="122"/>
    </row>
    <row r="1467" spans="2:15" ht="20.100000000000001" customHeight="1">
      <c r="B1467" s="166"/>
      <c r="C1467" s="166"/>
      <c r="D1467" s="166"/>
      <c r="E1467" s="166"/>
      <c r="F1467" s="166"/>
      <c r="G1467" s="166"/>
      <c r="H1467" s="166"/>
      <c r="I1467" s="166"/>
      <c r="J1467" s="166"/>
      <c r="K1467" s="166"/>
      <c r="L1467" s="166"/>
      <c r="M1467" s="167"/>
      <c r="N1467" s="122"/>
      <c r="O1467" s="122"/>
    </row>
    <row r="1468" spans="2:15" ht="20.100000000000001" customHeight="1">
      <c r="B1468" s="166"/>
      <c r="C1468" s="166"/>
      <c r="D1468" s="166"/>
      <c r="E1468" s="166"/>
      <c r="F1468" s="166"/>
      <c r="G1468" s="166"/>
      <c r="H1468" s="166"/>
      <c r="I1468" s="166"/>
      <c r="J1468" s="166"/>
      <c r="K1468" s="166"/>
      <c r="L1468" s="166"/>
      <c r="M1468" s="167"/>
      <c r="N1468" s="122"/>
      <c r="O1468" s="122"/>
    </row>
    <row r="1469" spans="2:15" ht="20.100000000000001" customHeight="1">
      <c r="B1469" s="166"/>
      <c r="C1469" s="166"/>
      <c r="D1469" s="166"/>
      <c r="E1469" s="166"/>
      <c r="F1469" s="166"/>
      <c r="G1469" s="166"/>
      <c r="H1469" s="166"/>
      <c r="I1469" s="166"/>
      <c r="J1469" s="166"/>
      <c r="K1469" s="166"/>
      <c r="L1469" s="166"/>
      <c r="M1469" s="167"/>
      <c r="N1469" s="122"/>
      <c r="O1469" s="122"/>
    </row>
    <row r="1470" spans="2:15" ht="20.100000000000001" customHeight="1">
      <c r="B1470" s="166"/>
      <c r="C1470" s="166"/>
      <c r="D1470" s="166"/>
      <c r="E1470" s="166"/>
      <c r="F1470" s="166"/>
      <c r="G1470" s="166"/>
      <c r="H1470" s="166"/>
      <c r="I1470" s="166"/>
      <c r="J1470" s="166"/>
      <c r="K1470" s="166"/>
      <c r="L1470" s="166"/>
      <c r="M1470" s="167"/>
      <c r="N1470" s="122"/>
      <c r="O1470" s="122"/>
    </row>
    <row r="1471" spans="2:15" ht="20.100000000000001" customHeight="1">
      <c r="B1471" s="166"/>
      <c r="C1471" s="166"/>
      <c r="D1471" s="166"/>
      <c r="E1471" s="166"/>
      <c r="F1471" s="166"/>
      <c r="G1471" s="166"/>
      <c r="H1471" s="166"/>
      <c r="I1471" s="166"/>
      <c r="J1471" s="166"/>
      <c r="K1471" s="166"/>
      <c r="L1471" s="166"/>
      <c r="M1471" s="167"/>
      <c r="N1471" s="122"/>
      <c r="O1471" s="122"/>
    </row>
    <row r="1472" spans="2:15" ht="20.100000000000001" customHeight="1">
      <c r="B1472" s="166"/>
      <c r="C1472" s="166"/>
      <c r="D1472" s="166"/>
      <c r="E1472" s="166"/>
      <c r="F1472" s="166"/>
      <c r="G1472" s="166"/>
      <c r="H1472" s="166"/>
      <c r="I1472" s="166"/>
      <c r="J1472" s="166"/>
      <c r="K1472" s="166"/>
      <c r="L1472" s="166"/>
      <c r="M1472" s="167"/>
      <c r="N1472" s="122"/>
      <c r="O1472" s="122"/>
    </row>
    <row r="1473" spans="2:15" ht="20.100000000000001" customHeight="1">
      <c r="B1473" s="166"/>
      <c r="C1473" s="166"/>
      <c r="D1473" s="166"/>
      <c r="E1473" s="166"/>
      <c r="F1473" s="166"/>
      <c r="G1473" s="166"/>
      <c r="H1473" s="166"/>
      <c r="I1473" s="166"/>
      <c r="J1473" s="166"/>
      <c r="K1473" s="166"/>
      <c r="L1473" s="166"/>
      <c r="M1473" s="167"/>
      <c r="N1473" s="122"/>
      <c r="O1473" s="122"/>
    </row>
    <row r="1474" spans="2:15" ht="20.100000000000001" customHeight="1">
      <c r="B1474" s="166"/>
      <c r="C1474" s="166"/>
      <c r="D1474" s="166"/>
      <c r="E1474" s="166"/>
      <c r="F1474" s="166"/>
      <c r="G1474" s="166"/>
      <c r="H1474" s="166"/>
      <c r="I1474" s="166"/>
      <c r="J1474" s="166"/>
      <c r="K1474" s="166"/>
      <c r="L1474" s="166"/>
      <c r="M1474" s="167"/>
      <c r="N1474" s="122"/>
      <c r="O1474" s="122"/>
    </row>
    <row r="1475" spans="2:15" ht="20.100000000000001" customHeight="1">
      <c r="B1475" s="166"/>
      <c r="C1475" s="166"/>
      <c r="D1475" s="166"/>
      <c r="E1475" s="166"/>
      <c r="F1475" s="166"/>
      <c r="G1475" s="166"/>
      <c r="H1475" s="166"/>
      <c r="I1475" s="166"/>
      <c r="J1475" s="166"/>
      <c r="K1475" s="166"/>
      <c r="L1475" s="166"/>
      <c r="M1475" s="167"/>
      <c r="N1475" s="122"/>
      <c r="O1475" s="122"/>
    </row>
    <row r="1476" spans="2:15" ht="20.100000000000001" customHeight="1">
      <c r="B1476" s="166"/>
      <c r="C1476" s="166"/>
      <c r="D1476" s="166"/>
      <c r="E1476" s="166"/>
      <c r="F1476" s="166"/>
      <c r="G1476" s="166"/>
      <c r="H1476" s="166"/>
      <c r="I1476" s="166"/>
      <c r="J1476" s="166"/>
      <c r="K1476" s="166"/>
      <c r="L1476" s="166"/>
      <c r="M1476" s="167"/>
      <c r="N1476" s="122"/>
      <c r="O1476" s="122"/>
    </row>
    <row r="1477" spans="2:15" ht="20.100000000000001" customHeight="1">
      <c r="B1477" s="166"/>
      <c r="C1477" s="166"/>
      <c r="D1477" s="166"/>
      <c r="E1477" s="166"/>
      <c r="F1477" s="166"/>
      <c r="G1477" s="166"/>
      <c r="H1477" s="166"/>
      <c r="I1477" s="166"/>
      <c r="J1477" s="166"/>
      <c r="K1477" s="166"/>
      <c r="L1477" s="166"/>
      <c r="M1477" s="167"/>
      <c r="N1477" s="122"/>
      <c r="O1477" s="122"/>
    </row>
    <row r="1478" spans="2:15" ht="20.100000000000001" customHeight="1">
      <c r="B1478" s="166"/>
      <c r="C1478" s="166"/>
      <c r="D1478" s="166"/>
      <c r="E1478" s="166"/>
      <c r="F1478" s="166"/>
      <c r="G1478" s="166"/>
      <c r="H1478" s="166"/>
      <c r="I1478" s="166"/>
      <c r="J1478" s="166"/>
      <c r="K1478" s="166"/>
      <c r="L1478" s="166"/>
      <c r="M1478" s="167"/>
      <c r="N1478" s="122"/>
      <c r="O1478" s="122"/>
    </row>
    <row r="1479" spans="2:15" ht="20.100000000000001" customHeight="1">
      <c r="B1479" s="166"/>
      <c r="C1479" s="166"/>
      <c r="D1479" s="166"/>
      <c r="E1479" s="166"/>
      <c r="F1479" s="166"/>
      <c r="G1479" s="166"/>
      <c r="H1479" s="166"/>
      <c r="I1479" s="166"/>
      <c r="J1479" s="166"/>
      <c r="K1479" s="166"/>
      <c r="L1479" s="166"/>
      <c r="M1479" s="167"/>
      <c r="N1479" s="122"/>
      <c r="O1479" s="122"/>
    </row>
    <row r="1480" spans="2:15" ht="20.100000000000001" customHeight="1">
      <c r="B1480" s="166"/>
      <c r="C1480" s="166"/>
      <c r="D1480" s="166"/>
      <c r="E1480" s="166"/>
      <c r="F1480" s="166"/>
      <c r="G1480" s="166"/>
      <c r="H1480" s="166"/>
      <c r="I1480" s="166"/>
      <c r="J1480" s="166"/>
      <c r="K1480" s="166"/>
      <c r="L1480" s="166"/>
      <c r="M1480" s="167"/>
      <c r="N1480" s="122"/>
      <c r="O1480" s="122"/>
    </row>
    <row r="1481" spans="2:15" ht="20.100000000000001" customHeight="1">
      <c r="B1481" s="166"/>
      <c r="C1481" s="166"/>
      <c r="D1481" s="166"/>
      <c r="E1481" s="166"/>
      <c r="F1481" s="166"/>
      <c r="G1481" s="166"/>
      <c r="H1481" s="166"/>
      <c r="I1481" s="166"/>
      <c r="J1481" s="166"/>
      <c r="K1481" s="166"/>
      <c r="L1481" s="166"/>
      <c r="M1481" s="167"/>
      <c r="N1481" s="122"/>
      <c r="O1481" s="122"/>
    </row>
    <row r="1482" spans="2:15" ht="20.100000000000001" customHeight="1">
      <c r="B1482" s="166"/>
      <c r="C1482" s="166"/>
      <c r="D1482" s="166"/>
      <c r="E1482" s="166"/>
      <c r="F1482" s="166"/>
      <c r="G1482" s="166"/>
      <c r="H1482" s="166"/>
      <c r="I1482" s="166"/>
      <c r="J1482" s="166"/>
      <c r="K1482" s="166"/>
      <c r="L1482" s="166"/>
      <c r="M1482" s="167"/>
      <c r="N1482" s="122"/>
      <c r="O1482" s="122"/>
    </row>
    <row r="1483" spans="2:15" ht="20.100000000000001" customHeight="1">
      <c r="B1483" s="166"/>
      <c r="C1483" s="166"/>
      <c r="D1483" s="166"/>
      <c r="E1483" s="166"/>
      <c r="F1483" s="166"/>
      <c r="G1483" s="166"/>
      <c r="H1483" s="166"/>
      <c r="I1483" s="166"/>
      <c r="J1483" s="166"/>
      <c r="K1483" s="166"/>
      <c r="L1483" s="166"/>
      <c r="M1483" s="167"/>
      <c r="N1483" s="122"/>
      <c r="O1483" s="122"/>
    </row>
    <row r="1484" spans="2:15" ht="20.100000000000001" customHeight="1">
      <c r="B1484" s="166"/>
      <c r="C1484" s="166"/>
      <c r="D1484" s="166"/>
      <c r="E1484" s="166"/>
      <c r="F1484" s="166"/>
      <c r="G1484" s="166"/>
      <c r="H1484" s="166"/>
      <c r="I1484" s="166"/>
      <c r="J1484" s="166"/>
      <c r="K1484" s="166"/>
      <c r="L1484" s="166"/>
      <c r="M1484" s="167"/>
      <c r="N1484" s="122"/>
      <c r="O1484" s="122"/>
    </row>
    <row r="1485" spans="2:15" ht="20.100000000000001" customHeight="1"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</row>
    <row r="1486" spans="2:15" ht="20.100000000000001" customHeight="1"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</row>
    <row r="1487" spans="2:15" ht="20.100000000000001" customHeight="1"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</row>
    <row r="1488" spans="2:15" ht="20.100000000000001" customHeight="1"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</row>
    <row r="1489" spans="2:15" ht="20.100000000000001" customHeight="1"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</row>
    <row r="1490" spans="2:15" ht="20.100000000000001" customHeight="1"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</row>
    <row r="1491" spans="2:15" ht="20.100000000000001" customHeight="1"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</row>
    <row r="1492" spans="2:15" ht="20.100000000000001" customHeight="1"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</row>
    <row r="1493" spans="2:15" ht="20.100000000000001" customHeight="1"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</row>
    <row r="1494" spans="2:15" ht="20.100000000000001" customHeight="1"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</row>
    <row r="1495" spans="2:15" ht="20.100000000000001" customHeight="1"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</row>
    <row r="1496" spans="2:15" ht="20.100000000000001" customHeight="1"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</row>
    <row r="1497" spans="2:15" ht="20.100000000000001" customHeight="1"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</row>
    <row r="1498" spans="2:15" ht="20.100000000000001" customHeight="1"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</row>
    <row r="1499" spans="2:15" ht="20.100000000000001" customHeight="1"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</row>
    <row r="1500" spans="2:15" ht="20.100000000000001" customHeight="1"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</row>
    <row r="1501" spans="2:15" ht="20.100000000000001" customHeight="1"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</row>
    <row r="1502" spans="2:15" ht="20.100000000000001" customHeight="1"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</row>
    <row r="1503" spans="2:15" ht="20.100000000000001" customHeight="1"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</row>
    <row r="1504" spans="2:15" ht="20.100000000000001" customHeight="1"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</row>
    <row r="1505" spans="2:15" ht="20.100000000000001" customHeight="1"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</row>
    <row r="1506" spans="2:15" ht="20.100000000000001" customHeight="1"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</row>
    <row r="1507" spans="2:15" ht="20.100000000000001" customHeight="1"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</row>
    <row r="1508" spans="2:15" ht="20.100000000000001" customHeight="1"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</row>
    <row r="1509" spans="2:15" ht="20.100000000000001" customHeight="1"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</row>
    <row r="1510" spans="2:15" ht="20.100000000000001" customHeight="1"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</row>
    <row r="1511" spans="2:15" ht="20.100000000000001" customHeight="1"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</row>
    <row r="1512" spans="2:15" ht="20.100000000000001" customHeight="1"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</row>
    <row r="1513" spans="2:15" ht="20.100000000000001" customHeight="1">
      <c r="B1513" s="286"/>
      <c r="C1513" s="286"/>
      <c r="D1513" s="286"/>
      <c r="E1513" s="286"/>
      <c r="F1513" s="286"/>
      <c r="G1513" s="286"/>
      <c r="H1513" s="286"/>
      <c r="I1513" s="286"/>
      <c r="J1513" s="286"/>
      <c r="K1513" s="286"/>
      <c r="L1513" s="286"/>
      <c r="M1513" s="286"/>
      <c r="N1513" s="286"/>
      <c r="O1513" s="122"/>
    </row>
    <row r="1514" spans="2:15" ht="20.100000000000001" customHeight="1">
      <c r="B1514" s="168"/>
      <c r="C1514" s="168"/>
      <c r="D1514" s="168"/>
      <c r="E1514" s="168"/>
      <c r="F1514" s="168"/>
      <c r="G1514" s="168"/>
      <c r="H1514" s="168"/>
      <c r="I1514" s="168"/>
      <c r="J1514" s="168"/>
      <c r="K1514" s="168"/>
      <c r="L1514" s="168"/>
      <c r="M1514" s="168"/>
      <c r="N1514" s="168"/>
      <c r="O1514" s="122"/>
    </row>
    <row r="1515" spans="2:15" ht="20.100000000000001" customHeight="1">
      <c r="B1515" s="168"/>
      <c r="C1515" s="168"/>
      <c r="D1515" s="168"/>
      <c r="E1515" s="168"/>
      <c r="F1515" s="168"/>
      <c r="G1515" s="168"/>
      <c r="H1515" s="168"/>
      <c r="I1515" s="168"/>
      <c r="J1515" s="168"/>
      <c r="K1515" s="168"/>
      <c r="L1515" s="168"/>
      <c r="M1515" s="168"/>
      <c r="N1515" s="168"/>
      <c r="O1515" s="122"/>
    </row>
    <row r="1516" spans="2:15" ht="20.100000000000001" customHeight="1">
      <c r="B1516" s="168"/>
      <c r="C1516" s="168"/>
      <c r="D1516" s="168"/>
      <c r="E1516" s="168"/>
      <c r="F1516" s="168"/>
      <c r="G1516" s="168"/>
      <c r="H1516" s="168"/>
      <c r="I1516" s="168"/>
      <c r="J1516" s="168"/>
      <c r="K1516" s="168"/>
      <c r="L1516" s="168"/>
      <c r="M1516" s="168"/>
      <c r="N1516" s="168"/>
      <c r="O1516" s="122"/>
    </row>
    <row r="1517" spans="2:15" ht="20.100000000000001" customHeight="1"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</row>
    <row r="1518" spans="2:15" ht="20.100000000000001" customHeight="1"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</row>
    <row r="1519" spans="2:15" ht="20.100000000000001" customHeight="1"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</row>
    <row r="1520" spans="2:15" ht="30" customHeight="1"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</row>
    <row r="1521" spans="2:15" ht="30" customHeight="1">
      <c r="B1521" s="286" t="s">
        <v>52</v>
      </c>
      <c r="C1521" s="286"/>
      <c r="D1521" s="286"/>
      <c r="E1521" s="286"/>
      <c r="F1521" s="286"/>
      <c r="G1521" s="286"/>
      <c r="H1521" s="286"/>
      <c r="I1521" s="286"/>
      <c r="J1521" s="286"/>
      <c r="K1521" s="286"/>
      <c r="L1521" s="286"/>
      <c r="M1521" s="286"/>
      <c r="N1521" s="286"/>
      <c r="O1521" s="122"/>
    </row>
    <row r="1522" spans="2:15" ht="30" customHeight="1">
      <c r="B1522" s="286"/>
      <c r="C1522" s="286"/>
      <c r="D1522" s="286"/>
      <c r="E1522" s="286"/>
      <c r="F1522" s="286"/>
      <c r="G1522" s="286"/>
      <c r="H1522" s="286"/>
      <c r="I1522" s="286"/>
      <c r="J1522" s="286"/>
      <c r="K1522" s="286"/>
      <c r="L1522" s="286"/>
      <c r="M1522" s="286"/>
      <c r="N1522" s="286"/>
      <c r="O1522" s="122"/>
    </row>
    <row r="1523" spans="2:15" ht="30" customHeight="1">
      <c r="B1523" s="283" t="s">
        <v>75</v>
      </c>
      <c r="C1523" s="283"/>
      <c r="D1523" s="283"/>
      <c r="E1523" s="283"/>
      <c r="F1523" s="283"/>
      <c r="G1523" s="283"/>
      <c r="H1523" s="283"/>
      <c r="I1523" s="283"/>
      <c r="J1523" s="283"/>
      <c r="K1523" s="283"/>
      <c r="L1523" s="283"/>
      <c r="M1523" s="283"/>
      <c r="N1523" s="283"/>
      <c r="O1523" s="122"/>
    </row>
    <row r="1524" spans="2:15" ht="30" customHeight="1"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</row>
    <row r="1525" spans="2:15" ht="30" customHeight="1"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</row>
    <row r="1526" spans="2:15" ht="30" customHeight="1"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</row>
    <row r="1527" spans="2:15" ht="20.100000000000001" customHeight="1"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</row>
    <row r="1528" spans="2:15" s="5" customFormat="1" ht="20.100000000000001" customHeight="1"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</row>
    <row r="1529" spans="2:15" ht="20.100000000000001" customHeight="1"/>
    <row r="1530" spans="2:15" ht="20.100000000000001" customHeight="1"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</row>
    <row r="1531" spans="2:15" ht="20.100000000000001" customHeight="1"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</row>
    <row r="1532" spans="2:15" ht="20.100000000000001" customHeight="1"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</row>
    <row r="1533" spans="2:15" ht="20.100000000000001" customHeight="1"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</row>
    <row r="1534" spans="2:15" ht="20.100000000000001" customHeight="1"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</row>
    <row r="1535" spans="2:15" ht="20.100000000000001" customHeight="1"/>
    <row r="1536" spans="2:15" ht="20.100000000000001" customHeight="1"/>
    <row r="1537" ht="20.100000000000001" customHeight="1"/>
    <row r="1538" ht="20.100000000000001" customHeight="1"/>
    <row r="1539" ht="20.100000000000001" customHeight="1"/>
    <row r="1540" ht="20.100000000000001" customHeight="1"/>
    <row r="1541" ht="20.100000000000001" customHeight="1"/>
    <row r="1542" ht="20.100000000000001" customHeight="1"/>
    <row r="1543" ht="20.100000000000001" customHeight="1"/>
    <row r="1544" ht="20.100000000000001" customHeight="1"/>
    <row r="1545" ht="20.100000000000001" customHeight="1"/>
    <row r="1546" ht="20.100000000000001" customHeight="1"/>
    <row r="1547" ht="20.100000000000001" customHeight="1"/>
    <row r="1548" ht="20.100000000000001" customHeight="1"/>
    <row r="1549" ht="20.100000000000001" customHeight="1"/>
  </sheetData>
  <mergeCells count="383">
    <mergeCell ref="G915:H915"/>
    <mergeCell ref="B780:L780"/>
    <mergeCell ref="B792:L792"/>
    <mergeCell ref="B1523:N1523"/>
    <mergeCell ref="B379:L379"/>
    <mergeCell ref="B409:L409"/>
    <mergeCell ref="B457:L457"/>
    <mergeCell ref="B489:L489"/>
    <mergeCell ref="B590:L590"/>
    <mergeCell ref="M590:O590"/>
    <mergeCell ref="B626:L626"/>
    <mergeCell ref="B640:L640"/>
    <mergeCell ref="B1398:O1398"/>
    <mergeCell ref="B1400:O1400"/>
    <mergeCell ref="B1448:N1449"/>
    <mergeCell ref="B1513:N1513"/>
    <mergeCell ref="B1521:N1521"/>
    <mergeCell ref="B1522:N1522"/>
    <mergeCell ref="B1392:O1392"/>
    <mergeCell ref="B1393:O1393"/>
    <mergeCell ref="B1394:O1394"/>
    <mergeCell ref="B1395:O1395"/>
    <mergeCell ref="B1396:O1396"/>
    <mergeCell ref="G807:H807"/>
    <mergeCell ref="B1199:O1199"/>
    <mergeCell ref="C1251:L1251"/>
    <mergeCell ref="C1270:L1270"/>
    <mergeCell ref="B1377:O1377"/>
    <mergeCell ref="B1123:L1123"/>
    <mergeCell ref="B1141:L1141"/>
    <mergeCell ref="B1187:B1188"/>
    <mergeCell ref="C1187:D1187"/>
    <mergeCell ref="E1187:F1187"/>
    <mergeCell ref="G1187:H1187"/>
    <mergeCell ref="B1397:O1397"/>
    <mergeCell ref="B1386:O1386"/>
    <mergeCell ref="B1387:O1387"/>
    <mergeCell ref="B1388:O1388"/>
    <mergeCell ref="D1389:J1389"/>
    <mergeCell ref="B1390:O1390"/>
    <mergeCell ref="B1391:O1391"/>
    <mergeCell ref="B1378:O1378"/>
    <mergeCell ref="B1380:O1380"/>
    <mergeCell ref="B1381:O1381"/>
    <mergeCell ref="B1382:O1382"/>
    <mergeCell ref="B1384:O1384"/>
    <mergeCell ref="B1385:O1385"/>
    <mergeCell ref="C1092:D1092"/>
    <mergeCell ref="F1092:G1092"/>
    <mergeCell ref="I1092:J1092"/>
    <mergeCell ref="L1092:M1092"/>
    <mergeCell ref="C1090:D1090"/>
    <mergeCell ref="F1090:G1090"/>
    <mergeCell ref="I1090:J1090"/>
    <mergeCell ref="L1090:M1090"/>
    <mergeCell ref="I1187:J1187"/>
    <mergeCell ref="K1187:L1187"/>
    <mergeCell ref="C1093:D1093"/>
    <mergeCell ref="F1093:G1093"/>
    <mergeCell ref="I1093:J1093"/>
    <mergeCell ref="L1093:M1093"/>
    <mergeCell ref="C1094:D1094"/>
    <mergeCell ref="F1094:G1094"/>
    <mergeCell ref="I1094:J1094"/>
    <mergeCell ref="L1094:M1094"/>
    <mergeCell ref="I1085:J1085"/>
    <mergeCell ref="L1085:M1085"/>
    <mergeCell ref="C1086:D1086"/>
    <mergeCell ref="F1086:G1086"/>
    <mergeCell ref="I1086:J1086"/>
    <mergeCell ref="L1086:M1086"/>
    <mergeCell ref="C1091:D1091"/>
    <mergeCell ref="F1091:G1091"/>
    <mergeCell ref="I1091:J1091"/>
    <mergeCell ref="L1091:M1091"/>
    <mergeCell ref="C1089:D1089"/>
    <mergeCell ref="F1089:G1089"/>
    <mergeCell ref="I1089:J1089"/>
    <mergeCell ref="L1089:M1089"/>
    <mergeCell ref="C1087:D1087"/>
    <mergeCell ref="F1087:G1087"/>
    <mergeCell ref="I1087:J1087"/>
    <mergeCell ref="L1087:M1087"/>
    <mergeCell ref="C1088:D1088"/>
    <mergeCell ref="F1088:G1088"/>
    <mergeCell ref="I1088:J1088"/>
    <mergeCell ref="L1088:M1088"/>
    <mergeCell ref="C1085:D1085"/>
    <mergeCell ref="F1085:G1085"/>
    <mergeCell ref="B1081:O1081"/>
    <mergeCell ref="B1083:B1084"/>
    <mergeCell ref="C1083:E1083"/>
    <mergeCell ref="F1083:H1083"/>
    <mergeCell ref="I1083:K1083"/>
    <mergeCell ref="L1083:N1083"/>
    <mergeCell ref="C1084:D1084"/>
    <mergeCell ref="F1084:G1084"/>
    <mergeCell ref="I1084:J1084"/>
    <mergeCell ref="L1084:M1084"/>
    <mergeCell ref="B1068:K1068"/>
    <mergeCell ref="B1058:O1058"/>
    <mergeCell ref="B1060:O1060"/>
    <mergeCell ref="B1062:B1063"/>
    <mergeCell ref="C1062:D1062"/>
    <mergeCell ref="E1062:F1062"/>
    <mergeCell ref="G1062:H1062"/>
    <mergeCell ref="I1062:J1062"/>
    <mergeCell ref="K1062:L1062"/>
    <mergeCell ref="B998:J998"/>
    <mergeCell ref="B999:B1000"/>
    <mergeCell ref="C999:E999"/>
    <mergeCell ref="F999:H999"/>
    <mergeCell ref="B994:O994"/>
    <mergeCell ref="B996:O996"/>
    <mergeCell ref="C917:D917"/>
    <mergeCell ref="E917:F917"/>
    <mergeCell ref="G917:H917"/>
    <mergeCell ref="I917:J917"/>
    <mergeCell ref="B930:O930"/>
    <mergeCell ref="B932:H932"/>
    <mergeCell ref="C933:D933"/>
    <mergeCell ref="E933:F933"/>
    <mergeCell ref="G933:H933"/>
    <mergeCell ref="C934:D934"/>
    <mergeCell ref="E934:F934"/>
    <mergeCell ref="G934:H934"/>
    <mergeCell ref="C935:D935"/>
    <mergeCell ref="E935:F935"/>
    <mergeCell ref="G935:H935"/>
    <mergeCell ref="C936:D936"/>
    <mergeCell ref="C951:D951"/>
    <mergeCell ref="E951:F951"/>
    <mergeCell ref="G951:H951"/>
    <mergeCell ref="I951:J951"/>
    <mergeCell ref="C952:D952"/>
    <mergeCell ref="E952:F952"/>
    <mergeCell ref="I915:J915"/>
    <mergeCell ref="C916:D916"/>
    <mergeCell ref="E916:F916"/>
    <mergeCell ref="G916:H916"/>
    <mergeCell ref="I916:J916"/>
    <mergeCell ref="G952:H952"/>
    <mergeCell ref="I952:J952"/>
    <mergeCell ref="E936:F936"/>
    <mergeCell ref="G936:H936"/>
    <mergeCell ref="B948:J948"/>
    <mergeCell ref="C949:D949"/>
    <mergeCell ref="E949:F949"/>
    <mergeCell ref="G949:H949"/>
    <mergeCell ref="I949:J949"/>
    <mergeCell ref="C950:D950"/>
    <mergeCell ref="E950:F950"/>
    <mergeCell ref="G950:H950"/>
    <mergeCell ref="I950:J950"/>
    <mergeCell ref="C915:D915"/>
    <mergeCell ref="E915:F915"/>
    <mergeCell ref="C900:D900"/>
    <mergeCell ref="E900:F900"/>
    <mergeCell ref="G900:H900"/>
    <mergeCell ref="B913:J913"/>
    <mergeCell ref="C914:D914"/>
    <mergeCell ref="E914:F914"/>
    <mergeCell ref="G914:H914"/>
    <mergeCell ref="I914:J914"/>
    <mergeCell ref="C898:D898"/>
    <mergeCell ref="E898:F898"/>
    <mergeCell ref="G898:H898"/>
    <mergeCell ref="C899:D899"/>
    <mergeCell ref="E899:F899"/>
    <mergeCell ref="G899:H899"/>
    <mergeCell ref="C823:D823"/>
    <mergeCell ref="E823:F823"/>
    <mergeCell ref="G823:H823"/>
    <mergeCell ref="I823:J823"/>
    <mergeCell ref="C824:D824"/>
    <mergeCell ref="E824:F824"/>
    <mergeCell ref="G824:H824"/>
    <mergeCell ref="I824:J824"/>
    <mergeCell ref="C822:D822"/>
    <mergeCell ref="E822:F822"/>
    <mergeCell ref="G822:H822"/>
    <mergeCell ref="I822:J822"/>
    <mergeCell ref="B884:J884"/>
    <mergeCell ref="B896:H896"/>
    <mergeCell ref="C897:D897"/>
    <mergeCell ref="E897:F897"/>
    <mergeCell ref="G897:H897"/>
    <mergeCell ref="B870:J870"/>
    <mergeCell ref="B871:B872"/>
    <mergeCell ref="C871:E871"/>
    <mergeCell ref="F871:H871"/>
    <mergeCell ref="B883:O883"/>
    <mergeCell ref="G788:H788"/>
    <mergeCell ref="I788:J788"/>
    <mergeCell ref="C789:D789"/>
    <mergeCell ref="E789:F789"/>
    <mergeCell ref="G789:H789"/>
    <mergeCell ref="I789:J789"/>
    <mergeCell ref="B804:H804"/>
    <mergeCell ref="B802:O802"/>
    <mergeCell ref="G821:H821"/>
    <mergeCell ref="I821:J821"/>
    <mergeCell ref="C808:D808"/>
    <mergeCell ref="B820:J820"/>
    <mergeCell ref="C821:D821"/>
    <mergeCell ref="E821:F821"/>
    <mergeCell ref="B785:J785"/>
    <mergeCell ref="C786:D786"/>
    <mergeCell ref="E786:F786"/>
    <mergeCell ref="G786:H786"/>
    <mergeCell ref="I786:J786"/>
    <mergeCell ref="C787:D787"/>
    <mergeCell ref="E787:F787"/>
    <mergeCell ref="G787:H787"/>
    <mergeCell ref="I787:J787"/>
    <mergeCell ref="C805:D805"/>
    <mergeCell ref="E805:F805"/>
    <mergeCell ref="G805:H805"/>
    <mergeCell ref="C806:D806"/>
    <mergeCell ref="E806:F806"/>
    <mergeCell ref="G806:H806"/>
    <mergeCell ref="C807:D807"/>
    <mergeCell ref="E807:F807"/>
    <mergeCell ref="E808:F808"/>
    <mergeCell ref="G808:H808"/>
    <mergeCell ref="C788:D788"/>
    <mergeCell ref="E788:F788"/>
    <mergeCell ref="C771:D771"/>
    <mergeCell ref="E771:F771"/>
    <mergeCell ref="G771:H771"/>
    <mergeCell ref="C772:D772"/>
    <mergeCell ref="E772:F772"/>
    <mergeCell ref="G772:H772"/>
    <mergeCell ref="B766:O766"/>
    <mergeCell ref="B768:H768"/>
    <mergeCell ref="C769:D769"/>
    <mergeCell ref="E769:F769"/>
    <mergeCell ref="G769:H769"/>
    <mergeCell ref="C770:D770"/>
    <mergeCell ref="E770:F770"/>
    <mergeCell ref="G770:H770"/>
    <mergeCell ref="B742:J742"/>
    <mergeCell ref="B743:B744"/>
    <mergeCell ref="C743:E743"/>
    <mergeCell ref="F743:H743"/>
    <mergeCell ref="B693:N693"/>
    <mergeCell ref="B694:B695"/>
    <mergeCell ref="B738:P738"/>
    <mergeCell ref="B740:O740"/>
    <mergeCell ref="C694:F694"/>
    <mergeCell ref="G694:J694"/>
    <mergeCell ref="K694:N694"/>
    <mergeCell ref="B676:K676"/>
    <mergeCell ref="B677:B678"/>
    <mergeCell ref="C677:E677"/>
    <mergeCell ref="F677:H677"/>
    <mergeCell ref="I677:K677"/>
    <mergeCell ref="B629:N629"/>
    <mergeCell ref="B630:B631"/>
    <mergeCell ref="B674:O674"/>
    <mergeCell ref="C630:F630"/>
    <mergeCell ref="G630:J630"/>
    <mergeCell ref="K630:N630"/>
    <mergeCell ref="B612:K612"/>
    <mergeCell ref="B613:B614"/>
    <mergeCell ref="C613:E613"/>
    <mergeCell ref="F613:H613"/>
    <mergeCell ref="I613:K613"/>
    <mergeCell ref="B575:J575"/>
    <mergeCell ref="B576:B577"/>
    <mergeCell ref="C576:E576"/>
    <mergeCell ref="F576:H576"/>
    <mergeCell ref="B610:O610"/>
    <mergeCell ref="B548:O548"/>
    <mergeCell ref="B549:G549"/>
    <mergeCell ref="B550:J550"/>
    <mergeCell ref="B551:B552"/>
    <mergeCell ref="C551:E551"/>
    <mergeCell ref="F551:H551"/>
    <mergeCell ref="C463:D463"/>
    <mergeCell ref="E463:F463"/>
    <mergeCell ref="G463:H463"/>
    <mergeCell ref="I463:J463"/>
    <mergeCell ref="B482:L482"/>
    <mergeCell ref="B546:O546"/>
    <mergeCell ref="C461:D461"/>
    <mergeCell ref="E461:F461"/>
    <mergeCell ref="G461:H461"/>
    <mergeCell ref="I461:J461"/>
    <mergeCell ref="C462:D462"/>
    <mergeCell ref="E462:F462"/>
    <mergeCell ref="G462:H462"/>
    <mergeCell ref="I462:J462"/>
    <mergeCell ref="B444:L444"/>
    <mergeCell ref="B459:J459"/>
    <mergeCell ref="C460:D460"/>
    <mergeCell ref="E460:F460"/>
    <mergeCell ref="G460:H460"/>
    <mergeCell ref="I460:J460"/>
    <mergeCell ref="C423:D423"/>
    <mergeCell ref="E423:F423"/>
    <mergeCell ref="G423:H423"/>
    <mergeCell ref="C424:D424"/>
    <mergeCell ref="E424:F424"/>
    <mergeCell ref="G424:H424"/>
    <mergeCell ref="B420:H420"/>
    <mergeCell ref="C421:D421"/>
    <mergeCell ref="E421:F421"/>
    <mergeCell ref="G421:H421"/>
    <mergeCell ref="C422:D422"/>
    <mergeCell ref="E422:F422"/>
    <mergeCell ref="G422:H422"/>
    <mergeCell ref="C391:D391"/>
    <mergeCell ref="E391:F391"/>
    <mergeCell ref="G391:H391"/>
    <mergeCell ref="I391:J391"/>
    <mergeCell ref="B402:L402"/>
    <mergeCell ref="B418:O418"/>
    <mergeCell ref="C389:D389"/>
    <mergeCell ref="E389:F389"/>
    <mergeCell ref="G389:H389"/>
    <mergeCell ref="I389:J389"/>
    <mergeCell ref="C390:D390"/>
    <mergeCell ref="E390:F390"/>
    <mergeCell ref="G390:H390"/>
    <mergeCell ref="I390:J390"/>
    <mergeCell ref="B290:C290"/>
    <mergeCell ref="B291:C291"/>
    <mergeCell ref="B309:C309"/>
    <mergeCell ref="B310:C310"/>
    <mergeCell ref="B329:O329"/>
    <mergeCell ref="B371:L371"/>
    <mergeCell ref="B387:J387"/>
    <mergeCell ref="C388:D388"/>
    <mergeCell ref="E388:F388"/>
    <mergeCell ref="G388:H388"/>
    <mergeCell ref="I388:J388"/>
    <mergeCell ref="C359:D359"/>
    <mergeCell ref="E359:F359"/>
    <mergeCell ref="G359:H359"/>
    <mergeCell ref="C360:D360"/>
    <mergeCell ref="E360:F360"/>
    <mergeCell ref="G360:H360"/>
    <mergeCell ref="B354:O354"/>
    <mergeCell ref="B48:N48"/>
    <mergeCell ref="B49:N49"/>
    <mergeCell ref="F58:J58"/>
    <mergeCell ref="F75:N78"/>
    <mergeCell ref="B107:N115"/>
    <mergeCell ref="B116:N120"/>
    <mergeCell ref="B227:O227"/>
    <mergeCell ref="B229:O229"/>
    <mergeCell ref="B239:C239"/>
    <mergeCell ref="D234:E234"/>
    <mergeCell ref="E235:F235"/>
    <mergeCell ref="E236:F236"/>
    <mergeCell ref="B237:C237"/>
    <mergeCell ref="E237:F237"/>
    <mergeCell ref="D238:E238"/>
    <mergeCell ref="B242:K242"/>
    <mergeCell ref="B866:O866"/>
    <mergeCell ref="B868:O868"/>
    <mergeCell ref="B894:O894"/>
    <mergeCell ref="B1249:O1249"/>
    <mergeCell ref="B1185:O1185"/>
    <mergeCell ref="B1121:O1121"/>
    <mergeCell ref="B1313:O1313"/>
    <mergeCell ref="E231:F231"/>
    <mergeCell ref="E232:F232"/>
    <mergeCell ref="B233:C233"/>
    <mergeCell ref="E233:F233"/>
    <mergeCell ref="B246:C246"/>
    <mergeCell ref="B247:C247"/>
    <mergeCell ref="B269:C269"/>
    <mergeCell ref="B270:C270"/>
    <mergeCell ref="B356:H356"/>
    <mergeCell ref="I356:N356"/>
    <mergeCell ref="C357:D357"/>
    <mergeCell ref="E357:F357"/>
    <mergeCell ref="G357:H357"/>
    <mergeCell ref="C358:D358"/>
    <mergeCell ref="E358:F358"/>
    <mergeCell ref="G358:H358"/>
  </mergeCells>
  <conditionalFormatting sqref="N1066:N1068 C1066:L1067 C917 E917 G917 I917 C900 E900 G900 C789 E789 G789 C772:C779 E772:E779 D773:D779 G772 I768:L779 C699:N702 C681:L682 C486:L488 C448:L456 C406:L408 C391:J392 C375:L378 E360:H369 D361:D369 C360:C369 C411:L417 C458:L458 C380:L386 C424:H443 C542:L545 C617:L625 C628:L628 C635:N638 C634:E634 I789 L1068 C463:J481">
    <cfRule type="cellIs" dxfId="31" priority="33" stopIfTrue="1" operator="lessThanOrEqual">
      <formula>0</formula>
    </cfRule>
    <cfRule type="cellIs" dxfId="30" priority="34" stopIfTrue="1" operator="greaterThanOrEqual">
      <formula>0</formula>
    </cfRule>
  </conditionalFormatting>
  <conditionalFormatting sqref="C936 E936 G936">
    <cfRule type="cellIs" dxfId="29" priority="25" stopIfTrue="1" operator="lessThanOrEqual">
      <formula>0</formula>
    </cfRule>
    <cfRule type="cellIs" dxfId="28" priority="26" stopIfTrue="1" operator="greaterThanOrEqual">
      <formula>0</formula>
    </cfRule>
  </conditionalFormatting>
  <conditionalFormatting sqref="C808 E808 G808">
    <cfRule type="cellIs" dxfId="27" priority="29" stopIfTrue="1" operator="lessThanOrEqual">
      <formula>0</formula>
    </cfRule>
    <cfRule type="cellIs" dxfId="26" priority="30" stopIfTrue="1" operator="greaterThanOrEqual">
      <formula>0</formula>
    </cfRule>
  </conditionalFormatting>
  <conditionalFormatting sqref="C824 E824 G824 I824">
    <cfRule type="cellIs" dxfId="25" priority="27" stopIfTrue="1" operator="lessThanOrEqual">
      <formula>0</formula>
    </cfRule>
    <cfRule type="cellIs" dxfId="24" priority="28" stopIfTrue="1" operator="greaterThanOrEqual">
      <formula>0</formula>
    </cfRule>
  </conditionalFormatting>
  <conditionalFormatting sqref="C952 E952 G952 I952">
    <cfRule type="cellIs" dxfId="23" priority="23" stopIfTrue="1" operator="lessThanOrEqual">
      <formula>0</formula>
    </cfRule>
    <cfRule type="cellIs" dxfId="22" priority="24" stopIfTrue="1" operator="greaterThanOrEqual">
      <formula>0</formula>
    </cfRule>
  </conditionalFormatting>
  <conditionalFormatting sqref="F634">
    <cfRule type="cellIs" dxfId="21" priority="21" stopIfTrue="1" operator="lessThanOrEqual">
      <formula>0</formula>
    </cfRule>
    <cfRule type="cellIs" dxfId="20" priority="22" stopIfTrue="1" operator="greaterThanOrEqual">
      <formula>0</formula>
    </cfRule>
  </conditionalFormatting>
  <conditionalFormatting sqref="G634:I634">
    <cfRule type="cellIs" dxfId="19" priority="19" stopIfTrue="1" operator="lessThanOrEqual">
      <formula>0</formula>
    </cfRule>
    <cfRule type="cellIs" dxfId="18" priority="20" stopIfTrue="1" operator="greaterThanOrEqual">
      <formula>0</formula>
    </cfRule>
  </conditionalFormatting>
  <conditionalFormatting sqref="J634">
    <cfRule type="cellIs" dxfId="17" priority="17" stopIfTrue="1" operator="lessThanOrEqual">
      <formula>0</formula>
    </cfRule>
    <cfRule type="cellIs" dxfId="16" priority="18" stopIfTrue="1" operator="greaterThanOrEqual">
      <formula>0</formula>
    </cfRule>
  </conditionalFormatting>
  <conditionalFormatting sqref="K634:M634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N634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C698:E698">
    <cfRule type="cellIs" dxfId="11" priority="11" stopIfTrue="1" operator="lessThanOrEqual">
      <formula>0</formula>
    </cfRule>
    <cfRule type="cellIs" dxfId="10" priority="12" stopIfTrue="1" operator="greaterThanOrEqual">
      <formula>0</formula>
    </cfRule>
  </conditionalFormatting>
  <conditionalFormatting sqref="F698">
    <cfRule type="cellIs" dxfId="9" priority="9" stopIfTrue="1" operator="lessThanOrEqual">
      <formula>0</formula>
    </cfRule>
    <cfRule type="cellIs" dxfId="8" priority="10" stopIfTrue="1" operator="greaterThanOrEqual">
      <formula>0</formula>
    </cfRule>
  </conditionalFormatting>
  <conditionalFormatting sqref="G698:I698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J698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K698:M698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N698">
    <cfRule type="cellIs" dxfId="1" priority="1" stopIfTrue="1" operator="lessThanOrEqual">
      <formula>0</formula>
    </cfRule>
    <cfRule type="cellIs" dxfId="0" priority="2" stopIfTrue="1" operator="greaterThanOrEqual">
      <formula>0</formula>
    </cfRule>
  </conditionalFormatting>
  <pageMargins left="0.39370078740157483" right="0.19685039370078741" top="0.39370078740157483" bottom="0" header="0" footer="0"/>
  <pageSetup paperSize="9" scale="51" orientation="portrait" r:id="rId1"/>
  <headerFooter alignWithMargins="0"/>
  <rowBreaks count="13" manualBreakCount="13">
    <brk id="103" min="1" max="14" man="1"/>
    <brk id="226" min="5" max="14" man="1"/>
    <brk id="289" min="5" max="14" man="1"/>
    <brk id="353" min="5" max="14" man="1"/>
    <brk id="417" min="5" max="14" man="1"/>
    <brk id="545" min="5" max="14" man="1"/>
    <brk id="609" min="5" max="14" man="1"/>
    <brk id="737" min="5" max="14" man="1"/>
    <brk id="865" min="5" max="14" man="1"/>
    <brk id="1057" min="5" max="14" man="1"/>
    <brk id="1120" min="5" max="14" man="1"/>
    <brk id="1184" min="5" max="14" man="1"/>
    <brk id="1376" min="5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SEPTIEMBRE</vt:lpstr>
      <vt:lpstr>SEPTIEMBRE!Área_de_impresión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2017-10-20T07:48:46Z</cp:lastPrinted>
  <dcterms:created xsi:type="dcterms:W3CDTF">2011-10-19T11:12:35Z</dcterms:created>
  <dcterms:modified xsi:type="dcterms:W3CDTF">2017-10-20T07:49:58Z</dcterms:modified>
</cp:coreProperties>
</file>